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bsh.corp.bshg.com\fredirect\SK\KOS\Machyniak\Desktop\desktop\"/>
    </mc:Choice>
  </mc:AlternateContent>
  <bookViews>
    <workbookView xWindow="0" yWindow="0" windowWidth="15735" windowHeight="9195" activeTab="2"/>
  </bookViews>
  <sheets>
    <sheet name="Pure" sheetId="1" r:id="rId1"/>
    <sheet name="with symbols" sheetId="2" r:id="rId2"/>
    <sheet name="TEST" sheetId="9" r:id="rId3"/>
    <sheet name="80-79" sheetId="8" r:id="rId4"/>
    <sheet name="76-75" sheetId="3" r:id="rId5"/>
    <sheet name="75-74" sheetId="7" r:id="rId6"/>
    <sheet name="74-73" sheetId="5" r:id="rId7"/>
    <sheet name="73-72" sheetId="4" r:id="rId8"/>
    <sheet name="72--71" sheetId="6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7" i="9" l="1"/>
  <c r="O11" i="9"/>
  <c r="P11" i="9"/>
  <c r="Q11" i="9"/>
  <c r="R11" i="9"/>
  <c r="S11" i="9"/>
  <c r="T11" i="9"/>
  <c r="U11" i="9"/>
  <c r="V11" i="9"/>
  <c r="O12" i="9"/>
  <c r="P12" i="9"/>
  <c r="Q12" i="9"/>
  <c r="R12" i="9"/>
  <c r="S12" i="9"/>
  <c r="T12" i="9"/>
  <c r="U12" i="9"/>
  <c r="V12" i="9"/>
  <c r="O13" i="9"/>
  <c r="P13" i="9"/>
  <c r="Q13" i="9"/>
  <c r="R13" i="9"/>
  <c r="S13" i="9"/>
  <c r="T13" i="9"/>
  <c r="U13" i="9"/>
  <c r="V13" i="9"/>
  <c r="N12" i="9"/>
  <c r="N13" i="9"/>
  <c r="N11" i="9"/>
  <c r="N6" i="9"/>
  <c r="O6" i="9"/>
  <c r="P6" i="9"/>
  <c r="Q6" i="9"/>
  <c r="R6" i="9"/>
  <c r="S6" i="9"/>
  <c r="T6" i="9"/>
  <c r="U6" i="9"/>
  <c r="V6" i="9"/>
  <c r="O7" i="9"/>
  <c r="P7" i="9"/>
  <c r="Q7" i="9"/>
  <c r="R7" i="9"/>
  <c r="S7" i="9"/>
  <c r="T7" i="9"/>
  <c r="U7" i="9"/>
  <c r="V7" i="9"/>
  <c r="O8" i="9"/>
  <c r="P8" i="9"/>
  <c r="Q8" i="9"/>
  <c r="R8" i="9"/>
  <c r="S8" i="9"/>
  <c r="T8" i="9"/>
  <c r="U8" i="9"/>
  <c r="V8" i="9"/>
  <c r="O9" i="9"/>
  <c r="P9" i="9"/>
  <c r="Q9" i="9"/>
  <c r="R9" i="9"/>
  <c r="S9" i="9"/>
  <c r="T9" i="9"/>
  <c r="U9" i="9"/>
  <c r="V9" i="9"/>
  <c r="N7" i="9"/>
  <c r="N8" i="9"/>
  <c r="N9" i="9"/>
  <c r="N51" i="9"/>
  <c r="O38" i="9"/>
  <c r="P38" i="9"/>
  <c r="Q38" i="9"/>
  <c r="R38" i="9"/>
  <c r="S38" i="9"/>
  <c r="T38" i="9"/>
  <c r="U38" i="9"/>
  <c r="V38" i="9"/>
  <c r="O39" i="9"/>
  <c r="P39" i="9"/>
  <c r="Q39" i="9"/>
  <c r="R39" i="9"/>
  <c r="S39" i="9"/>
  <c r="T39" i="9"/>
  <c r="U39" i="9"/>
  <c r="V39" i="9"/>
  <c r="O40" i="9"/>
  <c r="P40" i="9"/>
  <c r="Q40" i="9"/>
  <c r="R40" i="9"/>
  <c r="S40" i="9"/>
  <c r="T40" i="9"/>
  <c r="U40" i="9"/>
  <c r="V40" i="9"/>
  <c r="O41" i="9"/>
  <c r="P41" i="9"/>
  <c r="Q41" i="9"/>
  <c r="R41" i="9"/>
  <c r="S41" i="9"/>
  <c r="T41" i="9"/>
  <c r="U41" i="9"/>
  <c r="V41" i="9"/>
  <c r="O43" i="9"/>
  <c r="P43" i="9"/>
  <c r="Q43" i="9"/>
  <c r="R43" i="9"/>
  <c r="S43" i="9"/>
  <c r="T43" i="9"/>
  <c r="U43" i="9"/>
  <c r="V43" i="9"/>
  <c r="O44" i="9"/>
  <c r="P44" i="9"/>
  <c r="Q44" i="9"/>
  <c r="R44" i="9"/>
  <c r="S44" i="9"/>
  <c r="T44" i="9"/>
  <c r="U44" i="9"/>
  <c r="V44" i="9"/>
  <c r="O45" i="9"/>
  <c r="P45" i="9"/>
  <c r="Q45" i="9"/>
  <c r="R45" i="9"/>
  <c r="S45" i="9"/>
  <c r="T45" i="9"/>
  <c r="U45" i="9"/>
  <c r="V45" i="9"/>
  <c r="O47" i="9"/>
  <c r="P47" i="9"/>
  <c r="Q47" i="9"/>
  <c r="R47" i="9"/>
  <c r="S47" i="9"/>
  <c r="T47" i="9"/>
  <c r="U47" i="9"/>
  <c r="V47" i="9"/>
  <c r="O48" i="9"/>
  <c r="P48" i="9"/>
  <c r="Q48" i="9"/>
  <c r="R48" i="9"/>
  <c r="S48" i="9"/>
  <c r="T48" i="9"/>
  <c r="U48" i="9"/>
  <c r="V48" i="9"/>
  <c r="O49" i="9"/>
  <c r="P49" i="9"/>
  <c r="Q49" i="9"/>
  <c r="R49" i="9"/>
  <c r="S49" i="9"/>
  <c r="T49" i="9"/>
  <c r="U49" i="9"/>
  <c r="V49" i="9"/>
  <c r="O51" i="9"/>
  <c r="P51" i="9"/>
  <c r="Q51" i="9"/>
  <c r="R51" i="9"/>
  <c r="S51" i="9"/>
  <c r="T51" i="9"/>
  <c r="U51" i="9"/>
  <c r="V51" i="9"/>
  <c r="O52" i="9"/>
  <c r="P52" i="9"/>
  <c r="Q52" i="9"/>
  <c r="R52" i="9"/>
  <c r="S52" i="9"/>
  <c r="T52" i="9"/>
  <c r="U52" i="9"/>
  <c r="V52" i="9"/>
  <c r="O53" i="9"/>
  <c r="P53" i="9"/>
  <c r="Q53" i="9"/>
  <c r="R53" i="9"/>
  <c r="S53" i="9"/>
  <c r="T53" i="9"/>
  <c r="U53" i="9"/>
  <c r="V53" i="9"/>
  <c r="O54" i="9"/>
  <c r="P54" i="9"/>
  <c r="Q54" i="9"/>
  <c r="R54" i="9"/>
  <c r="S54" i="9"/>
  <c r="T54" i="9"/>
  <c r="U54" i="9"/>
  <c r="V54" i="9"/>
  <c r="O55" i="9"/>
  <c r="P55" i="9"/>
  <c r="Q55" i="9"/>
  <c r="R55" i="9"/>
  <c r="S55" i="9"/>
  <c r="T55" i="9"/>
  <c r="U55" i="9"/>
  <c r="V55" i="9"/>
  <c r="O56" i="9"/>
  <c r="P56" i="9"/>
  <c r="Q56" i="9"/>
  <c r="R56" i="9"/>
  <c r="S56" i="9"/>
  <c r="T56" i="9"/>
  <c r="U56" i="9"/>
  <c r="V56" i="9"/>
  <c r="O57" i="9"/>
  <c r="P57" i="9"/>
  <c r="Q57" i="9"/>
  <c r="R57" i="9"/>
  <c r="S57" i="9"/>
  <c r="T57" i="9"/>
  <c r="U57" i="9"/>
  <c r="V57" i="9"/>
  <c r="O58" i="9"/>
  <c r="P58" i="9"/>
  <c r="Q58" i="9"/>
  <c r="R58" i="9"/>
  <c r="S58" i="9"/>
  <c r="T58" i="9"/>
  <c r="U58" i="9"/>
  <c r="V58" i="9"/>
  <c r="O59" i="9"/>
  <c r="P59" i="9"/>
  <c r="Q59" i="9"/>
  <c r="R59" i="9"/>
  <c r="S59" i="9"/>
  <c r="T59" i="9"/>
  <c r="U59" i="9"/>
  <c r="V59" i="9"/>
  <c r="O60" i="9"/>
  <c r="P60" i="9"/>
  <c r="Q60" i="9"/>
  <c r="R60" i="9"/>
  <c r="S60" i="9"/>
  <c r="T60" i="9"/>
  <c r="U60" i="9"/>
  <c r="V60" i="9"/>
  <c r="O61" i="9"/>
  <c r="P61" i="9"/>
  <c r="Q61" i="9"/>
  <c r="R61" i="9"/>
  <c r="S61" i="9"/>
  <c r="T61" i="9"/>
  <c r="U61" i="9"/>
  <c r="V61" i="9"/>
  <c r="O62" i="9"/>
  <c r="P62" i="9"/>
  <c r="Q62" i="9"/>
  <c r="R62" i="9"/>
  <c r="S62" i="9"/>
  <c r="T62" i="9"/>
  <c r="U62" i="9"/>
  <c r="V62" i="9"/>
  <c r="O63" i="9"/>
  <c r="P63" i="9"/>
  <c r="Q63" i="9"/>
  <c r="R63" i="9"/>
  <c r="S63" i="9"/>
  <c r="T63" i="9"/>
  <c r="U63" i="9"/>
  <c r="V63" i="9"/>
  <c r="O64" i="9"/>
  <c r="P64" i="9"/>
  <c r="Q64" i="9"/>
  <c r="R64" i="9"/>
  <c r="S64" i="9"/>
  <c r="T64" i="9"/>
  <c r="U64" i="9"/>
  <c r="V64" i="9"/>
  <c r="O65" i="9"/>
  <c r="P65" i="9"/>
  <c r="Q65" i="9"/>
  <c r="R65" i="9"/>
  <c r="S65" i="9"/>
  <c r="T65" i="9"/>
  <c r="U65" i="9"/>
  <c r="V65" i="9"/>
  <c r="N39" i="9"/>
  <c r="N40" i="9"/>
  <c r="N41" i="9"/>
  <c r="N43" i="9"/>
  <c r="N44" i="9"/>
  <c r="N45" i="9"/>
  <c r="N48" i="9"/>
  <c r="N49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15" i="9"/>
  <c r="O15" i="9"/>
  <c r="P15" i="9"/>
  <c r="Q15" i="9"/>
  <c r="R15" i="9"/>
  <c r="S15" i="9"/>
  <c r="T15" i="9"/>
  <c r="U15" i="9"/>
  <c r="V15" i="9"/>
  <c r="N16" i="9"/>
  <c r="O16" i="9"/>
  <c r="P16" i="9"/>
  <c r="Q16" i="9"/>
  <c r="R16" i="9"/>
  <c r="S16" i="9"/>
  <c r="T16" i="9"/>
  <c r="U16" i="9"/>
  <c r="V16" i="9"/>
  <c r="N17" i="9"/>
  <c r="O17" i="9"/>
  <c r="P17" i="9"/>
  <c r="Q17" i="9"/>
  <c r="R17" i="9"/>
  <c r="S17" i="9"/>
  <c r="T17" i="9"/>
  <c r="U17" i="9"/>
  <c r="V17" i="9"/>
  <c r="N18" i="9"/>
  <c r="O18" i="9"/>
  <c r="P18" i="9"/>
  <c r="Q18" i="9"/>
  <c r="R18" i="9"/>
  <c r="S18" i="9"/>
  <c r="T18" i="9"/>
  <c r="U18" i="9"/>
  <c r="V18" i="9"/>
  <c r="N20" i="9"/>
  <c r="O20" i="9"/>
  <c r="P20" i="9"/>
  <c r="Q20" i="9"/>
  <c r="R20" i="9"/>
  <c r="S20" i="9"/>
  <c r="T20" i="9"/>
  <c r="U20" i="9"/>
  <c r="V20" i="9"/>
  <c r="N21" i="9"/>
  <c r="O21" i="9"/>
  <c r="P21" i="9"/>
  <c r="Q21" i="9"/>
  <c r="R21" i="9"/>
  <c r="S21" i="9"/>
  <c r="T21" i="9"/>
  <c r="U21" i="9"/>
  <c r="V21" i="9"/>
  <c r="N22" i="9"/>
  <c r="O22" i="9"/>
  <c r="P22" i="9"/>
  <c r="Q22" i="9"/>
  <c r="R22" i="9"/>
  <c r="S22" i="9"/>
  <c r="T22" i="9"/>
  <c r="U22" i="9"/>
  <c r="V22" i="9"/>
  <c r="N23" i="9"/>
  <c r="O23" i="9"/>
  <c r="P23" i="9"/>
  <c r="Q23" i="9"/>
  <c r="R23" i="9"/>
  <c r="S23" i="9"/>
  <c r="T23" i="9"/>
  <c r="U23" i="9"/>
  <c r="V23" i="9"/>
  <c r="N24" i="9"/>
  <c r="O24" i="9"/>
  <c r="P24" i="9"/>
  <c r="Q24" i="9"/>
  <c r="R24" i="9"/>
  <c r="S24" i="9"/>
  <c r="T24" i="9"/>
  <c r="U24" i="9"/>
  <c r="V24" i="9"/>
  <c r="N25" i="9"/>
  <c r="O25" i="9"/>
  <c r="P25" i="9"/>
  <c r="Q25" i="9"/>
  <c r="R25" i="9"/>
  <c r="S25" i="9"/>
  <c r="T25" i="9"/>
  <c r="U25" i="9"/>
  <c r="V25" i="9"/>
  <c r="N26" i="9"/>
  <c r="O26" i="9"/>
  <c r="P26" i="9"/>
  <c r="Q26" i="9"/>
  <c r="R26" i="9"/>
  <c r="S26" i="9"/>
  <c r="T26" i="9"/>
  <c r="U26" i="9"/>
  <c r="V26" i="9"/>
  <c r="N27" i="9"/>
  <c r="O27" i="9"/>
  <c r="P27" i="9"/>
  <c r="Q27" i="9"/>
  <c r="R27" i="9"/>
  <c r="S27" i="9"/>
  <c r="T27" i="9"/>
  <c r="U27" i="9"/>
  <c r="V27" i="9"/>
  <c r="N28" i="9"/>
  <c r="O28" i="9"/>
  <c r="P28" i="9"/>
  <c r="Q28" i="9"/>
  <c r="R28" i="9"/>
  <c r="S28" i="9"/>
  <c r="T28" i="9"/>
  <c r="U28" i="9"/>
  <c r="V28" i="9"/>
  <c r="N29" i="9"/>
  <c r="O29" i="9"/>
  <c r="P29" i="9"/>
  <c r="Q29" i="9"/>
  <c r="R29" i="9"/>
  <c r="S29" i="9"/>
  <c r="T29" i="9"/>
  <c r="U29" i="9"/>
  <c r="V29" i="9"/>
  <c r="N30" i="9"/>
  <c r="O30" i="9"/>
  <c r="P30" i="9"/>
  <c r="Q30" i="9"/>
  <c r="R30" i="9"/>
  <c r="S30" i="9"/>
  <c r="T30" i="9"/>
  <c r="U30" i="9"/>
  <c r="V30" i="9"/>
  <c r="N31" i="9"/>
  <c r="O31" i="9"/>
  <c r="P31" i="9"/>
  <c r="Q31" i="9"/>
  <c r="R31" i="9"/>
  <c r="S31" i="9"/>
  <c r="T31" i="9"/>
  <c r="U31" i="9"/>
  <c r="V31" i="9"/>
  <c r="N32" i="9"/>
  <c r="O32" i="9"/>
  <c r="P32" i="9"/>
  <c r="Q32" i="9"/>
  <c r="R32" i="9"/>
  <c r="S32" i="9"/>
  <c r="T32" i="9"/>
  <c r="U32" i="9"/>
  <c r="V32" i="9"/>
  <c r="N33" i="9"/>
  <c r="O33" i="9"/>
  <c r="P33" i="9"/>
  <c r="Q33" i="9"/>
  <c r="R33" i="9"/>
  <c r="S33" i="9"/>
  <c r="T33" i="9"/>
  <c r="U33" i="9"/>
  <c r="V33" i="9"/>
  <c r="N38" i="9"/>
  <c r="N11" i="8"/>
  <c r="N6" i="2"/>
  <c r="AA7" i="1"/>
  <c r="O19" i="8" l="1"/>
  <c r="P19" i="8"/>
  <c r="Q19" i="8"/>
  <c r="R19" i="8"/>
  <c r="S19" i="8"/>
  <c r="T19" i="8"/>
  <c r="U19" i="8"/>
  <c r="V19" i="8"/>
  <c r="O20" i="8"/>
  <c r="P20" i="8"/>
  <c r="Q20" i="8"/>
  <c r="R20" i="8"/>
  <c r="S20" i="8"/>
  <c r="T20" i="8"/>
  <c r="U20" i="8"/>
  <c r="V20" i="8"/>
  <c r="O21" i="8"/>
  <c r="P21" i="8"/>
  <c r="Q21" i="8"/>
  <c r="R21" i="8"/>
  <c r="S21" i="8"/>
  <c r="T21" i="8"/>
  <c r="U21" i="8"/>
  <c r="V21" i="8"/>
  <c r="O22" i="8"/>
  <c r="P22" i="8"/>
  <c r="Q22" i="8"/>
  <c r="R22" i="8"/>
  <c r="S22" i="8"/>
  <c r="T22" i="8"/>
  <c r="U22" i="8"/>
  <c r="V22" i="8"/>
  <c r="O23" i="8"/>
  <c r="P23" i="8"/>
  <c r="Q23" i="8"/>
  <c r="R23" i="8"/>
  <c r="S23" i="8"/>
  <c r="T23" i="8"/>
  <c r="U23" i="8"/>
  <c r="V23" i="8"/>
  <c r="O24" i="8"/>
  <c r="P24" i="8"/>
  <c r="Q24" i="8"/>
  <c r="R24" i="8"/>
  <c r="S24" i="8"/>
  <c r="T24" i="8"/>
  <c r="U24" i="8"/>
  <c r="V24" i="8"/>
  <c r="O25" i="8"/>
  <c r="P25" i="8"/>
  <c r="Q25" i="8"/>
  <c r="R25" i="8"/>
  <c r="S25" i="8"/>
  <c r="T25" i="8"/>
  <c r="U25" i="8"/>
  <c r="V25" i="8"/>
  <c r="O26" i="8"/>
  <c r="P26" i="8"/>
  <c r="Q26" i="8"/>
  <c r="R26" i="8"/>
  <c r="S26" i="8"/>
  <c r="T26" i="8"/>
  <c r="U26" i="8"/>
  <c r="V26" i="8"/>
  <c r="O27" i="8"/>
  <c r="P27" i="8"/>
  <c r="Q27" i="8"/>
  <c r="R27" i="8"/>
  <c r="S27" i="8"/>
  <c r="T27" i="8"/>
  <c r="U27" i="8"/>
  <c r="V27" i="8"/>
  <c r="O28" i="8"/>
  <c r="P28" i="8"/>
  <c r="Q28" i="8"/>
  <c r="R28" i="8"/>
  <c r="S28" i="8"/>
  <c r="T28" i="8"/>
  <c r="U28" i="8"/>
  <c r="V28" i="8"/>
  <c r="O29" i="8"/>
  <c r="P29" i="8"/>
  <c r="Q29" i="8"/>
  <c r="R29" i="8"/>
  <c r="S29" i="8"/>
  <c r="T29" i="8"/>
  <c r="U29" i="8"/>
  <c r="V29" i="8"/>
  <c r="O30" i="8"/>
  <c r="P30" i="8"/>
  <c r="Q30" i="8"/>
  <c r="R30" i="8"/>
  <c r="S30" i="8"/>
  <c r="T30" i="8"/>
  <c r="U30" i="8"/>
  <c r="V30" i="8"/>
  <c r="O31" i="8"/>
  <c r="P31" i="8"/>
  <c r="Q31" i="8"/>
  <c r="R31" i="8"/>
  <c r="S31" i="8"/>
  <c r="T31" i="8"/>
  <c r="U31" i="8"/>
  <c r="V31" i="8"/>
  <c r="O32" i="8"/>
  <c r="P32" i="8"/>
  <c r="Q32" i="8"/>
  <c r="R32" i="8"/>
  <c r="S32" i="8"/>
  <c r="T32" i="8"/>
  <c r="U32" i="8"/>
  <c r="V32" i="8"/>
  <c r="O33" i="8"/>
  <c r="P33" i="8"/>
  <c r="Q33" i="8"/>
  <c r="R33" i="8"/>
  <c r="S33" i="8"/>
  <c r="T33" i="8"/>
  <c r="U33" i="8"/>
  <c r="V33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19" i="8"/>
  <c r="N6" i="8"/>
  <c r="N15" i="8"/>
  <c r="V17" i="8" l="1"/>
  <c r="U17" i="8"/>
  <c r="T17" i="8"/>
  <c r="S17" i="8"/>
  <c r="R17" i="8"/>
  <c r="Q17" i="8"/>
  <c r="P17" i="8"/>
  <c r="O17" i="8"/>
  <c r="N17" i="8"/>
  <c r="V16" i="8"/>
  <c r="U16" i="8"/>
  <c r="T16" i="8"/>
  <c r="S16" i="8"/>
  <c r="R16" i="8"/>
  <c r="Q16" i="8"/>
  <c r="P16" i="8"/>
  <c r="O16" i="8"/>
  <c r="N16" i="8"/>
  <c r="V15" i="8"/>
  <c r="U15" i="8"/>
  <c r="T15" i="8"/>
  <c r="S15" i="8"/>
  <c r="R15" i="8"/>
  <c r="Q15" i="8"/>
  <c r="P15" i="8"/>
  <c r="O15" i="8"/>
  <c r="V13" i="8"/>
  <c r="U13" i="8"/>
  <c r="T13" i="8"/>
  <c r="S13" i="8"/>
  <c r="R13" i="8"/>
  <c r="Q13" i="8"/>
  <c r="P13" i="8"/>
  <c r="O13" i="8"/>
  <c r="N13" i="8"/>
  <c r="V12" i="8"/>
  <c r="U12" i="8"/>
  <c r="T12" i="8"/>
  <c r="S12" i="8"/>
  <c r="R12" i="8"/>
  <c r="Q12" i="8"/>
  <c r="P12" i="8"/>
  <c r="O12" i="8"/>
  <c r="N12" i="8"/>
  <c r="V11" i="8"/>
  <c r="U11" i="8"/>
  <c r="T11" i="8"/>
  <c r="S11" i="8"/>
  <c r="R11" i="8"/>
  <c r="Q11" i="8"/>
  <c r="P11" i="8"/>
  <c r="O11" i="8"/>
  <c r="V9" i="8"/>
  <c r="U9" i="8"/>
  <c r="T9" i="8"/>
  <c r="S9" i="8"/>
  <c r="R9" i="8"/>
  <c r="Q9" i="8"/>
  <c r="P9" i="8"/>
  <c r="O9" i="8"/>
  <c r="N9" i="8"/>
  <c r="V8" i="8"/>
  <c r="U8" i="8"/>
  <c r="T8" i="8"/>
  <c r="S8" i="8"/>
  <c r="R8" i="8"/>
  <c r="Q8" i="8"/>
  <c r="P8" i="8"/>
  <c r="O8" i="8"/>
  <c r="N8" i="8"/>
  <c r="V7" i="8"/>
  <c r="U7" i="8"/>
  <c r="T7" i="8"/>
  <c r="S7" i="8"/>
  <c r="R7" i="8"/>
  <c r="Q7" i="8"/>
  <c r="P7" i="8"/>
  <c r="O7" i="8"/>
  <c r="N7" i="8"/>
  <c r="V6" i="8"/>
  <c r="U6" i="8"/>
  <c r="T6" i="8"/>
  <c r="S6" i="8"/>
  <c r="R6" i="8"/>
  <c r="Q6" i="8"/>
  <c r="P6" i="8"/>
  <c r="O6" i="8"/>
  <c r="R6" i="7" l="1"/>
  <c r="T6" i="5"/>
  <c r="U9" i="5"/>
  <c r="U6" i="5"/>
  <c r="P6" i="5"/>
  <c r="O6" i="5"/>
  <c r="N6" i="5"/>
  <c r="N7" i="5"/>
  <c r="V9" i="5"/>
  <c r="T9" i="5"/>
  <c r="S9" i="5"/>
  <c r="R9" i="5"/>
  <c r="Q9" i="5"/>
  <c r="P9" i="5"/>
  <c r="O9" i="5"/>
  <c r="N9" i="5"/>
  <c r="V8" i="5"/>
  <c r="U8" i="5"/>
  <c r="T8" i="5"/>
  <c r="S8" i="5"/>
  <c r="R8" i="5"/>
  <c r="Q8" i="5"/>
  <c r="P8" i="5"/>
  <c r="O8" i="5"/>
  <c r="N8" i="5"/>
  <c r="V7" i="5"/>
  <c r="U7" i="5"/>
  <c r="T7" i="5"/>
  <c r="S7" i="5"/>
  <c r="R7" i="5"/>
  <c r="Q7" i="5"/>
  <c r="P7" i="5"/>
  <c r="O7" i="5"/>
  <c r="V6" i="5"/>
  <c r="S6" i="5"/>
  <c r="R6" i="5"/>
  <c r="Q6" i="5"/>
  <c r="V33" i="7"/>
  <c r="U33" i="7"/>
  <c r="T33" i="7"/>
  <c r="S33" i="7"/>
  <c r="R33" i="7"/>
  <c r="Q33" i="7"/>
  <c r="P33" i="7"/>
  <c r="O33" i="7"/>
  <c r="N33" i="7"/>
  <c r="V32" i="7"/>
  <c r="U32" i="7"/>
  <c r="T32" i="7"/>
  <c r="S32" i="7"/>
  <c r="R32" i="7"/>
  <c r="Q32" i="7"/>
  <c r="P32" i="7"/>
  <c r="O32" i="7"/>
  <c r="N32" i="7"/>
  <c r="V31" i="7"/>
  <c r="U31" i="7"/>
  <c r="T31" i="7"/>
  <c r="S31" i="7"/>
  <c r="R31" i="7"/>
  <c r="Q31" i="7"/>
  <c r="P31" i="7"/>
  <c r="O31" i="7"/>
  <c r="N31" i="7"/>
  <c r="V30" i="7"/>
  <c r="U30" i="7"/>
  <c r="T30" i="7"/>
  <c r="S30" i="7"/>
  <c r="R30" i="7"/>
  <c r="Q30" i="7"/>
  <c r="P30" i="7"/>
  <c r="O30" i="7"/>
  <c r="N30" i="7"/>
  <c r="V29" i="7"/>
  <c r="U29" i="7"/>
  <c r="T29" i="7"/>
  <c r="S29" i="7"/>
  <c r="R29" i="7"/>
  <c r="Q29" i="7"/>
  <c r="P29" i="7"/>
  <c r="O29" i="7"/>
  <c r="N29" i="7"/>
  <c r="V28" i="7"/>
  <c r="U28" i="7"/>
  <c r="T28" i="7"/>
  <c r="S28" i="7"/>
  <c r="R28" i="7"/>
  <c r="Q28" i="7"/>
  <c r="P28" i="7"/>
  <c r="O28" i="7"/>
  <c r="N28" i="7"/>
  <c r="V27" i="7"/>
  <c r="U27" i="7"/>
  <c r="T27" i="7"/>
  <c r="S27" i="7"/>
  <c r="R27" i="7"/>
  <c r="Q27" i="7"/>
  <c r="P27" i="7"/>
  <c r="O27" i="7"/>
  <c r="N27" i="7"/>
  <c r="V26" i="7"/>
  <c r="U26" i="7"/>
  <c r="T26" i="7"/>
  <c r="S26" i="7"/>
  <c r="R26" i="7"/>
  <c r="Q26" i="7"/>
  <c r="P26" i="7"/>
  <c r="O26" i="7"/>
  <c r="N26" i="7"/>
  <c r="V25" i="7"/>
  <c r="U25" i="7"/>
  <c r="T25" i="7"/>
  <c r="S25" i="7"/>
  <c r="R25" i="7"/>
  <c r="Q25" i="7"/>
  <c r="P25" i="7"/>
  <c r="O25" i="7"/>
  <c r="N25" i="7"/>
  <c r="V24" i="7"/>
  <c r="U24" i="7"/>
  <c r="T24" i="7"/>
  <c r="S24" i="7"/>
  <c r="R24" i="7"/>
  <c r="Q24" i="7"/>
  <c r="P24" i="7"/>
  <c r="O24" i="7"/>
  <c r="N24" i="7"/>
  <c r="V23" i="7"/>
  <c r="U23" i="7"/>
  <c r="T23" i="7"/>
  <c r="S23" i="7"/>
  <c r="R23" i="7"/>
  <c r="Q23" i="7"/>
  <c r="P23" i="7"/>
  <c r="O23" i="7"/>
  <c r="N23" i="7"/>
  <c r="V22" i="7"/>
  <c r="U22" i="7"/>
  <c r="T22" i="7"/>
  <c r="S22" i="7"/>
  <c r="R22" i="7"/>
  <c r="Q22" i="7"/>
  <c r="P22" i="7"/>
  <c r="O22" i="7"/>
  <c r="N22" i="7"/>
  <c r="V21" i="7"/>
  <c r="U21" i="7"/>
  <c r="T21" i="7"/>
  <c r="S21" i="7"/>
  <c r="R21" i="7"/>
  <c r="Q21" i="7"/>
  <c r="P21" i="7"/>
  <c r="O21" i="7"/>
  <c r="N21" i="7"/>
  <c r="V20" i="7"/>
  <c r="U20" i="7"/>
  <c r="T20" i="7"/>
  <c r="S20" i="7"/>
  <c r="R20" i="7"/>
  <c r="Q20" i="7"/>
  <c r="P20" i="7"/>
  <c r="O20" i="7"/>
  <c r="N20" i="7"/>
  <c r="V19" i="7"/>
  <c r="U19" i="7"/>
  <c r="T19" i="7"/>
  <c r="S19" i="7"/>
  <c r="R19" i="7"/>
  <c r="Q19" i="7"/>
  <c r="P19" i="7"/>
  <c r="O19" i="7"/>
  <c r="N19" i="7"/>
  <c r="V17" i="7"/>
  <c r="U17" i="7"/>
  <c r="T17" i="7"/>
  <c r="S17" i="7"/>
  <c r="R17" i="7"/>
  <c r="Q17" i="7"/>
  <c r="P17" i="7"/>
  <c r="O17" i="7"/>
  <c r="N17" i="7"/>
  <c r="V16" i="7"/>
  <c r="U16" i="7"/>
  <c r="T16" i="7"/>
  <c r="S16" i="7"/>
  <c r="R16" i="7"/>
  <c r="Q16" i="7"/>
  <c r="P16" i="7"/>
  <c r="O16" i="7"/>
  <c r="N16" i="7"/>
  <c r="V15" i="7"/>
  <c r="U15" i="7"/>
  <c r="T15" i="7"/>
  <c r="S15" i="7"/>
  <c r="R15" i="7"/>
  <c r="Q15" i="7"/>
  <c r="P15" i="7"/>
  <c r="O15" i="7"/>
  <c r="N15" i="7"/>
  <c r="V13" i="7"/>
  <c r="U13" i="7"/>
  <c r="T13" i="7"/>
  <c r="S13" i="7"/>
  <c r="R13" i="7"/>
  <c r="Q13" i="7"/>
  <c r="P13" i="7"/>
  <c r="O13" i="7"/>
  <c r="N13" i="7"/>
  <c r="V12" i="7"/>
  <c r="U12" i="7"/>
  <c r="T12" i="7"/>
  <c r="S12" i="7"/>
  <c r="R12" i="7"/>
  <c r="Q12" i="7"/>
  <c r="P12" i="7"/>
  <c r="O12" i="7"/>
  <c r="N12" i="7"/>
  <c r="V11" i="7"/>
  <c r="U11" i="7"/>
  <c r="T11" i="7"/>
  <c r="S11" i="7"/>
  <c r="R11" i="7"/>
  <c r="Q11" i="7"/>
  <c r="P11" i="7"/>
  <c r="O11" i="7"/>
  <c r="N11" i="7"/>
  <c r="V9" i="7"/>
  <c r="U9" i="7"/>
  <c r="T9" i="7"/>
  <c r="S9" i="7"/>
  <c r="R9" i="7"/>
  <c r="Q9" i="7"/>
  <c r="P9" i="7"/>
  <c r="O9" i="7"/>
  <c r="N9" i="7"/>
  <c r="V8" i="7"/>
  <c r="U8" i="7"/>
  <c r="T8" i="7"/>
  <c r="S8" i="7"/>
  <c r="R8" i="7"/>
  <c r="Q8" i="7"/>
  <c r="P8" i="7"/>
  <c r="O8" i="7"/>
  <c r="N8" i="7"/>
  <c r="V7" i="7"/>
  <c r="U7" i="7"/>
  <c r="T7" i="7"/>
  <c r="S7" i="7"/>
  <c r="R7" i="7"/>
  <c r="Q7" i="7"/>
  <c r="P7" i="7"/>
  <c r="O7" i="7"/>
  <c r="N7" i="7"/>
  <c r="V6" i="7"/>
  <c r="U6" i="7"/>
  <c r="T6" i="7"/>
  <c r="S6" i="7"/>
  <c r="Q6" i="7"/>
  <c r="P6" i="7"/>
  <c r="O6" i="7"/>
  <c r="N6" i="7"/>
  <c r="V33" i="6"/>
  <c r="U33" i="6"/>
  <c r="T33" i="6"/>
  <c r="S33" i="6"/>
  <c r="R33" i="6"/>
  <c r="Q33" i="6"/>
  <c r="P33" i="6"/>
  <c r="O33" i="6"/>
  <c r="N33" i="6"/>
  <c r="V32" i="6"/>
  <c r="U32" i="6"/>
  <c r="T32" i="6"/>
  <c r="S32" i="6"/>
  <c r="R32" i="6"/>
  <c r="Q32" i="6"/>
  <c r="P32" i="6"/>
  <c r="O32" i="6"/>
  <c r="N32" i="6"/>
  <c r="V31" i="6"/>
  <c r="U31" i="6"/>
  <c r="T31" i="6"/>
  <c r="S31" i="6"/>
  <c r="R31" i="6"/>
  <c r="Q31" i="6"/>
  <c r="P31" i="6"/>
  <c r="O31" i="6"/>
  <c r="N31" i="6"/>
  <c r="V30" i="6"/>
  <c r="U30" i="6"/>
  <c r="T30" i="6"/>
  <c r="S30" i="6"/>
  <c r="R30" i="6"/>
  <c r="Q30" i="6"/>
  <c r="P30" i="6"/>
  <c r="O30" i="6"/>
  <c r="N30" i="6"/>
  <c r="V29" i="6"/>
  <c r="U29" i="6"/>
  <c r="T29" i="6"/>
  <c r="S29" i="6"/>
  <c r="R29" i="6"/>
  <c r="Q29" i="6"/>
  <c r="P29" i="6"/>
  <c r="O29" i="6"/>
  <c r="N29" i="6"/>
  <c r="V28" i="6"/>
  <c r="U28" i="6"/>
  <c r="T28" i="6"/>
  <c r="S28" i="6"/>
  <c r="R28" i="6"/>
  <c r="Q28" i="6"/>
  <c r="P28" i="6"/>
  <c r="O28" i="6"/>
  <c r="N28" i="6"/>
  <c r="V27" i="6"/>
  <c r="U27" i="6"/>
  <c r="T27" i="6"/>
  <c r="S27" i="6"/>
  <c r="R27" i="6"/>
  <c r="Q27" i="6"/>
  <c r="P27" i="6"/>
  <c r="O27" i="6"/>
  <c r="N27" i="6"/>
  <c r="V26" i="6"/>
  <c r="U26" i="6"/>
  <c r="T26" i="6"/>
  <c r="S26" i="6"/>
  <c r="R26" i="6"/>
  <c r="Q26" i="6"/>
  <c r="P26" i="6"/>
  <c r="O26" i="6"/>
  <c r="N26" i="6"/>
  <c r="V25" i="6"/>
  <c r="U25" i="6"/>
  <c r="T25" i="6"/>
  <c r="S25" i="6"/>
  <c r="R25" i="6"/>
  <c r="Q25" i="6"/>
  <c r="P25" i="6"/>
  <c r="O25" i="6"/>
  <c r="N25" i="6"/>
  <c r="V24" i="6"/>
  <c r="U24" i="6"/>
  <c r="T24" i="6"/>
  <c r="S24" i="6"/>
  <c r="R24" i="6"/>
  <c r="Q24" i="6"/>
  <c r="P24" i="6"/>
  <c r="O24" i="6"/>
  <c r="N24" i="6"/>
  <c r="V23" i="6"/>
  <c r="U23" i="6"/>
  <c r="T23" i="6"/>
  <c r="S23" i="6"/>
  <c r="R23" i="6"/>
  <c r="Q23" i="6"/>
  <c r="P23" i="6"/>
  <c r="O23" i="6"/>
  <c r="N23" i="6"/>
  <c r="V22" i="6"/>
  <c r="U22" i="6"/>
  <c r="T22" i="6"/>
  <c r="S22" i="6"/>
  <c r="R22" i="6"/>
  <c r="Q22" i="6"/>
  <c r="P22" i="6"/>
  <c r="O22" i="6"/>
  <c r="N22" i="6"/>
  <c r="V21" i="6"/>
  <c r="U21" i="6"/>
  <c r="T21" i="6"/>
  <c r="S21" i="6"/>
  <c r="R21" i="6"/>
  <c r="Q21" i="6"/>
  <c r="P21" i="6"/>
  <c r="O21" i="6"/>
  <c r="N21" i="6"/>
  <c r="V20" i="6"/>
  <c r="U20" i="6"/>
  <c r="T20" i="6"/>
  <c r="S20" i="6"/>
  <c r="R20" i="6"/>
  <c r="Q20" i="6"/>
  <c r="P20" i="6"/>
  <c r="O20" i="6"/>
  <c r="N20" i="6"/>
  <c r="V19" i="6"/>
  <c r="U19" i="6"/>
  <c r="T19" i="6"/>
  <c r="S19" i="6"/>
  <c r="R19" i="6"/>
  <c r="Q19" i="6"/>
  <c r="P19" i="6"/>
  <c r="O19" i="6"/>
  <c r="N19" i="6"/>
  <c r="V17" i="6"/>
  <c r="U17" i="6"/>
  <c r="T17" i="6"/>
  <c r="S17" i="6"/>
  <c r="R17" i="6"/>
  <c r="Q17" i="6"/>
  <c r="P17" i="6"/>
  <c r="O17" i="6"/>
  <c r="N17" i="6"/>
  <c r="V16" i="6"/>
  <c r="U16" i="6"/>
  <c r="T16" i="6"/>
  <c r="S16" i="6"/>
  <c r="R16" i="6"/>
  <c r="Q16" i="6"/>
  <c r="P16" i="6"/>
  <c r="O16" i="6"/>
  <c r="N16" i="6"/>
  <c r="V15" i="6"/>
  <c r="U15" i="6"/>
  <c r="T15" i="6"/>
  <c r="S15" i="6"/>
  <c r="R15" i="6"/>
  <c r="Q15" i="6"/>
  <c r="P15" i="6"/>
  <c r="O15" i="6"/>
  <c r="N15" i="6"/>
  <c r="V13" i="6"/>
  <c r="U13" i="6"/>
  <c r="T13" i="6"/>
  <c r="S13" i="6"/>
  <c r="R13" i="6"/>
  <c r="Q13" i="6"/>
  <c r="P13" i="6"/>
  <c r="O13" i="6"/>
  <c r="N13" i="6"/>
  <c r="V12" i="6"/>
  <c r="U12" i="6"/>
  <c r="T12" i="6"/>
  <c r="S12" i="6"/>
  <c r="R12" i="6"/>
  <c r="Q12" i="6"/>
  <c r="P12" i="6"/>
  <c r="O12" i="6"/>
  <c r="N12" i="6"/>
  <c r="V11" i="6"/>
  <c r="U11" i="6"/>
  <c r="T11" i="6"/>
  <c r="S11" i="6"/>
  <c r="R11" i="6"/>
  <c r="Q11" i="6"/>
  <c r="P11" i="6"/>
  <c r="O11" i="6"/>
  <c r="N11" i="6"/>
  <c r="V9" i="6"/>
  <c r="U9" i="6"/>
  <c r="T9" i="6"/>
  <c r="S9" i="6"/>
  <c r="R9" i="6"/>
  <c r="Q9" i="6"/>
  <c r="P9" i="6"/>
  <c r="O9" i="6"/>
  <c r="N9" i="6"/>
  <c r="V8" i="6"/>
  <c r="U8" i="6"/>
  <c r="T8" i="6"/>
  <c r="S8" i="6"/>
  <c r="R8" i="6"/>
  <c r="Q8" i="6"/>
  <c r="P8" i="6"/>
  <c r="O8" i="6"/>
  <c r="N8" i="6"/>
  <c r="V7" i="6"/>
  <c r="U7" i="6"/>
  <c r="T7" i="6"/>
  <c r="S7" i="6"/>
  <c r="R7" i="6"/>
  <c r="Q7" i="6"/>
  <c r="P7" i="6"/>
  <c r="O7" i="6"/>
  <c r="N7" i="6"/>
  <c r="V6" i="6"/>
  <c r="U6" i="6"/>
  <c r="T6" i="6"/>
  <c r="S6" i="6"/>
  <c r="R6" i="6"/>
  <c r="Q6" i="6"/>
  <c r="P6" i="6"/>
  <c r="O6" i="6"/>
  <c r="N6" i="6"/>
  <c r="R6" i="4"/>
  <c r="V33" i="5"/>
  <c r="U33" i="5"/>
  <c r="T33" i="5"/>
  <c r="S33" i="5"/>
  <c r="R33" i="5"/>
  <c r="Q33" i="5"/>
  <c r="P33" i="5"/>
  <c r="O33" i="5"/>
  <c r="N33" i="5"/>
  <c r="V32" i="5"/>
  <c r="U32" i="5"/>
  <c r="T32" i="5"/>
  <c r="S32" i="5"/>
  <c r="R32" i="5"/>
  <c r="Q32" i="5"/>
  <c r="P32" i="5"/>
  <c r="O32" i="5"/>
  <c r="N32" i="5"/>
  <c r="V31" i="5"/>
  <c r="U31" i="5"/>
  <c r="T31" i="5"/>
  <c r="S31" i="5"/>
  <c r="R31" i="5"/>
  <c r="Q31" i="5"/>
  <c r="P31" i="5"/>
  <c r="O31" i="5"/>
  <c r="N31" i="5"/>
  <c r="V30" i="5"/>
  <c r="U30" i="5"/>
  <c r="T30" i="5"/>
  <c r="S30" i="5"/>
  <c r="R30" i="5"/>
  <c r="Q30" i="5"/>
  <c r="P30" i="5"/>
  <c r="O30" i="5"/>
  <c r="N30" i="5"/>
  <c r="V29" i="5"/>
  <c r="U29" i="5"/>
  <c r="T29" i="5"/>
  <c r="S29" i="5"/>
  <c r="R29" i="5"/>
  <c r="Q29" i="5"/>
  <c r="P29" i="5"/>
  <c r="O29" i="5"/>
  <c r="N29" i="5"/>
  <c r="V28" i="5"/>
  <c r="U28" i="5"/>
  <c r="T28" i="5"/>
  <c r="S28" i="5"/>
  <c r="R28" i="5"/>
  <c r="Q28" i="5"/>
  <c r="P28" i="5"/>
  <c r="O28" i="5"/>
  <c r="N28" i="5"/>
  <c r="V27" i="5"/>
  <c r="U27" i="5"/>
  <c r="T27" i="5"/>
  <c r="S27" i="5"/>
  <c r="R27" i="5"/>
  <c r="Q27" i="5"/>
  <c r="P27" i="5"/>
  <c r="O27" i="5"/>
  <c r="N27" i="5"/>
  <c r="V26" i="5"/>
  <c r="U26" i="5"/>
  <c r="T26" i="5"/>
  <c r="S26" i="5"/>
  <c r="R26" i="5"/>
  <c r="Q26" i="5"/>
  <c r="P26" i="5"/>
  <c r="O26" i="5"/>
  <c r="N26" i="5"/>
  <c r="V25" i="5"/>
  <c r="U25" i="5"/>
  <c r="T25" i="5"/>
  <c r="S25" i="5"/>
  <c r="R25" i="5"/>
  <c r="Q25" i="5"/>
  <c r="P25" i="5"/>
  <c r="O25" i="5"/>
  <c r="N25" i="5"/>
  <c r="V24" i="5"/>
  <c r="U24" i="5"/>
  <c r="T24" i="5"/>
  <c r="S24" i="5"/>
  <c r="R24" i="5"/>
  <c r="Q24" i="5"/>
  <c r="P24" i="5"/>
  <c r="O24" i="5"/>
  <c r="N24" i="5"/>
  <c r="V23" i="5"/>
  <c r="U23" i="5"/>
  <c r="T23" i="5"/>
  <c r="S23" i="5"/>
  <c r="R23" i="5"/>
  <c r="Q23" i="5"/>
  <c r="P23" i="5"/>
  <c r="O23" i="5"/>
  <c r="N23" i="5"/>
  <c r="V22" i="5"/>
  <c r="U22" i="5"/>
  <c r="T22" i="5"/>
  <c r="S22" i="5"/>
  <c r="R22" i="5"/>
  <c r="Q22" i="5"/>
  <c r="P22" i="5"/>
  <c r="O22" i="5"/>
  <c r="N22" i="5"/>
  <c r="V21" i="5"/>
  <c r="U21" i="5"/>
  <c r="T21" i="5"/>
  <c r="S21" i="5"/>
  <c r="R21" i="5"/>
  <c r="Q21" i="5"/>
  <c r="P21" i="5"/>
  <c r="O21" i="5"/>
  <c r="N21" i="5"/>
  <c r="V20" i="5"/>
  <c r="U20" i="5"/>
  <c r="T20" i="5"/>
  <c r="S20" i="5"/>
  <c r="R20" i="5"/>
  <c r="Q20" i="5"/>
  <c r="P20" i="5"/>
  <c r="O20" i="5"/>
  <c r="N20" i="5"/>
  <c r="V19" i="5"/>
  <c r="U19" i="5"/>
  <c r="T19" i="5"/>
  <c r="S19" i="5"/>
  <c r="R19" i="5"/>
  <c r="Q19" i="5"/>
  <c r="P19" i="5"/>
  <c r="O19" i="5"/>
  <c r="N19" i="5"/>
  <c r="V17" i="5"/>
  <c r="U17" i="5"/>
  <c r="T17" i="5"/>
  <c r="S17" i="5"/>
  <c r="R17" i="5"/>
  <c r="Q17" i="5"/>
  <c r="P17" i="5"/>
  <c r="O17" i="5"/>
  <c r="N17" i="5"/>
  <c r="V16" i="5"/>
  <c r="U16" i="5"/>
  <c r="T16" i="5"/>
  <c r="S16" i="5"/>
  <c r="R16" i="5"/>
  <c r="Q16" i="5"/>
  <c r="P16" i="5"/>
  <c r="O16" i="5"/>
  <c r="N16" i="5"/>
  <c r="V15" i="5"/>
  <c r="U15" i="5"/>
  <c r="T15" i="5"/>
  <c r="S15" i="5"/>
  <c r="R15" i="5"/>
  <c r="Q15" i="5"/>
  <c r="P15" i="5"/>
  <c r="O15" i="5"/>
  <c r="N15" i="5"/>
  <c r="V13" i="5"/>
  <c r="U13" i="5"/>
  <c r="T13" i="5"/>
  <c r="S13" i="5"/>
  <c r="R13" i="5"/>
  <c r="Q13" i="5"/>
  <c r="P13" i="5"/>
  <c r="O13" i="5"/>
  <c r="N13" i="5"/>
  <c r="V12" i="5"/>
  <c r="U12" i="5"/>
  <c r="T12" i="5"/>
  <c r="S12" i="5"/>
  <c r="R12" i="5"/>
  <c r="Q12" i="5"/>
  <c r="P12" i="5"/>
  <c r="O12" i="5"/>
  <c r="N12" i="5"/>
  <c r="V11" i="5"/>
  <c r="U11" i="5"/>
  <c r="T11" i="5"/>
  <c r="S11" i="5"/>
  <c r="R11" i="5"/>
  <c r="Q11" i="5"/>
  <c r="P11" i="5"/>
  <c r="O11" i="5"/>
  <c r="N11" i="5"/>
  <c r="N6" i="4"/>
  <c r="V33" i="4"/>
  <c r="U33" i="4"/>
  <c r="T33" i="4"/>
  <c r="S33" i="4"/>
  <c r="R33" i="4"/>
  <c r="Q33" i="4"/>
  <c r="P33" i="4"/>
  <c r="O33" i="4"/>
  <c r="N33" i="4"/>
  <c r="V32" i="4"/>
  <c r="U32" i="4"/>
  <c r="T32" i="4"/>
  <c r="S32" i="4"/>
  <c r="R32" i="4"/>
  <c r="Q32" i="4"/>
  <c r="P32" i="4"/>
  <c r="O32" i="4"/>
  <c r="N32" i="4"/>
  <c r="V31" i="4"/>
  <c r="U31" i="4"/>
  <c r="T31" i="4"/>
  <c r="S31" i="4"/>
  <c r="R31" i="4"/>
  <c r="Q31" i="4"/>
  <c r="P31" i="4"/>
  <c r="O31" i="4"/>
  <c r="N31" i="4"/>
  <c r="V30" i="4"/>
  <c r="U30" i="4"/>
  <c r="T30" i="4"/>
  <c r="S30" i="4"/>
  <c r="R30" i="4"/>
  <c r="Q30" i="4"/>
  <c r="P30" i="4"/>
  <c r="O30" i="4"/>
  <c r="N30" i="4"/>
  <c r="V29" i="4"/>
  <c r="U29" i="4"/>
  <c r="T29" i="4"/>
  <c r="S29" i="4"/>
  <c r="R29" i="4"/>
  <c r="Q29" i="4"/>
  <c r="P29" i="4"/>
  <c r="O29" i="4"/>
  <c r="N29" i="4"/>
  <c r="V28" i="4"/>
  <c r="U28" i="4"/>
  <c r="T28" i="4"/>
  <c r="S28" i="4"/>
  <c r="R28" i="4"/>
  <c r="Q28" i="4"/>
  <c r="P28" i="4"/>
  <c r="O28" i="4"/>
  <c r="N28" i="4"/>
  <c r="V27" i="4"/>
  <c r="U27" i="4"/>
  <c r="T27" i="4"/>
  <c r="S27" i="4"/>
  <c r="R27" i="4"/>
  <c r="Q27" i="4"/>
  <c r="P27" i="4"/>
  <c r="O27" i="4"/>
  <c r="N27" i="4"/>
  <c r="V26" i="4"/>
  <c r="U26" i="4"/>
  <c r="T26" i="4"/>
  <c r="S26" i="4"/>
  <c r="R26" i="4"/>
  <c r="Q26" i="4"/>
  <c r="P26" i="4"/>
  <c r="O26" i="4"/>
  <c r="N26" i="4"/>
  <c r="V25" i="4"/>
  <c r="U25" i="4"/>
  <c r="T25" i="4"/>
  <c r="S25" i="4"/>
  <c r="R25" i="4"/>
  <c r="Q25" i="4"/>
  <c r="P25" i="4"/>
  <c r="O25" i="4"/>
  <c r="N25" i="4"/>
  <c r="V24" i="4"/>
  <c r="U24" i="4"/>
  <c r="T24" i="4"/>
  <c r="S24" i="4"/>
  <c r="R24" i="4"/>
  <c r="Q24" i="4"/>
  <c r="P24" i="4"/>
  <c r="O24" i="4"/>
  <c r="N24" i="4"/>
  <c r="V23" i="4"/>
  <c r="U23" i="4"/>
  <c r="T23" i="4"/>
  <c r="S23" i="4"/>
  <c r="R23" i="4"/>
  <c r="Q23" i="4"/>
  <c r="P23" i="4"/>
  <c r="O23" i="4"/>
  <c r="N23" i="4"/>
  <c r="V22" i="4"/>
  <c r="U22" i="4"/>
  <c r="T22" i="4"/>
  <c r="S22" i="4"/>
  <c r="R22" i="4"/>
  <c r="Q22" i="4"/>
  <c r="P22" i="4"/>
  <c r="O22" i="4"/>
  <c r="N22" i="4"/>
  <c r="V21" i="4"/>
  <c r="U21" i="4"/>
  <c r="T21" i="4"/>
  <c r="S21" i="4"/>
  <c r="R21" i="4"/>
  <c r="Q21" i="4"/>
  <c r="P21" i="4"/>
  <c r="O21" i="4"/>
  <c r="N21" i="4"/>
  <c r="V20" i="4"/>
  <c r="U20" i="4"/>
  <c r="T20" i="4"/>
  <c r="S20" i="4"/>
  <c r="R20" i="4"/>
  <c r="Q20" i="4"/>
  <c r="P20" i="4"/>
  <c r="O20" i="4"/>
  <c r="N20" i="4"/>
  <c r="V19" i="4"/>
  <c r="U19" i="4"/>
  <c r="T19" i="4"/>
  <c r="S19" i="4"/>
  <c r="R19" i="4"/>
  <c r="Q19" i="4"/>
  <c r="P19" i="4"/>
  <c r="O19" i="4"/>
  <c r="N19" i="4"/>
  <c r="V17" i="4"/>
  <c r="U17" i="4"/>
  <c r="T17" i="4"/>
  <c r="S17" i="4"/>
  <c r="R17" i="4"/>
  <c r="Q17" i="4"/>
  <c r="P17" i="4"/>
  <c r="O17" i="4"/>
  <c r="N17" i="4"/>
  <c r="V16" i="4"/>
  <c r="U16" i="4"/>
  <c r="T16" i="4"/>
  <c r="S16" i="4"/>
  <c r="R16" i="4"/>
  <c r="Q16" i="4"/>
  <c r="P16" i="4"/>
  <c r="O16" i="4"/>
  <c r="N16" i="4"/>
  <c r="V15" i="4"/>
  <c r="U15" i="4"/>
  <c r="T15" i="4"/>
  <c r="S15" i="4"/>
  <c r="R15" i="4"/>
  <c r="Q15" i="4"/>
  <c r="P15" i="4"/>
  <c r="O15" i="4"/>
  <c r="N15" i="4"/>
  <c r="V13" i="4"/>
  <c r="U13" i="4"/>
  <c r="T13" i="4"/>
  <c r="S13" i="4"/>
  <c r="R13" i="4"/>
  <c r="Q13" i="4"/>
  <c r="P13" i="4"/>
  <c r="O13" i="4"/>
  <c r="N13" i="4"/>
  <c r="V12" i="4"/>
  <c r="U12" i="4"/>
  <c r="T12" i="4"/>
  <c r="S12" i="4"/>
  <c r="R12" i="4"/>
  <c r="Q12" i="4"/>
  <c r="P12" i="4"/>
  <c r="O12" i="4"/>
  <c r="N12" i="4"/>
  <c r="V11" i="4"/>
  <c r="U11" i="4"/>
  <c r="T11" i="4"/>
  <c r="S11" i="4"/>
  <c r="R11" i="4"/>
  <c r="Q11" i="4"/>
  <c r="P11" i="4"/>
  <c r="O11" i="4"/>
  <c r="N11" i="4"/>
  <c r="V9" i="4"/>
  <c r="U9" i="4"/>
  <c r="T9" i="4"/>
  <c r="S9" i="4"/>
  <c r="R9" i="4"/>
  <c r="Q9" i="4"/>
  <c r="P9" i="4"/>
  <c r="O9" i="4"/>
  <c r="N9" i="4"/>
  <c r="V8" i="4"/>
  <c r="U8" i="4"/>
  <c r="T8" i="4"/>
  <c r="S8" i="4"/>
  <c r="R8" i="4"/>
  <c r="Q8" i="4"/>
  <c r="P8" i="4"/>
  <c r="O8" i="4"/>
  <c r="N8" i="4"/>
  <c r="V7" i="4"/>
  <c r="U7" i="4"/>
  <c r="T7" i="4"/>
  <c r="S7" i="4"/>
  <c r="R7" i="4"/>
  <c r="Q7" i="4"/>
  <c r="P7" i="4"/>
  <c r="O7" i="4"/>
  <c r="N7" i="4"/>
  <c r="V6" i="4"/>
  <c r="U6" i="4"/>
  <c r="T6" i="4"/>
  <c r="S6" i="4"/>
  <c r="Q6" i="4"/>
  <c r="P6" i="4"/>
  <c r="O6" i="4"/>
  <c r="N6" i="3" l="1"/>
  <c r="V33" i="3"/>
  <c r="U33" i="3"/>
  <c r="T33" i="3"/>
  <c r="S33" i="3"/>
  <c r="R33" i="3"/>
  <c r="Q33" i="3"/>
  <c r="P33" i="3"/>
  <c r="O33" i="3"/>
  <c r="N33" i="3"/>
  <c r="V32" i="3"/>
  <c r="U32" i="3"/>
  <c r="T32" i="3"/>
  <c r="S32" i="3"/>
  <c r="R32" i="3"/>
  <c r="Q32" i="3"/>
  <c r="P32" i="3"/>
  <c r="O32" i="3"/>
  <c r="N32" i="3"/>
  <c r="V31" i="3"/>
  <c r="U31" i="3"/>
  <c r="T31" i="3"/>
  <c r="S31" i="3"/>
  <c r="R31" i="3"/>
  <c r="Q31" i="3"/>
  <c r="P31" i="3"/>
  <c r="O31" i="3"/>
  <c r="N31" i="3"/>
  <c r="V30" i="3"/>
  <c r="U30" i="3"/>
  <c r="T30" i="3"/>
  <c r="S30" i="3"/>
  <c r="R30" i="3"/>
  <c r="Q30" i="3"/>
  <c r="P30" i="3"/>
  <c r="O30" i="3"/>
  <c r="N30" i="3"/>
  <c r="V29" i="3"/>
  <c r="U29" i="3"/>
  <c r="T29" i="3"/>
  <c r="S29" i="3"/>
  <c r="R29" i="3"/>
  <c r="Q29" i="3"/>
  <c r="P29" i="3"/>
  <c r="O29" i="3"/>
  <c r="N29" i="3"/>
  <c r="V28" i="3"/>
  <c r="U28" i="3"/>
  <c r="T28" i="3"/>
  <c r="S28" i="3"/>
  <c r="R28" i="3"/>
  <c r="Q28" i="3"/>
  <c r="P28" i="3"/>
  <c r="O28" i="3"/>
  <c r="N28" i="3"/>
  <c r="V27" i="3"/>
  <c r="U27" i="3"/>
  <c r="T27" i="3"/>
  <c r="S27" i="3"/>
  <c r="R27" i="3"/>
  <c r="Q27" i="3"/>
  <c r="P27" i="3"/>
  <c r="O27" i="3"/>
  <c r="N27" i="3"/>
  <c r="V26" i="3"/>
  <c r="U26" i="3"/>
  <c r="T26" i="3"/>
  <c r="S26" i="3"/>
  <c r="R26" i="3"/>
  <c r="Q26" i="3"/>
  <c r="P26" i="3"/>
  <c r="O26" i="3"/>
  <c r="N26" i="3"/>
  <c r="V25" i="3"/>
  <c r="U25" i="3"/>
  <c r="T25" i="3"/>
  <c r="S25" i="3"/>
  <c r="R25" i="3"/>
  <c r="Q25" i="3"/>
  <c r="P25" i="3"/>
  <c r="O25" i="3"/>
  <c r="N25" i="3"/>
  <c r="V24" i="3"/>
  <c r="U24" i="3"/>
  <c r="T24" i="3"/>
  <c r="S24" i="3"/>
  <c r="R24" i="3"/>
  <c r="Q24" i="3"/>
  <c r="P24" i="3"/>
  <c r="O24" i="3"/>
  <c r="N24" i="3"/>
  <c r="V23" i="3"/>
  <c r="U23" i="3"/>
  <c r="T23" i="3"/>
  <c r="S23" i="3"/>
  <c r="R23" i="3"/>
  <c r="Q23" i="3"/>
  <c r="P23" i="3"/>
  <c r="O23" i="3"/>
  <c r="N23" i="3"/>
  <c r="V22" i="3"/>
  <c r="U22" i="3"/>
  <c r="T22" i="3"/>
  <c r="S22" i="3"/>
  <c r="R22" i="3"/>
  <c r="Q22" i="3"/>
  <c r="P22" i="3"/>
  <c r="O22" i="3"/>
  <c r="N22" i="3"/>
  <c r="V21" i="3"/>
  <c r="U21" i="3"/>
  <c r="T21" i="3"/>
  <c r="S21" i="3"/>
  <c r="R21" i="3"/>
  <c r="Q21" i="3"/>
  <c r="P21" i="3"/>
  <c r="O21" i="3"/>
  <c r="N21" i="3"/>
  <c r="V20" i="3"/>
  <c r="U20" i="3"/>
  <c r="T20" i="3"/>
  <c r="S20" i="3"/>
  <c r="R20" i="3"/>
  <c r="Q20" i="3"/>
  <c r="P20" i="3"/>
  <c r="O20" i="3"/>
  <c r="N20" i="3"/>
  <c r="V19" i="3"/>
  <c r="U19" i="3"/>
  <c r="T19" i="3"/>
  <c r="S19" i="3"/>
  <c r="R19" i="3"/>
  <c r="Q19" i="3"/>
  <c r="P19" i="3"/>
  <c r="O19" i="3"/>
  <c r="N19" i="3"/>
  <c r="V17" i="3"/>
  <c r="U17" i="3"/>
  <c r="T17" i="3"/>
  <c r="S17" i="3"/>
  <c r="R17" i="3"/>
  <c r="Q17" i="3"/>
  <c r="P17" i="3"/>
  <c r="O17" i="3"/>
  <c r="N17" i="3"/>
  <c r="V16" i="3"/>
  <c r="U16" i="3"/>
  <c r="T16" i="3"/>
  <c r="S16" i="3"/>
  <c r="R16" i="3"/>
  <c r="Q16" i="3"/>
  <c r="P16" i="3"/>
  <c r="O16" i="3"/>
  <c r="N16" i="3"/>
  <c r="V15" i="3"/>
  <c r="U15" i="3"/>
  <c r="T15" i="3"/>
  <c r="S15" i="3"/>
  <c r="R15" i="3"/>
  <c r="Q15" i="3"/>
  <c r="P15" i="3"/>
  <c r="O15" i="3"/>
  <c r="N15" i="3"/>
  <c r="V13" i="3"/>
  <c r="U13" i="3"/>
  <c r="T13" i="3"/>
  <c r="S13" i="3"/>
  <c r="R13" i="3"/>
  <c r="Q13" i="3"/>
  <c r="P13" i="3"/>
  <c r="O13" i="3"/>
  <c r="N13" i="3"/>
  <c r="V12" i="3"/>
  <c r="U12" i="3"/>
  <c r="T12" i="3"/>
  <c r="S12" i="3"/>
  <c r="R12" i="3"/>
  <c r="Q12" i="3"/>
  <c r="P12" i="3"/>
  <c r="O12" i="3"/>
  <c r="N12" i="3"/>
  <c r="V11" i="3"/>
  <c r="U11" i="3"/>
  <c r="T11" i="3"/>
  <c r="S11" i="3"/>
  <c r="R11" i="3"/>
  <c r="Q11" i="3"/>
  <c r="P11" i="3"/>
  <c r="O11" i="3"/>
  <c r="N11" i="3"/>
  <c r="V9" i="3"/>
  <c r="U9" i="3"/>
  <c r="T9" i="3"/>
  <c r="S9" i="3"/>
  <c r="R9" i="3"/>
  <c r="Q9" i="3"/>
  <c r="P9" i="3"/>
  <c r="O9" i="3"/>
  <c r="N9" i="3"/>
  <c r="V8" i="3"/>
  <c r="U8" i="3"/>
  <c r="T8" i="3"/>
  <c r="S8" i="3"/>
  <c r="R8" i="3"/>
  <c r="Q8" i="3"/>
  <c r="P8" i="3"/>
  <c r="O8" i="3"/>
  <c r="N8" i="3"/>
  <c r="V7" i="3"/>
  <c r="U7" i="3"/>
  <c r="T7" i="3"/>
  <c r="S7" i="3"/>
  <c r="R7" i="3"/>
  <c r="Q7" i="3"/>
  <c r="P7" i="3"/>
  <c r="O7" i="3"/>
  <c r="N7" i="3"/>
  <c r="V6" i="3"/>
  <c r="U6" i="3"/>
  <c r="T6" i="3"/>
  <c r="S6" i="3"/>
  <c r="R6" i="3"/>
  <c r="Q6" i="3"/>
  <c r="P6" i="3"/>
  <c r="O6" i="3"/>
  <c r="S7" i="2" l="1"/>
  <c r="S6" i="2"/>
  <c r="O46" i="2" l="1"/>
  <c r="O38" i="2"/>
  <c r="V9" i="2" l="1"/>
  <c r="O6" i="2"/>
  <c r="P6" i="2"/>
  <c r="Q6" i="2"/>
  <c r="R6" i="2"/>
  <c r="T6" i="2"/>
  <c r="U6" i="2"/>
  <c r="V6" i="2"/>
  <c r="N7" i="2"/>
  <c r="P15" i="2" l="1"/>
  <c r="Q15" i="2"/>
  <c r="R15" i="2"/>
  <c r="S15" i="2"/>
  <c r="T15" i="2"/>
  <c r="U15" i="2"/>
  <c r="V15" i="2"/>
  <c r="P16" i="2"/>
  <c r="Q16" i="2"/>
  <c r="R16" i="2"/>
  <c r="S16" i="2"/>
  <c r="T16" i="2"/>
  <c r="U16" i="2"/>
  <c r="V16" i="2"/>
  <c r="P17" i="2"/>
  <c r="Q17" i="2"/>
  <c r="R17" i="2"/>
  <c r="S17" i="2"/>
  <c r="T17" i="2"/>
  <c r="U17" i="2"/>
  <c r="V17" i="2"/>
  <c r="O16" i="2"/>
  <c r="O17" i="2"/>
  <c r="O15" i="2"/>
  <c r="O7" i="2"/>
  <c r="P7" i="2"/>
  <c r="Q7" i="2"/>
  <c r="R7" i="2"/>
  <c r="T7" i="2"/>
  <c r="U7" i="2"/>
  <c r="V7" i="2"/>
  <c r="O8" i="2"/>
  <c r="P8" i="2"/>
  <c r="Q8" i="2"/>
  <c r="R8" i="2"/>
  <c r="S8" i="2"/>
  <c r="T8" i="2"/>
  <c r="U8" i="2"/>
  <c r="V8" i="2"/>
  <c r="O9" i="2"/>
  <c r="P9" i="2"/>
  <c r="Q9" i="2"/>
  <c r="R9" i="2"/>
  <c r="S9" i="2"/>
  <c r="T9" i="2"/>
  <c r="U9" i="2"/>
  <c r="N8" i="2"/>
  <c r="N9" i="2"/>
  <c r="O11" i="2"/>
  <c r="P11" i="2"/>
  <c r="Q11" i="2"/>
  <c r="R11" i="2"/>
  <c r="S11" i="2"/>
  <c r="T11" i="2"/>
  <c r="U11" i="2"/>
  <c r="V11" i="2"/>
  <c r="O12" i="2"/>
  <c r="P12" i="2"/>
  <c r="Q12" i="2"/>
  <c r="R12" i="2"/>
  <c r="S12" i="2"/>
  <c r="T12" i="2"/>
  <c r="U12" i="2"/>
  <c r="V12" i="2"/>
  <c r="O13" i="2"/>
  <c r="P13" i="2"/>
  <c r="Q13" i="2"/>
  <c r="R13" i="2"/>
  <c r="S13" i="2"/>
  <c r="T13" i="2"/>
  <c r="U13" i="2"/>
  <c r="V13" i="2"/>
  <c r="N12" i="2"/>
  <c r="N13" i="2"/>
  <c r="N15" i="2"/>
  <c r="N16" i="2"/>
  <c r="N17" i="2"/>
  <c r="N11" i="2"/>
  <c r="N19" i="2"/>
  <c r="O19" i="2"/>
  <c r="P19" i="2"/>
  <c r="Q19" i="2"/>
  <c r="R19" i="2"/>
  <c r="S19" i="2"/>
  <c r="T19" i="2"/>
  <c r="U19" i="2"/>
  <c r="V19" i="2"/>
  <c r="O20" i="2"/>
  <c r="P20" i="2"/>
  <c r="Q20" i="2"/>
  <c r="R20" i="2"/>
  <c r="S20" i="2"/>
  <c r="T20" i="2"/>
  <c r="U20" i="2"/>
  <c r="V20" i="2"/>
  <c r="O21" i="2"/>
  <c r="P21" i="2"/>
  <c r="Q21" i="2"/>
  <c r="R21" i="2"/>
  <c r="S21" i="2"/>
  <c r="T21" i="2"/>
  <c r="U21" i="2"/>
  <c r="V21" i="2"/>
  <c r="O22" i="2"/>
  <c r="P22" i="2"/>
  <c r="Q22" i="2"/>
  <c r="R22" i="2"/>
  <c r="S22" i="2"/>
  <c r="T22" i="2"/>
  <c r="U22" i="2"/>
  <c r="V22" i="2"/>
  <c r="O23" i="2"/>
  <c r="P23" i="2"/>
  <c r="Q23" i="2"/>
  <c r="R23" i="2"/>
  <c r="S23" i="2"/>
  <c r="T23" i="2"/>
  <c r="U23" i="2"/>
  <c r="V23" i="2"/>
  <c r="O24" i="2"/>
  <c r="P24" i="2"/>
  <c r="Q24" i="2"/>
  <c r="R24" i="2"/>
  <c r="S24" i="2"/>
  <c r="T24" i="2"/>
  <c r="U24" i="2"/>
  <c r="V24" i="2"/>
  <c r="O25" i="2"/>
  <c r="P25" i="2"/>
  <c r="Q25" i="2"/>
  <c r="R25" i="2"/>
  <c r="S25" i="2"/>
  <c r="T25" i="2"/>
  <c r="U25" i="2"/>
  <c r="V25" i="2"/>
  <c r="O26" i="2"/>
  <c r="P26" i="2"/>
  <c r="Q26" i="2"/>
  <c r="R26" i="2"/>
  <c r="S26" i="2"/>
  <c r="T26" i="2"/>
  <c r="U26" i="2"/>
  <c r="V26" i="2"/>
  <c r="O27" i="2"/>
  <c r="P27" i="2"/>
  <c r="Q27" i="2"/>
  <c r="R27" i="2"/>
  <c r="S27" i="2"/>
  <c r="T27" i="2"/>
  <c r="U27" i="2"/>
  <c r="V27" i="2"/>
  <c r="O28" i="2"/>
  <c r="P28" i="2"/>
  <c r="Q28" i="2"/>
  <c r="R28" i="2"/>
  <c r="S28" i="2"/>
  <c r="T28" i="2"/>
  <c r="U28" i="2"/>
  <c r="V28" i="2"/>
  <c r="O29" i="2"/>
  <c r="P29" i="2"/>
  <c r="Q29" i="2"/>
  <c r="R29" i="2"/>
  <c r="S29" i="2"/>
  <c r="T29" i="2"/>
  <c r="U29" i="2"/>
  <c r="V29" i="2"/>
  <c r="O30" i="2"/>
  <c r="P30" i="2"/>
  <c r="Q30" i="2"/>
  <c r="R30" i="2"/>
  <c r="S30" i="2"/>
  <c r="T30" i="2"/>
  <c r="U30" i="2"/>
  <c r="V30" i="2"/>
  <c r="O31" i="2"/>
  <c r="P31" i="2"/>
  <c r="Q31" i="2"/>
  <c r="R31" i="2"/>
  <c r="S31" i="2"/>
  <c r="T31" i="2"/>
  <c r="U31" i="2"/>
  <c r="V31" i="2"/>
  <c r="O32" i="2"/>
  <c r="P32" i="2"/>
  <c r="Q32" i="2"/>
  <c r="R32" i="2"/>
  <c r="S32" i="2"/>
  <c r="T32" i="2"/>
  <c r="U32" i="2"/>
  <c r="V32" i="2"/>
  <c r="O33" i="2"/>
  <c r="P33" i="2"/>
  <c r="Q33" i="2"/>
  <c r="R33" i="2"/>
  <c r="S33" i="2"/>
  <c r="T33" i="2"/>
  <c r="U33" i="2"/>
  <c r="V33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AA17" i="1"/>
  <c r="L6" i="1"/>
  <c r="M6" i="1"/>
  <c r="L9" i="1"/>
  <c r="AA6" i="1" l="1"/>
  <c r="AI32" i="1"/>
  <c r="P23" i="1"/>
  <c r="AE23" i="1" s="1"/>
  <c r="N32" i="1"/>
  <c r="AC32" i="1" s="1"/>
  <c r="N31" i="1"/>
  <c r="AC31" i="1" s="1"/>
  <c r="T32" i="1"/>
  <c r="AB6" i="1" l="1"/>
  <c r="N6" i="1"/>
  <c r="AC6" i="1" s="1"/>
  <c r="O6" i="1"/>
  <c r="AD6" i="1" s="1"/>
  <c r="P6" i="1"/>
  <c r="AE6" i="1" s="1"/>
  <c r="Q6" i="1"/>
  <c r="AF6" i="1" s="1"/>
  <c r="R6" i="1"/>
  <c r="AG6" i="1" s="1"/>
  <c r="S6" i="1"/>
  <c r="AH6" i="1" s="1"/>
  <c r="T6" i="1"/>
  <c r="AI6" i="1" s="1"/>
  <c r="M7" i="1"/>
  <c r="AB7" i="1" s="1"/>
  <c r="N7" i="1"/>
  <c r="AC7" i="1" s="1"/>
  <c r="O7" i="1"/>
  <c r="AD7" i="1" s="1"/>
  <c r="P7" i="1"/>
  <c r="AE7" i="1" s="1"/>
  <c r="Q7" i="1"/>
  <c r="AF7" i="1" s="1"/>
  <c r="R7" i="1"/>
  <c r="AG7" i="1" s="1"/>
  <c r="S7" i="1"/>
  <c r="AH7" i="1" s="1"/>
  <c r="T7" i="1"/>
  <c r="AI7" i="1" s="1"/>
  <c r="M8" i="1"/>
  <c r="AB8" i="1" s="1"/>
  <c r="N8" i="1"/>
  <c r="AC8" i="1" s="1"/>
  <c r="O8" i="1"/>
  <c r="AD8" i="1" s="1"/>
  <c r="P8" i="1"/>
  <c r="AE8" i="1" s="1"/>
  <c r="Q8" i="1"/>
  <c r="AF8" i="1" s="1"/>
  <c r="R8" i="1"/>
  <c r="AG8" i="1" s="1"/>
  <c r="S8" i="1"/>
  <c r="AH8" i="1" s="1"/>
  <c r="T8" i="1"/>
  <c r="AI8" i="1" s="1"/>
  <c r="M9" i="1"/>
  <c r="AB9" i="1" s="1"/>
  <c r="N9" i="1"/>
  <c r="AC9" i="1" s="1"/>
  <c r="O9" i="1"/>
  <c r="AD9" i="1" s="1"/>
  <c r="P9" i="1"/>
  <c r="AE9" i="1" s="1"/>
  <c r="Q9" i="1"/>
  <c r="AF9" i="1" s="1"/>
  <c r="R9" i="1"/>
  <c r="AG9" i="1" s="1"/>
  <c r="S9" i="1"/>
  <c r="AH9" i="1" s="1"/>
  <c r="T9" i="1"/>
  <c r="AI9" i="1" s="1"/>
  <c r="M11" i="1"/>
  <c r="AB11" i="1" s="1"/>
  <c r="N11" i="1"/>
  <c r="AC11" i="1" s="1"/>
  <c r="O11" i="1"/>
  <c r="AD11" i="1" s="1"/>
  <c r="P11" i="1"/>
  <c r="AE11" i="1" s="1"/>
  <c r="Q11" i="1"/>
  <c r="AF11" i="1" s="1"/>
  <c r="R11" i="1"/>
  <c r="AG11" i="1" s="1"/>
  <c r="S11" i="1"/>
  <c r="AH11" i="1" s="1"/>
  <c r="T11" i="1"/>
  <c r="AI11" i="1" s="1"/>
  <c r="M12" i="1"/>
  <c r="AB12" i="1" s="1"/>
  <c r="N12" i="1"/>
  <c r="AC12" i="1" s="1"/>
  <c r="O12" i="1"/>
  <c r="AD12" i="1" s="1"/>
  <c r="P12" i="1"/>
  <c r="AE12" i="1" s="1"/>
  <c r="Q12" i="1"/>
  <c r="AF12" i="1" s="1"/>
  <c r="R12" i="1"/>
  <c r="AG12" i="1" s="1"/>
  <c r="S12" i="1"/>
  <c r="AH12" i="1" s="1"/>
  <c r="T12" i="1"/>
  <c r="AI12" i="1" s="1"/>
  <c r="M13" i="1"/>
  <c r="AB13" i="1" s="1"/>
  <c r="N13" i="1"/>
  <c r="AC13" i="1" s="1"/>
  <c r="O13" i="1"/>
  <c r="AD13" i="1" s="1"/>
  <c r="P13" i="1"/>
  <c r="AE13" i="1" s="1"/>
  <c r="Q13" i="1"/>
  <c r="AF13" i="1" s="1"/>
  <c r="R13" i="1"/>
  <c r="AG13" i="1" s="1"/>
  <c r="S13" i="1"/>
  <c r="AH13" i="1" s="1"/>
  <c r="T13" i="1"/>
  <c r="AI13" i="1" s="1"/>
  <c r="M15" i="1"/>
  <c r="AB15" i="1" s="1"/>
  <c r="N15" i="1"/>
  <c r="AC15" i="1" s="1"/>
  <c r="O15" i="1"/>
  <c r="AD15" i="1" s="1"/>
  <c r="P15" i="1"/>
  <c r="AE15" i="1" s="1"/>
  <c r="Q15" i="1"/>
  <c r="AF15" i="1" s="1"/>
  <c r="R15" i="1"/>
  <c r="AG15" i="1" s="1"/>
  <c r="AH15" i="1"/>
  <c r="T15" i="1"/>
  <c r="AI15" i="1" s="1"/>
  <c r="M16" i="1"/>
  <c r="AB16" i="1" s="1"/>
  <c r="N16" i="1"/>
  <c r="AC16" i="1" s="1"/>
  <c r="O16" i="1"/>
  <c r="AD16" i="1" s="1"/>
  <c r="P16" i="1"/>
  <c r="AE16" i="1" s="1"/>
  <c r="Q16" i="1"/>
  <c r="AF16" i="1" s="1"/>
  <c r="R16" i="1"/>
  <c r="AG16" i="1" s="1"/>
  <c r="S16" i="1"/>
  <c r="AH16" i="1" s="1"/>
  <c r="T16" i="1"/>
  <c r="AI16" i="1" s="1"/>
  <c r="M17" i="1"/>
  <c r="AB17" i="1" s="1"/>
  <c r="N17" i="1"/>
  <c r="AC17" i="1" s="1"/>
  <c r="O17" i="1"/>
  <c r="AD17" i="1" s="1"/>
  <c r="P17" i="1"/>
  <c r="AE17" i="1" s="1"/>
  <c r="Q17" i="1"/>
  <c r="AF17" i="1" s="1"/>
  <c r="R17" i="1"/>
  <c r="AG17" i="1" s="1"/>
  <c r="S17" i="1"/>
  <c r="AH17" i="1" s="1"/>
  <c r="T17" i="1"/>
  <c r="AI17" i="1" s="1"/>
  <c r="M19" i="1"/>
  <c r="AB19" i="1" s="1"/>
  <c r="N19" i="1"/>
  <c r="AC19" i="1" s="1"/>
  <c r="O19" i="1"/>
  <c r="AD19" i="1" s="1"/>
  <c r="P19" i="1"/>
  <c r="AE19" i="1" s="1"/>
  <c r="Q19" i="1"/>
  <c r="AF19" i="1" s="1"/>
  <c r="R19" i="1"/>
  <c r="AG19" i="1" s="1"/>
  <c r="S19" i="1"/>
  <c r="AH19" i="1" s="1"/>
  <c r="T19" i="1"/>
  <c r="AI19" i="1" s="1"/>
  <c r="M20" i="1"/>
  <c r="AB20" i="1" s="1"/>
  <c r="N20" i="1"/>
  <c r="AC20" i="1" s="1"/>
  <c r="O20" i="1"/>
  <c r="AD20" i="1" s="1"/>
  <c r="P20" i="1"/>
  <c r="AE20" i="1" s="1"/>
  <c r="Q20" i="1"/>
  <c r="AF20" i="1" s="1"/>
  <c r="R20" i="1"/>
  <c r="AG20" i="1" s="1"/>
  <c r="S20" i="1"/>
  <c r="AH20" i="1" s="1"/>
  <c r="T20" i="1"/>
  <c r="AI20" i="1" s="1"/>
  <c r="M21" i="1"/>
  <c r="AB21" i="1" s="1"/>
  <c r="N21" i="1"/>
  <c r="AC21" i="1" s="1"/>
  <c r="O21" i="1"/>
  <c r="AD21" i="1" s="1"/>
  <c r="P21" i="1"/>
  <c r="AE21" i="1" s="1"/>
  <c r="Q21" i="1"/>
  <c r="AF21" i="1" s="1"/>
  <c r="R21" i="1"/>
  <c r="AG21" i="1" s="1"/>
  <c r="S21" i="1"/>
  <c r="AH21" i="1" s="1"/>
  <c r="T21" i="1"/>
  <c r="AI21" i="1" s="1"/>
  <c r="M22" i="1"/>
  <c r="AB22" i="1" s="1"/>
  <c r="N22" i="1"/>
  <c r="AC22" i="1" s="1"/>
  <c r="O22" i="1"/>
  <c r="AD22" i="1" s="1"/>
  <c r="P22" i="1"/>
  <c r="AE22" i="1" s="1"/>
  <c r="Q22" i="1"/>
  <c r="AF22" i="1" s="1"/>
  <c r="R22" i="1"/>
  <c r="AG22" i="1" s="1"/>
  <c r="S22" i="1"/>
  <c r="AH22" i="1" s="1"/>
  <c r="T22" i="1"/>
  <c r="AI22" i="1" s="1"/>
  <c r="M23" i="1"/>
  <c r="AB23" i="1" s="1"/>
  <c r="N23" i="1"/>
  <c r="AC23" i="1" s="1"/>
  <c r="O23" i="1"/>
  <c r="AD23" i="1" s="1"/>
  <c r="Q23" i="1"/>
  <c r="AF23" i="1" s="1"/>
  <c r="R23" i="1"/>
  <c r="AG23" i="1" s="1"/>
  <c r="S23" i="1"/>
  <c r="AH23" i="1" s="1"/>
  <c r="T23" i="1"/>
  <c r="AI23" i="1" s="1"/>
  <c r="M24" i="1"/>
  <c r="AB24" i="1" s="1"/>
  <c r="N24" i="1"/>
  <c r="AC24" i="1" s="1"/>
  <c r="O24" i="1"/>
  <c r="AD24" i="1" s="1"/>
  <c r="P24" i="1"/>
  <c r="AE24" i="1" s="1"/>
  <c r="Q24" i="1"/>
  <c r="AF24" i="1" s="1"/>
  <c r="R24" i="1"/>
  <c r="AG24" i="1" s="1"/>
  <c r="S24" i="1"/>
  <c r="AH24" i="1" s="1"/>
  <c r="T24" i="1"/>
  <c r="AI24" i="1" s="1"/>
  <c r="M25" i="1"/>
  <c r="AB25" i="1" s="1"/>
  <c r="N25" i="1"/>
  <c r="AC25" i="1" s="1"/>
  <c r="O25" i="1"/>
  <c r="AD25" i="1" s="1"/>
  <c r="P25" i="1"/>
  <c r="AE25" i="1" s="1"/>
  <c r="Q25" i="1"/>
  <c r="AF25" i="1" s="1"/>
  <c r="R25" i="1"/>
  <c r="AG25" i="1" s="1"/>
  <c r="S25" i="1"/>
  <c r="AH25" i="1" s="1"/>
  <c r="T25" i="1"/>
  <c r="AI25" i="1" s="1"/>
  <c r="M26" i="1"/>
  <c r="AB26" i="1" s="1"/>
  <c r="N26" i="1"/>
  <c r="AC26" i="1" s="1"/>
  <c r="O26" i="1"/>
  <c r="AD26" i="1" s="1"/>
  <c r="P26" i="1"/>
  <c r="AE26" i="1" s="1"/>
  <c r="Q26" i="1"/>
  <c r="AF26" i="1" s="1"/>
  <c r="R26" i="1"/>
  <c r="AG26" i="1" s="1"/>
  <c r="S26" i="1"/>
  <c r="AH26" i="1" s="1"/>
  <c r="T26" i="1"/>
  <c r="AI26" i="1" s="1"/>
  <c r="M27" i="1"/>
  <c r="AB27" i="1" s="1"/>
  <c r="N27" i="1"/>
  <c r="AC27" i="1" s="1"/>
  <c r="O27" i="1"/>
  <c r="AD27" i="1" s="1"/>
  <c r="P27" i="1"/>
  <c r="AE27" i="1" s="1"/>
  <c r="Q27" i="1"/>
  <c r="AF27" i="1" s="1"/>
  <c r="R27" i="1"/>
  <c r="AG27" i="1" s="1"/>
  <c r="S27" i="1"/>
  <c r="AH27" i="1" s="1"/>
  <c r="T27" i="1"/>
  <c r="AI27" i="1" s="1"/>
  <c r="M28" i="1"/>
  <c r="AB28" i="1" s="1"/>
  <c r="N28" i="1"/>
  <c r="AC28" i="1" s="1"/>
  <c r="O28" i="1"/>
  <c r="AD28" i="1" s="1"/>
  <c r="P28" i="1"/>
  <c r="AE28" i="1" s="1"/>
  <c r="Q28" i="1"/>
  <c r="AF28" i="1" s="1"/>
  <c r="R28" i="1"/>
  <c r="AG28" i="1" s="1"/>
  <c r="S28" i="1"/>
  <c r="AH28" i="1" s="1"/>
  <c r="T28" i="1"/>
  <c r="AI28" i="1" s="1"/>
  <c r="M29" i="1"/>
  <c r="AB29" i="1" s="1"/>
  <c r="N29" i="1"/>
  <c r="AC29" i="1" s="1"/>
  <c r="O29" i="1"/>
  <c r="AD29" i="1" s="1"/>
  <c r="P29" i="1"/>
  <c r="AE29" i="1" s="1"/>
  <c r="Q29" i="1"/>
  <c r="AF29" i="1" s="1"/>
  <c r="R29" i="1"/>
  <c r="AG29" i="1" s="1"/>
  <c r="S29" i="1"/>
  <c r="AH29" i="1" s="1"/>
  <c r="T29" i="1"/>
  <c r="AI29" i="1" s="1"/>
  <c r="M30" i="1"/>
  <c r="AB30" i="1" s="1"/>
  <c r="N30" i="1"/>
  <c r="AC30" i="1" s="1"/>
  <c r="O30" i="1"/>
  <c r="AD30" i="1" s="1"/>
  <c r="P30" i="1"/>
  <c r="AE30" i="1" s="1"/>
  <c r="Q30" i="1"/>
  <c r="AF30" i="1" s="1"/>
  <c r="R30" i="1"/>
  <c r="AG30" i="1" s="1"/>
  <c r="S30" i="1"/>
  <c r="AH30" i="1" s="1"/>
  <c r="T30" i="1"/>
  <c r="AI30" i="1" s="1"/>
  <c r="M31" i="1"/>
  <c r="AB31" i="1" s="1"/>
  <c r="O31" i="1"/>
  <c r="AD31" i="1" s="1"/>
  <c r="P31" i="1"/>
  <c r="AE31" i="1" s="1"/>
  <c r="Q31" i="1"/>
  <c r="AF31" i="1" s="1"/>
  <c r="R31" i="1"/>
  <c r="AG31" i="1" s="1"/>
  <c r="S31" i="1"/>
  <c r="AH31" i="1" s="1"/>
  <c r="T31" i="1"/>
  <c r="AI31" i="1" s="1"/>
  <c r="M32" i="1"/>
  <c r="AB32" i="1" s="1"/>
  <c r="O32" i="1"/>
  <c r="AD32" i="1" s="1"/>
  <c r="P32" i="1"/>
  <c r="AE32" i="1" s="1"/>
  <c r="Q32" i="1"/>
  <c r="AF32" i="1" s="1"/>
  <c r="R32" i="1"/>
  <c r="AG32" i="1" s="1"/>
  <c r="S32" i="1"/>
  <c r="AH32" i="1" s="1"/>
  <c r="M33" i="1"/>
  <c r="AB33" i="1" s="1"/>
  <c r="N33" i="1"/>
  <c r="AC33" i="1" s="1"/>
  <c r="O33" i="1"/>
  <c r="AD33" i="1" s="1"/>
  <c r="P33" i="1"/>
  <c r="AE33" i="1" s="1"/>
  <c r="Q33" i="1"/>
  <c r="AF33" i="1" s="1"/>
  <c r="R33" i="1"/>
  <c r="AG33" i="1" s="1"/>
  <c r="S33" i="1"/>
  <c r="AH33" i="1" s="1"/>
  <c r="T33" i="1"/>
  <c r="AI33" i="1" s="1"/>
  <c r="L7" i="1"/>
  <c r="L8" i="1"/>
  <c r="AA8" i="1" s="1"/>
  <c r="AA9" i="1"/>
  <c r="L11" i="1"/>
  <c r="AA11" i="1" s="1"/>
  <c r="L12" i="1"/>
  <c r="AA12" i="1" s="1"/>
  <c r="L13" i="1"/>
  <c r="AA13" i="1" s="1"/>
  <c r="L15" i="1"/>
  <c r="AA15" i="1" s="1"/>
  <c r="L16" i="1"/>
  <c r="AA16" i="1" s="1"/>
  <c r="L17" i="1"/>
  <c r="L19" i="1"/>
  <c r="AA19" i="1" s="1"/>
  <c r="L20" i="1"/>
  <c r="AA20" i="1" s="1"/>
  <c r="L21" i="1"/>
  <c r="AA21" i="1" s="1"/>
  <c r="L22" i="1"/>
  <c r="AA22" i="1" s="1"/>
  <c r="L23" i="1"/>
  <c r="AA23" i="1" s="1"/>
  <c r="L24" i="1"/>
  <c r="AA24" i="1" s="1"/>
  <c r="L25" i="1"/>
  <c r="AA25" i="1" s="1"/>
  <c r="L26" i="1"/>
  <c r="AA26" i="1" s="1"/>
  <c r="L27" i="1"/>
  <c r="AA27" i="1" s="1"/>
  <c r="L28" i="1"/>
  <c r="AA28" i="1" s="1"/>
  <c r="L29" i="1"/>
  <c r="AA29" i="1" s="1"/>
  <c r="L30" i="1"/>
  <c r="AA30" i="1" s="1"/>
  <c r="L31" i="1"/>
  <c r="AA31" i="1" s="1"/>
  <c r="L32" i="1"/>
  <c r="AA32" i="1" s="1"/>
  <c r="L33" i="1"/>
  <c r="AA33" i="1" s="1"/>
</calcChain>
</file>

<file path=xl/sharedStrings.xml><?xml version="1.0" encoding="utf-8"?>
<sst xmlns="http://schemas.openxmlformats.org/spreadsheetml/2006/main" count="1482" uniqueCount="435">
  <si>
    <t>Sys_Load_max</t>
  </si>
  <si>
    <t>" -- | -- | -- | -- | -- | -- | -- | -- | --"</t>
  </si>
  <si>
    <t>Program size (bytes): |</t>
  </si>
  <si>
    <t>Code |</t>
  </si>
  <si>
    <t>RO-data |</t>
  </si>
  <si>
    <t>RW-data |</t>
  </si>
  <si>
    <t>ZI-data |</t>
  </si>
  <si>
    <t>StartUp Time (ms): |</t>
  </si>
  <si>
    <t>DC_AL |</t>
  </si>
  <si>
    <t>DC_DRVR |</t>
  </si>
  <si>
    <t>DC_MOC |</t>
  </si>
  <si>
    <t>Ready Flag Time (ms): |</t>
  </si>
  <si>
    <t>DC_AL_RF |</t>
  </si>
  <si>
    <t>DC_DRVR_RF |</t>
  </si>
  <si>
    <t>DC_MOC_RF |</t>
  </si>
  <si>
    <t>Utilization (%): |</t>
  </si>
  <si>
    <t>FREE_avg |</t>
  </si>
  <si>
    <t>ADC_Load_avg |</t>
  </si>
  <si>
    <t>ADC_Load_max |</t>
  </si>
  <si>
    <t>Sys_Load_avg |</t>
  </si>
  <si>
    <t>MOC_1_avg |</t>
  </si>
  <si>
    <t>MOC_1_max |</t>
  </si>
  <si>
    <t>MOC_2_avg |</t>
  </si>
  <si>
    <t>MOC_2_max |</t>
  </si>
  <si>
    <t>DRVR_1_avg |</t>
  </si>
  <si>
    <t>DRVR_1_max |</t>
  </si>
  <si>
    <t>DRVR_2_avg |</t>
  </si>
  <si>
    <t>DRVR_2_max |</t>
  </si>
  <si>
    <t>FSDC_avg |</t>
  </si>
  <si>
    <t>FSDC_max |</t>
  </si>
  <si>
    <t xml:space="preserve">ADMDU   | </t>
  </si>
  <si>
    <t xml:space="preserve">MU_REU   | </t>
  </si>
  <si>
    <t xml:space="preserve">MUD1   | </t>
  </si>
  <si>
    <t xml:space="preserve">MUD2   | </t>
  </si>
  <si>
    <t xml:space="preserve">PUMU15   | </t>
  </si>
  <si>
    <t xml:space="preserve">PUMU15 LIGHT   | </t>
  </si>
  <si>
    <t xml:space="preserve">PUMUDU   | </t>
  </si>
  <si>
    <t xml:space="preserve">NALA   | </t>
  </si>
  <si>
    <t xml:space="preserve">GV660   | </t>
  </si>
  <si>
    <t xml:space="preserve">SprintX   | </t>
  </si>
  <si>
    <t>Sprint 76</t>
  </si>
  <si>
    <t>Sprint 75</t>
  </si>
  <si>
    <t>=I15-I47</t>
  </si>
  <si>
    <t>93 ms</t>
  </si>
  <si>
    <t>124 ms</t>
  </si>
  <si>
    <t>274 ms</t>
  </si>
  <si>
    <t>179 ms</t>
  </si>
  <si>
    <t>952 ms</t>
  </si>
  <si>
    <t>503 ms</t>
  </si>
  <si>
    <t>953 ms</t>
  </si>
  <si>
    <t>251 ms</t>
  </si>
  <si>
    <t>451 ms</t>
  </si>
  <si>
    <t>275 ms</t>
  </si>
  <si>
    <t>180 ms</t>
  </si>
  <si>
    <t>1697 ms</t>
  </si>
  <si>
    <t>1155 ms</t>
  </si>
  <si>
    <t>1602 ms</t>
  </si>
  <si>
    <t>253 ms</t>
  </si>
  <si>
    <t>325 ms</t>
  </si>
  <si>
    <t>207.08 ms</t>
  </si>
  <si>
    <t>229.52 ms</t>
  </si>
  <si>
    <t>133.53 ms</t>
  </si>
  <si>
    <t>675 ms</t>
  </si>
  <si>
    <t>578 ms</t>
  </si>
  <si>
    <t>577 ms</t>
  </si>
  <si>
    <t>228.21 ms</t>
  </si>
  <si>
    <t>1.51 ms</t>
  </si>
  <si>
    <t>1.41 ms</t>
  </si>
  <si>
    <t>96.68 ms</t>
  </si>
  <si>
    <t>2.1 ms</t>
  </si>
  <si>
    <t>97.39 ms</t>
  </si>
  <si>
    <t>1.9 ms</t>
  </si>
  <si>
    <t>92.87 ms</t>
  </si>
  <si>
    <t>238.21 ms</t>
  </si>
  <si>
    <t>514 ms</t>
  </si>
  <si>
    <t>0.41 ms</t>
  </si>
  <si>
    <t>0.66 ms</t>
  </si>
  <si>
    <t>0.05 ms</t>
  </si>
  <si>
    <t>5940 ms</t>
  </si>
  <si>
    <t>2405 ms</t>
  </si>
  <si>
    <t>6335 ms</t>
  </si>
  <si>
    <t>0.13 ms</t>
  </si>
  <si>
    <t>Programsize(bytes): |  |  |  |  |  |  |  |  |  |</t>
  </si>
  <si>
    <t xml:space="preserve"> -- | -- | -- | -- | -- | -- | -- | -- | -- | --</t>
  </si>
  <si>
    <t>273 ms</t>
  </si>
  <si>
    <t>177 ms</t>
  </si>
  <si>
    <t>502 ms</t>
  </si>
  <si>
    <t>449 ms</t>
  </si>
  <si>
    <t>1700 ms</t>
  </si>
  <si>
    <t>1093 ms</t>
  </si>
  <si>
    <t>1701 ms</t>
  </si>
  <si>
    <t>328 ms</t>
  </si>
  <si>
    <t>206.13 ms</t>
  </si>
  <si>
    <t>231.16 ms</t>
  </si>
  <si>
    <t>135.24 ms</t>
  </si>
  <si>
    <t>676 ms</t>
  </si>
  <si>
    <t>521 ms</t>
  </si>
  <si>
    <t>228.76 ms</t>
  </si>
  <si>
    <t>1.61 ms</t>
  </si>
  <si>
    <t>1.6 ms</t>
  </si>
  <si>
    <t>100.64 ms</t>
  </si>
  <si>
    <t>1.62 ms</t>
  </si>
  <si>
    <t>98.77 ms</t>
  </si>
  <si>
    <t>1.74 ms</t>
  </si>
  <si>
    <t>97.2 ms</t>
  </si>
  <si>
    <t>236.81 ms</t>
  </si>
  <si>
    <t>0.61 ms</t>
  </si>
  <si>
    <t>0.57 ms</t>
  </si>
  <si>
    <t>5941 ms</t>
  </si>
  <si>
    <t>2425 ms</t>
  </si>
  <si>
    <t>0.72 ms</t>
  </si>
  <si>
    <t>516 ms</t>
  </si>
  <si>
    <t>518 ms</t>
  </si>
  <si>
    <t>234.49 ms</t>
  </si>
  <si>
    <t>94.39 ms</t>
  </si>
  <si>
    <t>0.36 ms</t>
  </si>
  <si>
    <t>Sys_Load_max  |</t>
  </si>
  <si>
    <t>MUD1</t>
  </si>
  <si>
    <t>MUD2</t>
  </si>
  <si>
    <t>MU_REU</t>
  </si>
  <si>
    <t>ADMDU</t>
  </si>
  <si>
    <t>PUMU15</t>
  </si>
  <si>
    <t>PUMU15_LIGHT</t>
  </si>
  <si>
    <t>PUMUDU</t>
  </si>
  <si>
    <t>NALA</t>
  </si>
  <si>
    <t>GV660</t>
  </si>
  <si>
    <t>DCBAL_ERR_ADC_GAIN_CALIBRATION</t>
  </si>
  <si>
    <t>NALA/UPDATE</t>
  </si>
  <si>
    <t xml:space="preserve">NALA/update   | </t>
  </si>
  <si>
    <t xml:space="preserve">NALA /UPDATE  | </t>
  </si>
  <si>
    <t>94 ms</t>
  </si>
  <si>
    <t>123 ms</t>
  </si>
  <si>
    <t>178 ms</t>
  </si>
  <si>
    <t>944 ms</t>
  </si>
  <si>
    <t>498 ms</t>
  </si>
  <si>
    <t>512 ms</t>
  </si>
  <si>
    <t>252 ms</t>
  </si>
  <si>
    <t>1591 ms</t>
  </si>
  <si>
    <t>1244 ms</t>
  </si>
  <si>
    <t>1691 ms</t>
  </si>
  <si>
    <t>326 ms</t>
  </si>
  <si>
    <t>222.55 ms</t>
  </si>
  <si>
    <t>233.53 ms</t>
  </si>
  <si>
    <t>133.62 ms</t>
  </si>
  <si>
    <t>672 ms</t>
  </si>
  <si>
    <t>236.17 ms</t>
  </si>
  <si>
    <t>227.31 ms</t>
  </si>
  <si>
    <t>1.35 ms</t>
  </si>
  <si>
    <t>0.85 ms</t>
  </si>
  <si>
    <t>94.13 ms</t>
  </si>
  <si>
    <t>1.63 ms</t>
  </si>
  <si>
    <t>99.72 ms</t>
  </si>
  <si>
    <t>1.91 ms</t>
  </si>
  <si>
    <t>93.32 ms</t>
  </si>
  <si>
    <t>99.75 ms</t>
  </si>
  <si>
    <t>238.71 ms</t>
  </si>
  <si>
    <t>0.12 ms</t>
  </si>
  <si>
    <t>0.58 ms</t>
  </si>
  <si>
    <t>5942 ms</t>
  </si>
  <si>
    <t>2421 ms</t>
  </si>
  <si>
    <t>5936 ms</t>
  </si>
  <si>
    <t>0.75 ms</t>
  </si>
  <si>
    <t>0.62 ms</t>
  </si>
  <si>
    <t>451  ms</t>
  </si>
  <si>
    <t>124  ms</t>
  </si>
  <si>
    <t>274  ms</t>
  </si>
  <si>
    <t>275  ms</t>
  </si>
  <si>
    <t>180  ms</t>
  </si>
  <si>
    <t>952  ms</t>
  </si>
  <si>
    <t>1697  ms</t>
  </si>
  <si>
    <t>503  ms</t>
  </si>
  <si>
    <t>1155  ms</t>
  </si>
  <si>
    <t>953  ms</t>
  </si>
  <si>
    <t>1602  ms</t>
  </si>
  <si>
    <t>516  ms</t>
  </si>
  <si>
    <t>518  ms</t>
  </si>
  <si>
    <t>251  ms</t>
  </si>
  <si>
    <t>253  ms</t>
  </si>
  <si>
    <t>325  ms</t>
  </si>
  <si>
    <t>1.51  ms</t>
  </si>
  <si>
    <t>514  ms</t>
  </si>
  <si>
    <t>207.08  ms</t>
  </si>
  <si>
    <t>1.41  ms</t>
  </si>
  <si>
    <t>229.52  ms</t>
  </si>
  <si>
    <t>96.68  ms</t>
  </si>
  <si>
    <t>0.66  ms</t>
  </si>
  <si>
    <t>133.53  ms</t>
  </si>
  <si>
    <t>2.1  ms</t>
  </si>
  <si>
    <t>0.05  ms</t>
  </si>
  <si>
    <t>97.39  ms</t>
  </si>
  <si>
    <t>5940  ms</t>
  </si>
  <si>
    <t>1.9  ms</t>
  </si>
  <si>
    <t>92.87  ms</t>
  </si>
  <si>
    <t>6335  ms</t>
  </si>
  <si>
    <t>234.49  ms</t>
  </si>
  <si>
    <t>94.39  ms</t>
  </si>
  <si>
    <t>0.36  ms</t>
  </si>
  <si>
    <t>238.21  ms</t>
  </si>
  <si>
    <t>0.13  ms</t>
  </si>
  <si>
    <t>161950  (-16700)  </t>
  </si>
  <si>
    <t>139318  (-116)  </t>
  </si>
  <si>
    <t>172122  (-100)  </t>
  </si>
  <si>
    <t>136482  (-116)  </t>
  </si>
  <si>
    <t>212404  (-17168)  </t>
  </si>
  <si>
    <t>176022  (-17264)   </t>
  </si>
  <si>
    <t>212984  (-17168)  </t>
  </si>
  <si>
    <t>180180  (72)  </t>
  </si>
  <si>
    <t>175628  (104)   </t>
  </si>
  <si>
    <t>42366  (468)   </t>
  </si>
  <si>
    <t>25118  (556)  </t>
  </si>
  <si>
    <t>31794  (684)  </t>
  </si>
  <si>
    <t>27658  (556)  </t>
  </si>
  <si>
    <t>44348  (-620)   </t>
  </si>
  <si>
    <t>41014  (604)  </t>
  </si>
  <si>
    <t>44432  (-620)  </t>
  </si>
  <si>
    <t>44896  (868)  </t>
  </si>
  <si>
    <t>35368  (864)   </t>
  </si>
  <si>
    <t>Code</t>
  </si>
  <si>
    <t>RO-data</t>
  </si>
  <si>
    <t>RW-data</t>
  </si>
  <si>
    <t>3044  (0)  </t>
  </si>
  <si>
    <t>2824  (0)  </t>
  </si>
  <si>
    <t>14144  (0)  </t>
  </si>
  <si>
    <t>6248  (0)   </t>
  </si>
  <si>
    <t>7396  (0)   </t>
  </si>
  <si>
    <t>3052  (0)   </t>
  </si>
  <si>
    <t>7400  (0)  </t>
  </si>
  <si>
    <t>14052  (0)  </t>
  </si>
  <si>
    <t>13588  (0)   </t>
  </si>
  <si>
    <t>ZI-data</t>
  </si>
  <si>
    <t>21176  (-72)    </t>
  </si>
  <si>
    <t>16780  (64)    </t>
  </si>
  <si>
    <t>19404  (80)    </t>
  </si>
  <si>
    <t>14276  (64)    </t>
  </si>
  <si>
    <t>30556  (-368)    </t>
  </si>
  <si>
    <t>21108  (-72)    </t>
  </si>
  <si>
    <t>19248  (80)    </t>
  </si>
  <si>
    <t>18080  (80)    </t>
  </si>
  <si>
    <t>18080  (80) </t>
  </si>
  <si>
    <t>DC_AL</t>
  </si>
  <si>
    <t>123   (-1) ms    </t>
  </si>
  <si>
    <t>273   (-1) ms    </t>
  </si>
  <si>
    <t>178   (-1) ms    </t>
  </si>
  <si>
    <t>944   (-8) ms    </t>
  </si>
  <si>
    <t>498   (-5) ms    </t>
  </si>
  <si>
    <t>944   (-9) ms    </t>
  </si>
  <si>
    <t>512   (-4) ms    </t>
  </si>
  <si>
    <t>252   (1) ms    </t>
  </si>
  <si>
    <t>DC_DRVR</t>
  </si>
  <si>
    <t>DC_MOC</t>
  </si>
  <si>
    <t>274   (-1) ms    </t>
  </si>
  <si>
    <t>179   (-1) ms    </t>
  </si>
  <si>
    <t>1591   (-106) ms    </t>
  </si>
  <si>
    <t>1244   (89) ms    </t>
  </si>
  <si>
    <t>1691   (89) ms    </t>
  </si>
  <si>
    <t>514   (-4) ms    </t>
  </si>
  <si>
    <t>253   (0) ms    </t>
  </si>
  <si>
    <t>123  (-1)ms   </t>
  </si>
  <si>
    <t>273  (-1)ms   </t>
  </si>
  <si>
    <t>178  (-1)ms   </t>
  </si>
  <si>
    <t>944  (-8)ms   </t>
  </si>
  <si>
    <t>498  (-5)ms   </t>
  </si>
  <si>
    <t>944  (-9)ms   </t>
  </si>
  <si>
    <t>512  (-4)ms   </t>
  </si>
  <si>
    <t>252  (1)ms   </t>
  </si>
  <si>
    <t>274  (-1)ms   </t>
  </si>
  <si>
    <t>179  (-1)ms   </t>
  </si>
  <si>
    <t>1591  (-106)ms   </t>
  </si>
  <si>
    <t>1244  (89)ms   </t>
  </si>
  <si>
    <t>1691  (89)ms   </t>
  </si>
  <si>
    <t>514  (-4)ms   </t>
  </si>
  <si>
    <t>253  (0)ms   </t>
  </si>
  <si>
    <t>94 (1)ms</t>
  </si>
  <si>
    <t>StartUp Time (ms):</t>
  </si>
  <si>
    <t>Ready Flag Time (ms):</t>
  </si>
  <si>
    <t>DC_AL_RF</t>
  </si>
  <si>
    <t>222.55   (15.47) ms    </t>
  </si>
  <si>
    <t>233.53   (4.01) ms    </t>
  </si>
  <si>
    <t>133.62   (0.09) ms    </t>
  </si>
  <si>
    <t>578   (-97) ms    </t>
  </si>
  <si>
    <t>672   (94) ms    </t>
  </si>
  <si>
    <t>675   (98) ms    </t>
  </si>
  <si>
    <t>236.17   (1.68) ms    </t>
  </si>
  <si>
    <t>227.31   (-0.9) ms    </t>
  </si>
  <si>
    <t>DC_DRVR_RF</t>
  </si>
  <si>
    <t>1.35   (-0.16) ms    </t>
  </si>
  <si>
    <t>0.85   (-0.56) ms    </t>
  </si>
  <si>
    <t>94.13   (-2.55) ms    </t>
  </si>
  <si>
    <t>1.63   (-0.47) ms    </t>
  </si>
  <si>
    <t>99.72   (2.33) ms    </t>
  </si>
  <si>
    <t>1.91   (0.01) ms    </t>
  </si>
  <si>
    <t>93.32   (0.45) ms    </t>
  </si>
  <si>
    <t>99.75   (5.36) ms    </t>
  </si>
  <si>
    <t>238.71   (0.5) ms    </t>
  </si>
  <si>
    <t>DC_MOC_RF</t>
  </si>
  <si>
    <t>514   (0) ms    </t>
  </si>
  <si>
    <t>0.85   (0.44) ms    </t>
  </si>
  <si>
    <t>0.12   (-0.54) ms    </t>
  </si>
  <si>
    <t>0.58   (0.53) ms    </t>
  </si>
  <si>
    <t>5942   (2) ms    </t>
  </si>
  <si>
    <t>2421   (16) ms    </t>
  </si>
  <si>
    <t>5936   (-399) ms    </t>
  </si>
  <si>
    <t>0.75   (0.39) ms    </t>
  </si>
  <si>
    <t>0.62   (0.49) ms    </t>
  </si>
  <si>
    <t>Utilization (%):</t>
  </si>
  <si>
    <t>FREE_avg</t>
  </si>
  <si>
    <t>54.37  (-5.44)  %    </t>
  </si>
  <si>
    <t>50.37  (0.15)  %    </t>
  </si>
  <si>
    <t>25.43  (0.26)  %    </t>
  </si>
  <si>
    <t>31.85  (0.14)  %    </t>
  </si>
  <si>
    <t>22.77  (-10.77)  %    </t>
  </si>
  <si>
    <t>15.85  (-12.59)  %    </t>
  </si>
  <si>
    <t>22.29  (-11.08)  %    </t>
  </si>
  <si>
    <t>34.86  (-0.48)  %    </t>
  </si>
  <si>
    <t>21.28  (0.22)  %    </t>
  </si>
  <si>
    <t>ADC_Load_avg</t>
  </si>
  <si>
    <t>41.39  (5.28)  %    </t>
  </si>
  <si>
    <t>45.64  (-0.16)  %    </t>
  </si>
  <si>
    <t>67.34  (0.09)  %    </t>
  </si>
  <si>
    <t>64.17  (-0.2)  %    </t>
  </si>
  <si>
    <t>72.15  (10.39)  %    </t>
  </si>
  <si>
    <t>80.19  (12.34)  %    </t>
  </si>
  <si>
    <t>72.54  (10.68)  %    </t>
  </si>
  <si>
    <t>58.98  (0.36)  %    </t>
  </si>
  <si>
    <t>72.18  (-0.21)  %    </t>
  </si>
  <si>
    <t>ADC_Load_max</t>
  </si>
  <si>
    <t>46.94  (7.66)  %    </t>
  </si>
  <si>
    <t>46.5  (-0.83)  %    </t>
  </si>
  <si>
    <t>69.69  (-0.08)  %    </t>
  </si>
  <si>
    <t>67.18  (0.78)  %    </t>
  </si>
  <si>
    <t>107.23  (15.97)  %    </t>
  </si>
  <si>
    <t>90.85  (15.99)  %    </t>
  </si>
  <si>
    <t>116.41  (27.22)  %    </t>
  </si>
  <si>
    <t>61.18  (0.26)  %    </t>
  </si>
  <si>
    <t>74.35  (0.83)  %    </t>
  </si>
  <si>
    <t>Sys_Load_avg</t>
  </si>
  <si>
    <t>4.24  (0.16)  %    </t>
  </si>
  <si>
    <t>4  (0.01)  %    </t>
  </si>
  <si>
    <t>7.51  (-0.03)  %    </t>
  </si>
  <si>
    <t>3.93  (0)  %    </t>
  </si>
  <si>
    <t>5.13  (0.46)  %    </t>
  </si>
  <si>
    <t>3.97  (0.27)  %    </t>
  </si>
  <si>
    <t>5.13  (0.37)  %    </t>
  </si>
  <si>
    <t>6.16  (0.13)  %    </t>
  </si>
  <si>
    <t>6.55  (0.03)  %    </t>
  </si>
  <si>
    <t>7.91  (0.18)  %    </t>
  </si>
  <si>
    <t>7.64  (0.03)  %    </t>
  </si>
  <si>
    <t>13.31  (0.07)  %    </t>
  </si>
  <si>
    <t>7.53  (-244.38)  %    </t>
  </si>
  <si>
    <t>177.64  (-1.26)  %    </t>
  </si>
  <si>
    <t>252.43  (245.08)  %    </t>
  </si>
  <si>
    <t>177.18  (-0.07)  %    </t>
  </si>
  <si>
    <t>10.67  (0.05)  %    </t>
  </si>
  <si>
    <t>11.26  (0)  %    </t>
  </si>
  <si>
    <t>MOC_1_avg</t>
  </si>
  <si>
    <t>20.42  (5.3)  %    </t>
  </si>
  <si>
    <t>19.12  (-0.14)  %    </t>
  </si>
  <si>
    <t>12.93  (-0.01)  %    </t>
  </si>
  <si>
    <t>25.67  (-0.04)  %    </t>
  </si>
  <si>
    <t>27.57  (7.77)  %    </t>
  </si>
  <si>
    <t>41.99  (11.95)  %    </t>
  </si>
  <si>
    <t>27.81  (8.35)  %    </t>
  </si>
  <si>
    <t>10.46  (0)  %    </t>
  </si>
  <si>
    <t>14.7  (-0.05)  %    </t>
  </si>
  <si>
    <t>MOC_1_max</t>
  </si>
  <si>
    <t>25.93  (7.76)  %    </t>
  </si>
  <si>
    <t>19.27  (-0.12)  %    </t>
  </si>
  <si>
    <t>13.32  (-0.03)  %    </t>
  </si>
  <si>
    <t>26.4  (-0.05)  %    </t>
  </si>
  <si>
    <t>37.76  (9.64)  %    </t>
  </si>
  <si>
    <t>52.53  (15.45)  %    </t>
  </si>
  <si>
    <t>41.44  (12.96)  %    </t>
  </si>
  <si>
    <t>10.77  (0.03)  %    </t>
  </si>
  <si>
    <t>15.09  (-0.02)  %    </t>
  </si>
  <si>
    <t>MOC_2_avg</t>
  </si>
  <si>
    <t>0  (0)  %    </t>
  </si>
  <si>
    <t>12.93  (-0.02)  %    </t>
  </si>
  <si>
    <t>10.4  (2.72)  %    </t>
  </si>
  <si>
    <t>10.63  (2.98)  %    </t>
  </si>
  <si>
    <t>10.55  (-0.01)  %    </t>
  </si>
  <si>
    <t>12.65  (-0.13)  %    </t>
  </si>
  <si>
    <t>MOC_2_max</t>
  </si>
  <si>
    <t>13.32  (-0.01)  %    </t>
  </si>
  <si>
    <t>16.22  (3.1)  %    </t>
  </si>
  <si>
    <t>16.35  (5.19)  %    </t>
  </si>
  <si>
    <t>10.76  (0)  %    </t>
  </si>
  <si>
    <t>12.78  (-0.14)  %    </t>
  </si>
  <si>
    <t>DRVR_1_avg</t>
  </si>
  <si>
    <t>2.95  (-0.01)  %    </t>
  </si>
  <si>
    <t>3.79  (0.01)  %    </t>
  </si>
  <si>
    <t>3.05  (0)  %    </t>
  </si>
  <si>
    <t>6.08  (0)  %    </t>
  </si>
  <si>
    <t>3.29  (-0.01)  %    </t>
  </si>
  <si>
    <t>5.13  (0.02)  %    </t>
  </si>
  <si>
    <t>3.38  (0.01)  %    </t>
  </si>
  <si>
    <t>2.69  (0)  %    </t>
  </si>
  <si>
    <t>3.69  (-0.02)  %    </t>
  </si>
  <si>
    <t>DRVR_1_max</t>
  </si>
  <si>
    <t>3.43  (-0.04)  %    </t>
  </si>
  <si>
    <t>4.53  (0)  %    </t>
  </si>
  <si>
    <t>3.61  (0)  %    </t>
  </si>
  <si>
    <t>7.06  (0)  %    </t>
  </si>
  <si>
    <t>3.98  (-0.06)  %    </t>
  </si>
  <si>
    <t>5.92  (0.02)  %    </t>
  </si>
  <si>
    <t>4.05  (-0.18)  %    </t>
  </si>
  <si>
    <t>3.19  (0)  %    </t>
  </si>
  <si>
    <t>4.39  (-0.03)  %    </t>
  </si>
  <si>
    <t>DRVR_2_avg</t>
  </si>
  <si>
    <t>2.62  (0)  %    </t>
  </si>
  <si>
    <t>1.4  (0)  %    </t>
  </si>
  <si>
    <t>1.47  (0.01)  %    </t>
  </si>
  <si>
    <t>2.44  (0.02)  %    </t>
  </si>
  <si>
    <t>3.18  (-0.03)  %    </t>
  </si>
  <si>
    <t>DRVR_2_max</t>
  </si>
  <si>
    <t>2.65  (0)  %    </t>
  </si>
  <si>
    <t>1.5  (0)  %    </t>
  </si>
  <si>
    <t>1.58  (0.05)  %    </t>
  </si>
  <si>
    <t>2.47  (0.02)  %    </t>
  </si>
  <si>
    <t>3.2  (-0.04)  %    </t>
  </si>
  <si>
    <t>FSDC_avg</t>
  </si>
  <si>
    <t>18.02  (-0.02)  %    </t>
  </si>
  <si>
    <t>22.71  (-0.03)  %    </t>
  </si>
  <si>
    <t>35.55  (-0.14)  %    </t>
  </si>
  <si>
    <t>32.42  (-0.11)  %    </t>
  </si>
  <si>
    <t>29.48  (-0.12)  %    </t>
  </si>
  <si>
    <t>33.07  (0.38)  %    </t>
  </si>
  <si>
    <t>29.26  (-0.64)  %    </t>
  </si>
  <si>
    <t>32.85  (0.36)  %    </t>
  </si>
  <si>
    <t>37.98  (0.06)  %    </t>
  </si>
  <si>
    <t>FSDC_max</t>
  </si>
  <si>
    <t>123 (-1) ms    </t>
  </si>
  <si>
    <t>94 (1) ms    </t>
  </si>
  <si>
    <t>449  (-2) ms    </t>
  </si>
  <si>
    <t>449  (-2)ms   </t>
  </si>
  <si>
    <t>1.1  (1) ms   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</si>
</sst>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0"/>
      <color theme="1"/>
      <name val="Arial"/>
      <family val="2"/>
    </font>
    <font>
      <sz val="11"/>
      <color rgb="FFB5CEA8"/>
      <name val="Consolas"/>
      <family val="3"/>
      <charset val="238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10" fontId="0" fillId="0" borderId="0" xfId="0" applyNumberFormat="1" applyAlignment="1">
      <alignment horizontal="center" wrapText="1"/>
    </xf>
    <xf numFmtId="49" fontId="0" fillId="0" borderId="0" xfId="0" applyNumberFormat="1" applyAlignment="1">
      <alignment horizontal="center" wrapText="1"/>
    </xf>
    <xf numFmtId="49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49" fontId="0" fillId="0" borderId="0" xfId="0" applyNumberFormat="1" applyBorder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49" fontId="0" fillId="0" borderId="7" xfId="0" applyNumberFormat="1" applyBorder="1" applyAlignment="1">
      <alignment horizontal="center" wrapText="1"/>
    </xf>
    <xf numFmtId="49" fontId="0" fillId="0" borderId="8" xfId="0" applyNumberFormat="1" applyBorder="1" applyAlignment="1">
      <alignment horizontal="center" wrapText="1"/>
    </xf>
    <xf numFmtId="49" fontId="0" fillId="0" borderId="1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49" fontId="0" fillId="0" borderId="2" xfId="0" applyNumberFormat="1" applyBorder="1" applyAlignment="1">
      <alignment horizontal="center" wrapText="1"/>
    </xf>
    <xf numFmtId="49" fontId="0" fillId="0" borderId="3" xfId="0" applyNumberForma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10" fontId="0" fillId="0" borderId="4" xfId="0" applyNumberFormat="1" applyBorder="1" applyAlignment="1">
      <alignment horizontal="center" wrapText="1"/>
    </xf>
    <xf numFmtId="49" fontId="0" fillId="0" borderId="4" xfId="0" applyNumberFormat="1" applyBorder="1" applyAlignment="1">
      <alignment horizontal="center" wrapText="1"/>
    </xf>
    <xf numFmtId="49" fontId="0" fillId="0" borderId="6" xfId="0" applyNumberFormat="1" applyBorder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10" fontId="0" fillId="0" borderId="0" xfId="0" applyNumberFormat="1" applyAlignment="1">
      <alignment vertical="center" wrapText="1"/>
    </xf>
    <xf numFmtId="9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AK65"/>
  <sheetViews>
    <sheetView zoomScaleNormal="100" workbookViewId="0">
      <selection activeCell="D39" sqref="D39"/>
    </sheetView>
  </sheetViews>
  <sheetFormatPr defaultColWidth="8.85546875" defaultRowHeight="12.75" x14ac:dyDescent="0.2"/>
  <cols>
    <col min="1" max="1" width="28.7109375" style="1" bestFit="1" customWidth="1"/>
    <col min="2" max="2" width="18.85546875" style="1" customWidth="1"/>
    <col min="3" max="10" width="8.85546875" style="1"/>
    <col min="11" max="11" width="9" style="1" customWidth="1"/>
    <col min="12" max="25" width="8.85546875" style="1"/>
    <col min="26" max="26" width="28.7109375" style="1" bestFit="1" customWidth="1"/>
    <col min="27" max="28" width="26.5703125" style="1" bestFit="1" customWidth="1"/>
    <col min="29" max="29" width="27" style="1" bestFit="1" customWidth="1"/>
    <col min="30" max="30" width="27.5703125" style="1" bestFit="1" customWidth="1"/>
    <col min="31" max="31" width="25.5703125" style="1" bestFit="1" customWidth="1"/>
    <col min="32" max="32" width="26" style="1" bestFit="1" customWidth="1"/>
    <col min="33" max="33" width="27" style="1" bestFit="1" customWidth="1"/>
    <col min="34" max="34" width="26" style="1" bestFit="1" customWidth="1"/>
    <col min="35" max="35" width="26.5703125" style="1" bestFit="1" customWidth="1"/>
    <col min="36" max="36" width="7.28515625" style="1" bestFit="1" customWidth="1"/>
    <col min="37" max="37" width="21.85546875" style="1" bestFit="1" customWidth="1"/>
    <col min="38" max="16384" width="8.85546875" style="1"/>
  </cols>
  <sheetData>
    <row r="3" spans="1:37" x14ac:dyDescent="0.2">
      <c r="A3" s="1" t="s">
        <v>40</v>
      </c>
      <c r="Z3" s="1" t="s">
        <v>39</v>
      </c>
      <c r="AA3" s="1" t="s">
        <v>30</v>
      </c>
      <c r="AB3" s="1" t="s">
        <v>31</v>
      </c>
      <c r="AC3" s="1" t="s">
        <v>32</v>
      </c>
      <c r="AD3" s="1" t="s">
        <v>33</v>
      </c>
      <c r="AE3" s="1" t="s">
        <v>34</v>
      </c>
      <c r="AF3" s="1" t="s">
        <v>35</v>
      </c>
      <c r="AG3" s="1" t="s">
        <v>36</v>
      </c>
      <c r="AH3" s="1" t="s">
        <v>37</v>
      </c>
      <c r="AI3" s="1" t="s">
        <v>38</v>
      </c>
    </row>
    <row r="4" spans="1:37" x14ac:dyDescent="0.2">
      <c r="A4" s="1" t="s">
        <v>1</v>
      </c>
      <c r="Z4" s="1" t="s">
        <v>1</v>
      </c>
    </row>
    <row r="5" spans="1:37" ht="13.5" thickBot="1" x14ac:dyDescent="0.25">
      <c r="A5" s="1" t="s">
        <v>2</v>
      </c>
      <c r="Z5" s="1" t="s">
        <v>2</v>
      </c>
    </row>
    <row r="6" spans="1:37" x14ac:dyDescent="0.2">
      <c r="A6" s="1" t="s">
        <v>3</v>
      </c>
      <c r="B6" s="30">
        <v>179606</v>
      </c>
      <c r="C6" s="8">
        <v>140590</v>
      </c>
      <c r="D6" s="8">
        <v>173274</v>
      </c>
      <c r="E6" s="8">
        <v>137558</v>
      </c>
      <c r="F6" s="8">
        <v>231308</v>
      </c>
      <c r="G6" s="8">
        <v>194266</v>
      </c>
      <c r="H6" s="8">
        <v>231940</v>
      </c>
      <c r="I6" s="8">
        <v>227682</v>
      </c>
      <c r="J6" s="9">
        <v>202586</v>
      </c>
      <c r="L6" s="16">
        <f t="shared" ref="L6" si="0">B6-B38</f>
        <v>5320</v>
      </c>
      <c r="M6" s="17">
        <f t="shared" ref="M6" si="1">C6-C38</f>
        <v>2104</v>
      </c>
      <c r="N6" s="17">
        <f t="shared" ref="N6:T9" si="2">D6-D38</f>
        <v>4252</v>
      </c>
      <c r="O6" s="17">
        <f t="shared" si="2"/>
        <v>1216</v>
      </c>
      <c r="P6" s="17">
        <f t="shared" si="2"/>
        <v>10136</v>
      </c>
      <c r="Q6" s="17">
        <f t="shared" si="2"/>
        <v>7312</v>
      </c>
      <c r="R6" s="17">
        <f t="shared" si="2"/>
        <v>10132</v>
      </c>
      <c r="S6" s="17">
        <f t="shared" si="2"/>
        <v>13152</v>
      </c>
      <c r="T6" s="18">
        <f t="shared" si="2"/>
        <v>25886</v>
      </c>
      <c r="Z6" s="1" t="s">
        <v>3</v>
      </c>
      <c r="AA6" s="36" t="str">
        <f>CONCATENATE(B6, "  (", L6,")","   | ")</f>
        <v xml:space="preserve">179606  (5320)   | </v>
      </c>
      <c r="AB6" s="37" t="str">
        <f t="shared" ref="AB6:AI9" si="3">CONCATENATE(C6, "  (", M6,")","   | ")</f>
        <v xml:space="preserve">140590  (2104)   | </v>
      </c>
      <c r="AC6" s="37" t="str">
        <f t="shared" si="3"/>
        <v xml:space="preserve">173274  (4252)   | </v>
      </c>
      <c r="AD6" s="37" t="str">
        <f t="shared" si="3"/>
        <v xml:space="preserve">137558  (1216)   | </v>
      </c>
      <c r="AE6" s="37" t="str">
        <f t="shared" si="3"/>
        <v xml:space="preserve">231308  (10136)   | </v>
      </c>
      <c r="AF6" s="37" t="str">
        <f t="shared" si="3"/>
        <v xml:space="preserve">194266  (7312)   | </v>
      </c>
      <c r="AG6" s="37" t="str">
        <f t="shared" si="3"/>
        <v xml:space="preserve">231940  (10132)   | </v>
      </c>
      <c r="AH6" s="37" t="str">
        <f t="shared" si="3"/>
        <v xml:space="preserve">227682  (13152)   | </v>
      </c>
      <c r="AI6" s="38" t="str">
        <f t="shared" si="3"/>
        <v xml:space="preserve">202586  (25886)   | </v>
      </c>
      <c r="AJ6" s="3"/>
      <c r="AK6" s="3"/>
    </row>
    <row r="7" spans="1:37" x14ac:dyDescent="0.2">
      <c r="A7" s="1" t="s">
        <v>4</v>
      </c>
      <c r="B7" s="31">
        <v>42270</v>
      </c>
      <c r="C7" s="10">
        <v>24922</v>
      </c>
      <c r="D7" s="10">
        <v>31454</v>
      </c>
      <c r="E7" s="10">
        <v>27462</v>
      </c>
      <c r="F7" s="10">
        <v>45332</v>
      </c>
      <c r="G7" s="10">
        <v>41450</v>
      </c>
      <c r="H7" s="10">
        <v>45000</v>
      </c>
      <c r="I7" s="10">
        <v>49890</v>
      </c>
      <c r="J7" s="11">
        <v>44634</v>
      </c>
      <c r="K7" s="4"/>
      <c r="L7" s="19">
        <f t="shared" ref="L7:M9" si="4">B7-B39</f>
        <v>408</v>
      </c>
      <c r="M7" s="20">
        <f t="shared" si="4"/>
        <v>772</v>
      </c>
      <c r="N7" s="20">
        <f t="shared" si="2"/>
        <v>824</v>
      </c>
      <c r="O7" s="20">
        <f t="shared" si="2"/>
        <v>576</v>
      </c>
      <c r="P7" s="20">
        <f t="shared" si="2"/>
        <v>-960</v>
      </c>
      <c r="Q7" s="20">
        <f t="shared" si="2"/>
        <v>-340</v>
      </c>
      <c r="R7" s="20">
        <f t="shared" si="2"/>
        <v>-960</v>
      </c>
      <c r="S7" s="20">
        <f t="shared" si="2"/>
        <v>-860</v>
      </c>
      <c r="T7" s="21">
        <f t="shared" si="2"/>
        <v>9822</v>
      </c>
      <c r="Z7" s="1" t="s">
        <v>4</v>
      </c>
      <c r="AA7" s="22" t="str">
        <f>CONCATENATE(B7, "  (", L7,")","   | ")</f>
        <v xml:space="preserve">42270  (408)   | </v>
      </c>
      <c r="AB7" s="23" t="str">
        <f t="shared" si="3"/>
        <v xml:space="preserve">24922  (772)   | </v>
      </c>
      <c r="AC7" s="23" t="str">
        <f t="shared" si="3"/>
        <v xml:space="preserve">31454  (824)   | </v>
      </c>
      <c r="AD7" s="23" t="str">
        <f t="shared" si="3"/>
        <v xml:space="preserve">27462  (576)   | </v>
      </c>
      <c r="AE7" s="23" t="str">
        <f t="shared" si="3"/>
        <v xml:space="preserve">45332  (-960)   | </v>
      </c>
      <c r="AF7" s="23" t="str">
        <f t="shared" si="3"/>
        <v xml:space="preserve">41450  (-340)   | </v>
      </c>
      <c r="AG7" s="23" t="str">
        <f t="shared" si="3"/>
        <v xml:space="preserve">45000  (-960)   | </v>
      </c>
      <c r="AH7" s="23" t="str">
        <f t="shared" si="3"/>
        <v xml:space="preserve">49890  (-860)   | </v>
      </c>
      <c r="AI7" s="24" t="str">
        <f t="shared" si="3"/>
        <v xml:space="preserve">44634  (9822)   | </v>
      </c>
      <c r="AJ7" s="3"/>
      <c r="AK7" s="3"/>
    </row>
    <row r="8" spans="1:37" x14ac:dyDescent="0.2">
      <c r="A8" s="1" t="s">
        <v>5</v>
      </c>
      <c r="B8" s="31">
        <v>3824</v>
      </c>
      <c r="C8" s="10">
        <v>3608</v>
      </c>
      <c r="D8" s="10">
        <v>14880</v>
      </c>
      <c r="E8" s="10">
        <v>7008</v>
      </c>
      <c r="F8" s="10">
        <v>8180</v>
      </c>
      <c r="G8" s="10">
        <v>3836</v>
      </c>
      <c r="H8" s="10">
        <v>8184</v>
      </c>
      <c r="I8" s="10">
        <v>7544</v>
      </c>
      <c r="J8" s="11">
        <v>7556</v>
      </c>
      <c r="K8" s="4"/>
      <c r="L8" s="19">
        <f t="shared" si="4"/>
        <v>532</v>
      </c>
      <c r="M8" s="20">
        <f t="shared" si="4"/>
        <v>588</v>
      </c>
      <c r="N8" s="20">
        <f t="shared" si="2"/>
        <v>1380</v>
      </c>
      <c r="O8" s="20">
        <f t="shared" si="2"/>
        <v>728</v>
      </c>
      <c r="P8" s="20">
        <f t="shared" si="2"/>
        <v>1060</v>
      </c>
      <c r="Q8" s="20">
        <f t="shared" si="2"/>
        <v>536</v>
      </c>
      <c r="R8" s="20">
        <f t="shared" si="2"/>
        <v>1064</v>
      </c>
      <c r="S8" s="20">
        <f t="shared" si="2"/>
        <v>1060</v>
      </c>
      <c r="T8" s="21">
        <f t="shared" si="2"/>
        <v>-6760</v>
      </c>
      <c r="Z8" s="1" t="s">
        <v>5</v>
      </c>
      <c r="AA8" s="22" t="str">
        <f t="shared" ref="AA7:AA9" si="5">CONCATENATE(B8, "  (", L8,")","   | ")</f>
        <v xml:space="preserve">3824  (532)   | </v>
      </c>
      <c r="AB8" s="23" t="str">
        <f t="shared" si="3"/>
        <v xml:space="preserve">3608  (588)   | </v>
      </c>
      <c r="AC8" s="23" t="str">
        <f t="shared" si="3"/>
        <v xml:space="preserve">14880  (1380)   | </v>
      </c>
      <c r="AD8" s="23" t="str">
        <f t="shared" si="3"/>
        <v xml:space="preserve">7008  (728)   | </v>
      </c>
      <c r="AE8" s="23" t="str">
        <f t="shared" si="3"/>
        <v xml:space="preserve">8180  (1060)   | </v>
      </c>
      <c r="AF8" s="23" t="str">
        <f t="shared" si="3"/>
        <v xml:space="preserve">3836  (536)   | </v>
      </c>
      <c r="AG8" s="23" t="str">
        <f t="shared" si="3"/>
        <v xml:space="preserve">8184  (1064)   | </v>
      </c>
      <c r="AH8" s="23" t="str">
        <f t="shared" si="3"/>
        <v xml:space="preserve">7544  (1060)   | </v>
      </c>
      <c r="AI8" s="24" t="str">
        <f t="shared" si="3"/>
        <v xml:space="preserve">7556  (-6760)   | </v>
      </c>
      <c r="AJ8" s="3"/>
      <c r="AK8" s="3"/>
    </row>
    <row r="9" spans="1:37" x14ac:dyDescent="0.2">
      <c r="A9" s="1" t="s">
        <v>6</v>
      </c>
      <c r="B9" s="31">
        <v>21308</v>
      </c>
      <c r="C9" s="10">
        <v>16756</v>
      </c>
      <c r="D9" s="10">
        <v>19372</v>
      </c>
      <c r="E9" s="10">
        <v>14252</v>
      </c>
      <c r="F9" s="10">
        <v>30992</v>
      </c>
      <c r="G9" s="10">
        <v>21228</v>
      </c>
      <c r="H9" s="10">
        <v>30984</v>
      </c>
      <c r="I9" s="10">
        <v>31184</v>
      </c>
      <c r="J9" s="11">
        <v>31432</v>
      </c>
      <c r="K9" s="4"/>
      <c r="L9" s="19">
        <f t="shared" si="4"/>
        <v>-2276</v>
      </c>
      <c r="M9" s="20">
        <f t="shared" si="4"/>
        <v>-2612</v>
      </c>
      <c r="N9" s="20">
        <f t="shared" si="2"/>
        <v>-2732</v>
      </c>
      <c r="O9" s="20">
        <f t="shared" si="2"/>
        <v>-2720</v>
      </c>
      <c r="P9" s="20">
        <f t="shared" si="2"/>
        <v>-1960</v>
      </c>
      <c r="Q9" s="20">
        <f t="shared" si="2"/>
        <v>-776</v>
      </c>
      <c r="R9" s="20">
        <f t="shared" si="2"/>
        <v>-1964</v>
      </c>
      <c r="S9" s="20">
        <f t="shared" si="2"/>
        <v>-316</v>
      </c>
      <c r="T9" s="21">
        <f t="shared" si="2"/>
        <v>13400</v>
      </c>
      <c r="Z9" s="1" t="s">
        <v>6</v>
      </c>
      <c r="AA9" s="22" t="str">
        <f t="shared" si="5"/>
        <v xml:space="preserve">21308  (-2276)   | </v>
      </c>
      <c r="AB9" s="23" t="str">
        <f t="shared" si="3"/>
        <v xml:space="preserve">16756  (-2612)   | </v>
      </c>
      <c r="AC9" s="23" t="str">
        <f t="shared" si="3"/>
        <v xml:space="preserve">19372  (-2732)   | </v>
      </c>
      <c r="AD9" s="23" t="str">
        <f t="shared" si="3"/>
        <v xml:space="preserve">14252  (-2720)   | </v>
      </c>
      <c r="AE9" s="23" t="str">
        <f t="shared" si="3"/>
        <v xml:space="preserve">30992  (-1960)   | </v>
      </c>
      <c r="AF9" s="23" t="str">
        <f t="shared" si="3"/>
        <v xml:space="preserve">21228  (-776)   | </v>
      </c>
      <c r="AG9" s="23" t="str">
        <f t="shared" si="3"/>
        <v xml:space="preserve">30984  (-1964)   | </v>
      </c>
      <c r="AH9" s="23" t="str">
        <f t="shared" si="3"/>
        <v xml:space="preserve">31184  (-316)   | </v>
      </c>
      <c r="AI9" s="24" t="str">
        <f t="shared" si="3"/>
        <v xml:space="preserve">31432  (13400)   | </v>
      </c>
      <c r="AJ9" s="3"/>
      <c r="AK9" s="3"/>
    </row>
    <row r="10" spans="1:37" x14ac:dyDescent="0.2">
      <c r="A10" s="1" t="s">
        <v>7</v>
      </c>
      <c r="B10" s="31"/>
      <c r="C10" s="10"/>
      <c r="D10" s="10"/>
      <c r="E10" s="10"/>
      <c r="F10" s="10"/>
      <c r="G10" s="10"/>
      <c r="H10" s="10"/>
      <c r="I10" s="10"/>
      <c r="J10" s="11"/>
      <c r="K10" s="4"/>
      <c r="L10" s="19"/>
      <c r="M10" s="20"/>
      <c r="N10" s="20"/>
      <c r="O10" s="20"/>
      <c r="P10" s="20"/>
      <c r="Q10" s="20"/>
      <c r="R10" s="20"/>
      <c r="S10" s="20"/>
      <c r="T10" s="21"/>
      <c r="Z10" s="1" t="s">
        <v>7</v>
      </c>
      <c r="AA10" s="22"/>
      <c r="AB10" s="23"/>
      <c r="AC10" s="23"/>
      <c r="AD10" s="23"/>
      <c r="AE10" s="23"/>
      <c r="AF10" s="23"/>
      <c r="AG10" s="23"/>
      <c r="AH10" s="23"/>
      <c r="AI10" s="24"/>
      <c r="AJ10" s="3"/>
      <c r="AK10" s="3"/>
    </row>
    <row r="11" spans="1:37" x14ac:dyDescent="0.2">
      <c r="A11" s="1" t="s">
        <v>8</v>
      </c>
      <c r="B11" s="31">
        <v>93</v>
      </c>
      <c r="C11" s="10">
        <v>124</v>
      </c>
      <c r="D11" s="10">
        <v>273</v>
      </c>
      <c r="E11" s="10">
        <v>177</v>
      </c>
      <c r="F11" s="10">
        <v>952</v>
      </c>
      <c r="G11" s="10">
        <v>502</v>
      </c>
      <c r="H11" s="10">
        <v>954</v>
      </c>
      <c r="I11" s="10">
        <v>557</v>
      </c>
      <c r="J11" s="11">
        <v>251</v>
      </c>
      <c r="K11" s="4"/>
      <c r="L11" s="19">
        <f t="shared" ref="L11:T13" si="6">B11-B43</f>
        <v>0</v>
      </c>
      <c r="M11" s="20">
        <f t="shared" si="6"/>
        <v>1</v>
      </c>
      <c r="N11" s="20">
        <f t="shared" si="6"/>
        <v>0</v>
      </c>
      <c r="O11" s="20">
        <f t="shared" si="6"/>
        <v>-1</v>
      </c>
      <c r="P11" s="20">
        <f t="shared" si="6"/>
        <v>-1</v>
      </c>
      <c r="Q11" s="20">
        <f t="shared" si="6"/>
        <v>0</v>
      </c>
      <c r="R11" s="20">
        <f t="shared" si="6"/>
        <v>0</v>
      </c>
      <c r="S11" s="20">
        <f t="shared" si="6"/>
        <v>0</v>
      </c>
      <c r="T11" s="21">
        <f t="shared" si="6"/>
        <v>0</v>
      </c>
      <c r="Z11" s="1" t="s">
        <v>8</v>
      </c>
      <c r="AA11" s="22" t="str">
        <f>CONCATENATE(B11, "  (", L11,")"," ms","   | ")</f>
        <v xml:space="preserve">93  (0) ms   | </v>
      </c>
      <c r="AB11" s="23" t="str">
        <f t="shared" ref="AB11:AI13" si="7">CONCATENATE(C11, "  (", M11,")"," ms","   | ")</f>
        <v xml:space="preserve">124  (1) ms   | </v>
      </c>
      <c r="AC11" s="23" t="str">
        <f t="shared" si="7"/>
        <v xml:space="preserve">273  (0) ms   | </v>
      </c>
      <c r="AD11" s="23" t="str">
        <f t="shared" si="7"/>
        <v xml:space="preserve">177  (-1) ms   | </v>
      </c>
      <c r="AE11" s="23" t="str">
        <f t="shared" si="7"/>
        <v xml:space="preserve">952  (-1) ms   | </v>
      </c>
      <c r="AF11" s="23" t="str">
        <f t="shared" si="7"/>
        <v xml:space="preserve">502  (0) ms   | </v>
      </c>
      <c r="AG11" s="23" t="str">
        <f t="shared" si="7"/>
        <v xml:space="preserve">954  (0) ms   | </v>
      </c>
      <c r="AH11" s="23" t="str">
        <f t="shared" si="7"/>
        <v xml:space="preserve">557  (0) ms   | </v>
      </c>
      <c r="AI11" s="24" t="str">
        <f t="shared" si="7"/>
        <v xml:space="preserve">251  (0) ms   | </v>
      </c>
      <c r="AJ11" s="3"/>
      <c r="AK11" s="3"/>
    </row>
    <row r="12" spans="1:37" x14ac:dyDescent="0.2">
      <c r="A12" s="1" t="s">
        <v>9</v>
      </c>
      <c r="B12" s="31">
        <v>93</v>
      </c>
      <c r="C12" s="10">
        <v>124</v>
      </c>
      <c r="D12" s="10">
        <v>273</v>
      </c>
      <c r="E12" s="10">
        <v>179</v>
      </c>
      <c r="F12" s="10">
        <v>952</v>
      </c>
      <c r="G12" s="10">
        <v>502</v>
      </c>
      <c r="H12" s="10">
        <v>954</v>
      </c>
      <c r="I12" s="10">
        <v>557</v>
      </c>
      <c r="J12" s="11">
        <v>251</v>
      </c>
      <c r="K12" s="4"/>
      <c r="L12" s="19">
        <f t="shared" si="6"/>
        <v>0</v>
      </c>
      <c r="M12" s="20">
        <f t="shared" si="6"/>
        <v>1</v>
      </c>
      <c r="N12" s="20">
        <f t="shared" si="6"/>
        <v>0</v>
      </c>
      <c r="O12" s="20">
        <f t="shared" si="6"/>
        <v>1</v>
      </c>
      <c r="P12" s="20">
        <f t="shared" si="6"/>
        <v>-1</v>
      </c>
      <c r="Q12" s="20">
        <f t="shared" si="6"/>
        <v>0</v>
      </c>
      <c r="R12" s="20">
        <f t="shared" si="6"/>
        <v>0</v>
      </c>
      <c r="S12" s="20">
        <f t="shared" si="6"/>
        <v>0</v>
      </c>
      <c r="T12" s="21">
        <f t="shared" si="6"/>
        <v>0</v>
      </c>
      <c r="Z12" s="1" t="s">
        <v>9</v>
      </c>
      <c r="AA12" s="22" t="str">
        <f t="shared" ref="AA12:AA13" si="8">CONCATENATE(B12, "  (", L12,")"," ms","   | ")</f>
        <v xml:space="preserve">93  (0) ms   | </v>
      </c>
      <c r="AB12" s="23" t="str">
        <f t="shared" si="7"/>
        <v xml:space="preserve">124  (1) ms   | </v>
      </c>
      <c r="AC12" s="23" t="str">
        <f t="shared" si="7"/>
        <v xml:space="preserve">273  (0) ms   | </v>
      </c>
      <c r="AD12" s="23" t="str">
        <f t="shared" si="7"/>
        <v xml:space="preserve">179  (1) ms   | </v>
      </c>
      <c r="AE12" s="23" t="str">
        <f t="shared" si="7"/>
        <v xml:space="preserve">952  (-1) ms   | </v>
      </c>
      <c r="AF12" s="23" t="str">
        <f t="shared" si="7"/>
        <v xml:space="preserve">502  (0) ms   | </v>
      </c>
      <c r="AG12" s="23" t="str">
        <f t="shared" si="7"/>
        <v xml:space="preserve">954  (0) ms   | </v>
      </c>
      <c r="AH12" s="23" t="str">
        <f t="shared" si="7"/>
        <v xml:space="preserve">557  (0) ms   | </v>
      </c>
      <c r="AI12" s="24" t="str">
        <f t="shared" si="7"/>
        <v xml:space="preserve">251  (0) ms   | </v>
      </c>
      <c r="AJ12" s="3"/>
      <c r="AK12" s="3"/>
    </row>
    <row r="13" spans="1:37" x14ac:dyDescent="0.2">
      <c r="A13" s="1" t="s">
        <v>10</v>
      </c>
      <c r="B13" s="31">
        <v>450</v>
      </c>
      <c r="C13" s="10">
        <v>124</v>
      </c>
      <c r="D13" s="10">
        <v>274</v>
      </c>
      <c r="E13" s="10">
        <v>180</v>
      </c>
      <c r="F13" s="10">
        <v>1701</v>
      </c>
      <c r="G13" s="10">
        <v>1250</v>
      </c>
      <c r="H13" s="10">
        <v>1701</v>
      </c>
      <c r="I13" s="10">
        <v>1301</v>
      </c>
      <c r="J13" s="11">
        <v>253</v>
      </c>
      <c r="K13" s="4"/>
      <c r="L13" s="19">
        <f t="shared" si="6"/>
        <v>1</v>
      </c>
      <c r="M13" s="20">
        <f t="shared" si="6"/>
        <v>1</v>
      </c>
      <c r="N13" s="20">
        <f t="shared" si="6"/>
        <v>-1</v>
      </c>
      <c r="O13" s="20">
        <f t="shared" si="6"/>
        <v>1</v>
      </c>
      <c r="P13" s="20">
        <f t="shared" si="6"/>
        <v>-1</v>
      </c>
      <c r="Q13" s="20">
        <f t="shared" si="6"/>
        <v>-3</v>
      </c>
      <c r="R13" s="20">
        <f t="shared" si="6"/>
        <v>0</v>
      </c>
      <c r="S13" s="20">
        <f t="shared" si="6"/>
        <v>0</v>
      </c>
      <c r="T13" s="21">
        <f t="shared" si="6"/>
        <v>0</v>
      </c>
      <c r="Z13" s="1" t="s">
        <v>10</v>
      </c>
      <c r="AA13" s="22" t="str">
        <f t="shared" si="8"/>
        <v xml:space="preserve">450  (1) ms   | </v>
      </c>
      <c r="AB13" s="23" t="str">
        <f t="shared" si="7"/>
        <v xml:space="preserve">124  (1) ms   | </v>
      </c>
      <c r="AC13" s="23" t="str">
        <f t="shared" si="7"/>
        <v xml:space="preserve">274  (-1) ms   | </v>
      </c>
      <c r="AD13" s="23" t="str">
        <f t="shared" si="7"/>
        <v xml:space="preserve">180  (1) ms   | </v>
      </c>
      <c r="AE13" s="23" t="str">
        <f t="shared" si="7"/>
        <v xml:space="preserve">1701  (-1) ms   | </v>
      </c>
      <c r="AF13" s="23" t="str">
        <f t="shared" si="7"/>
        <v xml:space="preserve">1250  (-3) ms   | </v>
      </c>
      <c r="AG13" s="23" t="str">
        <f t="shared" si="7"/>
        <v xml:space="preserve">1701  (0) ms   | </v>
      </c>
      <c r="AH13" s="23" t="str">
        <f t="shared" si="7"/>
        <v xml:space="preserve">1301  (0) ms   | </v>
      </c>
      <c r="AI13" s="24" t="str">
        <f t="shared" si="7"/>
        <v xml:space="preserve">253  (0) ms   | </v>
      </c>
      <c r="AJ13" s="3"/>
      <c r="AK13" s="3"/>
    </row>
    <row r="14" spans="1:37" x14ac:dyDescent="0.2">
      <c r="A14" s="1" t="s">
        <v>11</v>
      </c>
      <c r="B14" s="31"/>
      <c r="C14" s="10"/>
      <c r="D14" s="10"/>
      <c r="E14" s="10"/>
      <c r="F14" s="10"/>
      <c r="G14" s="10"/>
      <c r="H14" s="10"/>
      <c r="I14" s="10"/>
      <c r="J14" s="11"/>
      <c r="K14" s="4"/>
      <c r="L14" s="19"/>
      <c r="M14" s="20"/>
      <c r="N14" s="20"/>
      <c r="O14" s="20"/>
      <c r="P14" s="20"/>
      <c r="Q14" s="20"/>
      <c r="R14" s="20"/>
      <c r="S14" s="20"/>
      <c r="T14" s="21"/>
      <c r="Z14" s="1" t="s">
        <v>11</v>
      </c>
      <c r="AA14" s="22"/>
      <c r="AB14" s="23"/>
      <c r="AC14" s="23"/>
      <c r="AD14" s="23"/>
      <c r="AE14" s="23"/>
      <c r="AF14" s="23"/>
      <c r="AG14" s="23"/>
      <c r="AH14" s="23"/>
      <c r="AI14" s="24"/>
      <c r="AJ14" s="3"/>
      <c r="AK14" s="3"/>
    </row>
    <row r="15" spans="1:37" x14ac:dyDescent="0.2">
      <c r="A15" s="1" t="s">
        <v>12</v>
      </c>
      <c r="B15" s="31">
        <v>326</v>
      </c>
      <c r="C15" s="10">
        <v>207.76</v>
      </c>
      <c r="D15" s="10">
        <v>233.47</v>
      </c>
      <c r="E15" s="10">
        <v>135.26</v>
      </c>
      <c r="F15" s="10">
        <v>678</v>
      </c>
      <c r="G15" s="10">
        <v>679</v>
      </c>
      <c r="H15" s="10">
        <v>676</v>
      </c>
      <c r="I15" s="10">
        <v>674</v>
      </c>
      <c r="J15" s="11">
        <v>228.04</v>
      </c>
      <c r="K15" s="4"/>
      <c r="L15" s="19">
        <f t="shared" ref="L15:T17" si="9">B15-B47</f>
        <v>0</v>
      </c>
      <c r="M15" s="20">
        <f t="shared" si="9"/>
        <v>-13.890000000000015</v>
      </c>
      <c r="N15" s="20">
        <f t="shared" si="9"/>
        <v>0.46000000000000796</v>
      </c>
      <c r="O15" s="20">
        <f t="shared" si="9"/>
        <v>2.25</v>
      </c>
      <c r="P15" s="20">
        <f t="shared" si="9"/>
        <v>1</v>
      </c>
      <c r="Q15" s="20">
        <f t="shared" si="9"/>
        <v>0</v>
      </c>
      <c r="R15" s="20">
        <f t="shared" si="9"/>
        <v>1</v>
      </c>
      <c r="S15" s="20" t="s">
        <v>42</v>
      </c>
      <c r="T15" s="21">
        <f t="shared" si="9"/>
        <v>1.3499999999999943</v>
      </c>
      <c r="Z15" s="1" t="s">
        <v>12</v>
      </c>
      <c r="AA15" s="22" t="str">
        <f>CONCATENATE(B15, "  (", ROUND(L15,2),")"," ms","   | ")</f>
        <v xml:space="preserve">326  (0) ms   | </v>
      </c>
      <c r="AB15" s="23" t="str">
        <f t="shared" ref="AB15:AI17" si="10">CONCATENATE(C15, "  (", ROUND(M15,2),")"," ms","   | ")</f>
        <v xml:space="preserve">207.76  (-13.89) ms   | </v>
      </c>
      <c r="AC15" s="23" t="str">
        <f t="shared" si="10"/>
        <v xml:space="preserve">233.47  (0.46) ms   | </v>
      </c>
      <c r="AD15" s="23" t="str">
        <f t="shared" si="10"/>
        <v xml:space="preserve">135.26  (2.25) ms   | </v>
      </c>
      <c r="AE15" s="23" t="str">
        <f t="shared" si="10"/>
        <v xml:space="preserve">678  (1) ms   | </v>
      </c>
      <c r="AF15" s="23" t="str">
        <f t="shared" si="10"/>
        <v xml:space="preserve">679  (0) ms   | </v>
      </c>
      <c r="AG15" s="23" t="str">
        <f t="shared" si="10"/>
        <v xml:space="preserve">676  (1) ms   | </v>
      </c>
      <c r="AH15" s="23" t="e">
        <f t="shared" si="10"/>
        <v>#VALUE!</v>
      </c>
      <c r="AI15" s="24" t="str">
        <f t="shared" si="10"/>
        <v xml:space="preserve">228.04  (1.35) ms   | </v>
      </c>
      <c r="AJ15" s="3"/>
      <c r="AK15" s="3"/>
    </row>
    <row r="16" spans="1:37" x14ac:dyDescent="0.2">
      <c r="A16" s="1" t="s">
        <v>13</v>
      </c>
      <c r="B16" s="31">
        <v>2.09</v>
      </c>
      <c r="C16" s="10">
        <v>1.22</v>
      </c>
      <c r="D16" s="10">
        <v>101.69</v>
      </c>
      <c r="E16" s="10">
        <v>1.65</v>
      </c>
      <c r="F16" s="10">
        <v>101.21</v>
      </c>
      <c r="G16" s="10">
        <v>2.06</v>
      </c>
      <c r="H16" s="10">
        <v>96.03</v>
      </c>
      <c r="I16" s="10">
        <v>95.95</v>
      </c>
      <c r="J16" s="11">
        <v>239.71</v>
      </c>
      <c r="K16" s="4"/>
      <c r="L16" s="19">
        <f t="shared" si="9"/>
        <v>0.14999999999999991</v>
      </c>
      <c r="M16" s="20">
        <f t="shared" si="9"/>
        <v>-0.30000000000000004</v>
      </c>
      <c r="N16" s="20">
        <f t="shared" si="9"/>
        <v>2.9500000000000028</v>
      </c>
      <c r="O16" s="20">
        <f t="shared" si="9"/>
        <v>-0.58000000000000007</v>
      </c>
      <c r="P16" s="20">
        <f t="shared" si="9"/>
        <v>6.25</v>
      </c>
      <c r="Q16" s="20">
        <f t="shared" si="9"/>
        <v>-0.35000000000000009</v>
      </c>
      <c r="R16" s="20">
        <f t="shared" si="9"/>
        <v>-1.5699999999999932</v>
      </c>
      <c r="S16" s="20">
        <f t="shared" si="9"/>
        <v>2.0799999999999983</v>
      </c>
      <c r="T16" s="21">
        <f t="shared" si="9"/>
        <v>139.9</v>
      </c>
      <c r="Z16" s="1" t="s">
        <v>13</v>
      </c>
      <c r="AA16" s="22" t="str">
        <f t="shared" ref="AA16" si="11">CONCATENATE(B16, "  (", ROUND(L16,2),")"," ms","   | ")</f>
        <v xml:space="preserve">2.09  (0.15) ms   | </v>
      </c>
      <c r="AB16" s="23" t="str">
        <f t="shared" si="10"/>
        <v xml:space="preserve">1.22  (-0.3) ms   | </v>
      </c>
      <c r="AC16" s="23" t="str">
        <f t="shared" si="10"/>
        <v xml:space="preserve">101.69  (2.95) ms   | </v>
      </c>
      <c r="AD16" s="23" t="str">
        <f t="shared" si="10"/>
        <v xml:space="preserve">1.65  (-0.58) ms   | </v>
      </c>
      <c r="AE16" s="23" t="str">
        <f t="shared" si="10"/>
        <v xml:space="preserve">101.21  (6.25) ms   | </v>
      </c>
      <c r="AF16" s="23" t="str">
        <f t="shared" si="10"/>
        <v xml:space="preserve">2.06  (-0.35) ms   | </v>
      </c>
      <c r="AG16" s="23" t="str">
        <f t="shared" si="10"/>
        <v xml:space="preserve">96.03  (-1.57) ms   | </v>
      </c>
      <c r="AH16" s="23" t="str">
        <f t="shared" si="10"/>
        <v xml:space="preserve">95.95  (2.08) ms   | </v>
      </c>
      <c r="AI16" s="24" t="str">
        <f t="shared" si="10"/>
        <v xml:space="preserve">239.71  (139.9) ms   | </v>
      </c>
      <c r="AJ16" s="3"/>
      <c r="AK16" s="3"/>
    </row>
    <row r="17" spans="1:37" x14ac:dyDescent="0.2">
      <c r="A17" s="1" t="s">
        <v>14</v>
      </c>
      <c r="B17" s="31">
        <v>514</v>
      </c>
      <c r="C17" s="10">
        <v>0.23</v>
      </c>
      <c r="D17" s="10">
        <v>0.69</v>
      </c>
      <c r="E17" s="10">
        <v>0.6</v>
      </c>
      <c r="F17" s="10">
        <v>5944</v>
      </c>
      <c r="G17" s="10">
        <v>2808</v>
      </c>
      <c r="H17" s="10">
        <v>5938</v>
      </c>
      <c r="I17" s="10">
        <v>5938</v>
      </c>
      <c r="J17" s="11">
        <v>0.63</v>
      </c>
      <c r="K17" s="4"/>
      <c r="L17" s="19">
        <f t="shared" si="9"/>
        <v>1</v>
      </c>
      <c r="M17" s="20">
        <f t="shared" si="9"/>
        <v>-0.30000000000000004</v>
      </c>
      <c r="N17" s="20">
        <f t="shared" si="9"/>
        <v>-4.0000000000000036E-2</v>
      </c>
      <c r="O17" s="20">
        <f t="shared" si="9"/>
        <v>0.45999999999999996</v>
      </c>
      <c r="P17" s="20">
        <f t="shared" si="9"/>
        <v>6</v>
      </c>
      <c r="Q17" s="20">
        <f t="shared" si="9"/>
        <v>-22</v>
      </c>
      <c r="R17" s="20">
        <f t="shared" si="9"/>
        <v>-2</v>
      </c>
      <c r="S17" s="20">
        <f t="shared" si="9"/>
        <v>2</v>
      </c>
      <c r="T17" s="21">
        <f t="shared" si="9"/>
        <v>-0.17000000000000004</v>
      </c>
      <c r="Z17" s="1" t="s">
        <v>14</v>
      </c>
      <c r="AA17" s="22" t="str">
        <f>CONCATENATE(B17, "  (", ROUND(L17,2),")"," ms","   | ")</f>
        <v xml:space="preserve">514  (1) ms   | </v>
      </c>
      <c r="AB17" s="23" t="str">
        <f t="shared" si="10"/>
        <v xml:space="preserve">0.23  (-0.3) ms   | </v>
      </c>
      <c r="AC17" s="23" t="str">
        <f t="shared" si="10"/>
        <v xml:space="preserve">0.69  (-0.04) ms   | </v>
      </c>
      <c r="AD17" s="23" t="str">
        <f t="shared" si="10"/>
        <v xml:space="preserve">0.6  (0.46) ms   | </v>
      </c>
      <c r="AE17" s="23" t="str">
        <f t="shared" si="10"/>
        <v xml:space="preserve">5944  (6) ms   | </v>
      </c>
      <c r="AF17" s="23" t="str">
        <f t="shared" si="10"/>
        <v xml:space="preserve">2808  (-22) ms   | </v>
      </c>
      <c r="AG17" s="23" t="str">
        <f t="shared" si="10"/>
        <v xml:space="preserve">5938  (-2) ms   | </v>
      </c>
      <c r="AH17" s="23" t="str">
        <f t="shared" si="10"/>
        <v xml:space="preserve">5938  (2) ms   | </v>
      </c>
      <c r="AI17" s="24" t="str">
        <f t="shared" si="10"/>
        <v xml:space="preserve">0.63  (-0.17) ms   | </v>
      </c>
      <c r="AJ17" s="3"/>
      <c r="AK17" s="3"/>
    </row>
    <row r="18" spans="1:37" x14ac:dyDescent="0.2">
      <c r="A18" s="1" t="s">
        <v>15</v>
      </c>
      <c r="B18" s="32"/>
      <c r="C18" s="10"/>
      <c r="D18" s="10"/>
      <c r="E18" s="10"/>
      <c r="F18" s="10"/>
      <c r="G18" s="10"/>
      <c r="H18" s="10"/>
      <c r="I18" s="10"/>
      <c r="J18" s="11"/>
      <c r="K18" s="4"/>
      <c r="L18" s="19"/>
      <c r="M18" s="20"/>
      <c r="N18" s="20"/>
      <c r="O18" s="20"/>
      <c r="P18" s="20"/>
      <c r="Q18" s="20"/>
      <c r="R18" s="20"/>
      <c r="S18" s="20"/>
      <c r="T18" s="21"/>
      <c r="Z18" s="1" t="s">
        <v>15</v>
      </c>
      <c r="AA18" s="22"/>
      <c r="AB18" s="23"/>
      <c r="AC18" s="23"/>
      <c r="AD18" s="23"/>
      <c r="AE18" s="23"/>
      <c r="AF18" s="23"/>
      <c r="AG18" s="23"/>
      <c r="AH18" s="23"/>
      <c r="AI18" s="24"/>
      <c r="AJ18" s="3"/>
      <c r="AK18" s="3"/>
    </row>
    <row r="19" spans="1:37" x14ac:dyDescent="0.2">
      <c r="A19" s="1" t="s">
        <v>16</v>
      </c>
      <c r="B19" s="33">
        <v>59.53</v>
      </c>
      <c r="C19" s="12">
        <v>50.32</v>
      </c>
      <c r="D19" s="12">
        <v>25.38</v>
      </c>
      <c r="E19" s="12">
        <v>31.99</v>
      </c>
      <c r="F19" s="12">
        <v>33.770000000000003</v>
      </c>
      <c r="G19" s="12">
        <v>28.22</v>
      </c>
      <c r="H19" s="12">
        <v>32.89</v>
      </c>
      <c r="I19" s="12">
        <v>38.18</v>
      </c>
      <c r="J19" s="13">
        <v>20.72</v>
      </c>
      <c r="K19" s="5"/>
      <c r="L19" s="22">
        <f t="shared" ref="L19:L33" si="12">B19-B51</f>
        <v>-0.21999999999999886</v>
      </c>
      <c r="M19" s="23">
        <f t="shared" ref="M19:M33" si="13">C19-C51</f>
        <v>-7.9999999999998295E-2</v>
      </c>
      <c r="N19" s="23">
        <f t="shared" ref="N19:N33" si="14">D19-D51</f>
        <v>9.9999999999980105E-3</v>
      </c>
      <c r="O19" s="23">
        <f t="shared" ref="O19:O33" si="15">E19-E51</f>
        <v>-0.41999999999999815</v>
      </c>
      <c r="P19" s="23">
        <f t="shared" ref="P19:P33" si="16">F19-F51</f>
        <v>0.38000000000000256</v>
      </c>
      <c r="Q19" s="23">
        <f t="shared" ref="Q19:Q33" si="17">G19-G51</f>
        <v>-0.19000000000000128</v>
      </c>
      <c r="R19" s="23">
        <f t="shared" ref="R19:R33" si="18">H19-H51</f>
        <v>0.21000000000000085</v>
      </c>
      <c r="S19" s="23">
        <f t="shared" ref="S19:S33" si="19">I19-I51</f>
        <v>0.96000000000000085</v>
      </c>
      <c r="T19" s="24">
        <f t="shared" ref="T19:T33" si="20">J19-J51</f>
        <v>-0.57000000000000028</v>
      </c>
      <c r="Z19" s="1" t="s">
        <v>16</v>
      </c>
      <c r="AA19" s="22" t="str">
        <f>CONCATENATE(B19, "  (", ROUND(L19,2),")","  %","   | ")</f>
        <v xml:space="preserve">59.53  (-0.22)  %   | </v>
      </c>
      <c r="AB19" s="23" t="str">
        <f t="shared" ref="AB19:AI33" si="21">CONCATENATE(C19, "  (", ROUND(M19,2),")","  %","   | ")</f>
        <v xml:space="preserve">50.32  (-0.08)  %   | </v>
      </c>
      <c r="AC19" s="23" t="str">
        <f t="shared" si="21"/>
        <v xml:space="preserve">25.38  (0.01)  %   | </v>
      </c>
      <c r="AD19" s="23" t="str">
        <f t="shared" si="21"/>
        <v xml:space="preserve">31.99  (-0.42)  %   | </v>
      </c>
      <c r="AE19" s="23" t="str">
        <f t="shared" si="21"/>
        <v xml:space="preserve">33.77  (0.38)  %   | </v>
      </c>
      <c r="AF19" s="23" t="str">
        <f t="shared" si="21"/>
        <v xml:space="preserve">28.22  (-0.19)  %   | </v>
      </c>
      <c r="AG19" s="23" t="str">
        <f t="shared" si="21"/>
        <v xml:space="preserve">32.89  (0.21)  %   | </v>
      </c>
      <c r="AH19" s="23" t="str">
        <f t="shared" si="21"/>
        <v xml:space="preserve">38.18  (0.96)  %   | </v>
      </c>
      <c r="AI19" s="24" t="str">
        <f t="shared" si="21"/>
        <v xml:space="preserve">20.72  (-0.57)  %   | </v>
      </c>
      <c r="AJ19" s="3"/>
      <c r="AK19" s="3"/>
    </row>
    <row r="20" spans="1:37" x14ac:dyDescent="0.2">
      <c r="A20" s="1" t="s">
        <v>17</v>
      </c>
      <c r="B20" s="33">
        <v>36.36</v>
      </c>
      <c r="C20" s="12">
        <v>45.68</v>
      </c>
      <c r="D20" s="12">
        <v>67.08</v>
      </c>
      <c r="E20" s="12">
        <v>64.069999999999993</v>
      </c>
      <c r="F20" s="12">
        <v>61.63</v>
      </c>
      <c r="G20" s="12">
        <v>68.040000000000006</v>
      </c>
      <c r="H20" s="12">
        <v>62.24</v>
      </c>
      <c r="I20" s="12">
        <v>57.65</v>
      </c>
      <c r="J20" s="13">
        <v>72.650000000000006</v>
      </c>
      <c r="K20" s="5"/>
      <c r="L20" s="22">
        <f t="shared" si="12"/>
        <v>0.17999999999999972</v>
      </c>
      <c r="M20" s="23">
        <f t="shared" si="13"/>
        <v>0.11999999999999744</v>
      </c>
      <c r="N20" s="23">
        <f t="shared" si="14"/>
        <v>-0.21000000000000796</v>
      </c>
      <c r="O20" s="23">
        <f t="shared" si="15"/>
        <v>0.38999999999999346</v>
      </c>
      <c r="P20" s="23">
        <f t="shared" si="16"/>
        <v>-0.26999999999999602</v>
      </c>
      <c r="Q20" s="23">
        <f t="shared" si="17"/>
        <v>0.22000000000001307</v>
      </c>
      <c r="R20" s="23">
        <f t="shared" si="18"/>
        <v>-0.32000000000000028</v>
      </c>
      <c r="S20" s="23">
        <f t="shared" si="19"/>
        <v>-0.98000000000000398</v>
      </c>
      <c r="T20" s="24">
        <f t="shared" si="20"/>
        <v>0.51000000000000512</v>
      </c>
      <c r="Z20" s="1" t="s">
        <v>17</v>
      </c>
      <c r="AA20" s="22" t="str">
        <f t="shared" ref="AA20:AA33" si="22">CONCATENATE(B20, "  (", ROUND(L20,2),")","  %","   | ")</f>
        <v xml:space="preserve">36.36  (0.18)  %   | </v>
      </c>
      <c r="AB20" s="23" t="str">
        <f t="shared" si="21"/>
        <v xml:space="preserve">45.68  (0.12)  %   | </v>
      </c>
      <c r="AC20" s="23" t="str">
        <f t="shared" si="21"/>
        <v xml:space="preserve">67.08  (-0.21)  %   | </v>
      </c>
      <c r="AD20" s="23" t="str">
        <f t="shared" si="21"/>
        <v xml:space="preserve">64.07  (0.39)  %   | </v>
      </c>
      <c r="AE20" s="23" t="str">
        <f t="shared" si="21"/>
        <v xml:space="preserve">61.63  (-0.27)  %   | </v>
      </c>
      <c r="AF20" s="23" t="str">
        <f t="shared" si="21"/>
        <v xml:space="preserve">68.04  (0.22)  %   | </v>
      </c>
      <c r="AG20" s="23" t="str">
        <f t="shared" si="21"/>
        <v xml:space="preserve">62.24  (-0.32)  %   | </v>
      </c>
      <c r="AH20" s="23" t="str">
        <f t="shared" si="21"/>
        <v xml:space="preserve">57.65  (-0.98)  %   | </v>
      </c>
      <c r="AI20" s="24" t="str">
        <f t="shared" si="21"/>
        <v xml:space="preserve">72.65  (0.51)  %   | </v>
      </c>
      <c r="AJ20" s="3"/>
      <c r="AK20" s="3"/>
    </row>
    <row r="21" spans="1:37" x14ac:dyDescent="0.2">
      <c r="A21" s="1" t="s">
        <v>18</v>
      </c>
      <c r="B21" s="33">
        <v>39.36</v>
      </c>
      <c r="C21" s="12">
        <v>47.26</v>
      </c>
      <c r="D21" s="12">
        <v>69.709999999999994</v>
      </c>
      <c r="E21" s="12">
        <v>66.790000000000006</v>
      </c>
      <c r="F21" s="12">
        <v>90.29</v>
      </c>
      <c r="G21" s="12">
        <v>74.58</v>
      </c>
      <c r="H21" s="12">
        <v>93.86</v>
      </c>
      <c r="I21" s="12">
        <v>81.760000000000005</v>
      </c>
      <c r="J21" s="13">
        <v>73.92</v>
      </c>
      <c r="K21" s="5"/>
      <c r="L21" s="22">
        <f t="shared" si="12"/>
        <v>-2.0000000000003126E-2</v>
      </c>
      <c r="M21" s="23">
        <f t="shared" si="13"/>
        <v>1.9999999999996021E-2</v>
      </c>
      <c r="N21" s="23">
        <f t="shared" si="14"/>
        <v>0.16999999999998749</v>
      </c>
      <c r="O21" s="23">
        <f t="shared" si="15"/>
        <v>0.93000000000000682</v>
      </c>
      <c r="P21" s="23">
        <f t="shared" si="16"/>
        <v>2</v>
      </c>
      <c r="Q21" s="23">
        <f t="shared" si="17"/>
        <v>-0.65999999999999659</v>
      </c>
      <c r="R21" s="23">
        <f t="shared" si="18"/>
        <v>3.0000000000001137E-2</v>
      </c>
      <c r="S21" s="23">
        <f t="shared" si="19"/>
        <v>-6.5899999999999892</v>
      </c>
      <c r="T21" s="24">
        <f t="shared" si="20"/>
        <v>-1.3100000000000023</v>
      </c>
      <c r="Z21" s="1" t="s">
        <v>18</v>
      </c>
      <c r="AA21" s="22" t="str">
        <f t="shared" si="22"/>
        <v xml:space="preserve">39.36  (-0.02)  %   | </v>
      </c>
      <c r="AB21" s="23" t="str">
        <f t="shared" si="21"/>
        <v xml:space="preserve">47.26  (0.02)  %   | </v>
      </c>
      <c r="AC21" s="23" t="str">
        <f t="shared" si="21"/>
        <v xml:space="preserve">69.71  (0.17)  %   | </v>
      </c>
      <c r="AD21" s="23" t="str">
        <f t="shared" si="21"/>
        <v xml:space="preserve">66.79  (0.93)  %   | </v>
      </c>
      <c r="AE21" s="23" t="str">
        <f t="shared" si="21"/>
        <v xml:space="preserve">90.29  (2)  %   | </v>
      </c>
      <c r="AF21" s="23" t="str">
        <f t="shared" si="21"/>
        <v xml:space="preserve">74.58  (-0.66)  %   | </v>
      </c>
      <c r="AG21" s="23" t="str">
        <f t="shared" si="21"/>
        <v xml:space="preserve">93.86  (0.03)  %   | </v>
      </c>
      <c r="AH21" s="23" t="str">
        <f t="shared" si="21"/>
        <v xml:space="preserve">81.76  (-6.59)  %   | </v>
      </c>
      <c r="AI21" s="24" t="str">
        <f t="shared" si="21"/>
        <v xml:space="preserve">73.92  (-1.31)  %   | </v>
      </c>
      <c r="AJ21" s="3"/>
      <c r="AK21" s="3"/>
    </row>
    <row r="22" spans="1:37" x14ac:dyDescent="0.2">
      <c r="A22" s="1" t="s">
        <v>19</v>
      </c>
      <c r="B22" s="33">
        <v>4.1100000000000003</v>
      </c>
      <c r="C22" s="12">
        <v>3.98</v>
      </c>
      <c r="D22" s="12">
        <v>7.57</v>
      </c>
      <c r="E22" s="12">
        <v>3.9</v>
      </c>
      <c r="F22" s="12">
        <v>4.6500000000000004</v>
      </c>
      <c r="G22" s="12">
        <v>3.75</v>
      </c>
      <c r="H22" s="12">
        <v>4.8499999999999996</v>
      </c>
      <c r="I22" s="12">
        <v>4.16</v>
      </c>
      <c r="J22" s="13">
        <v>6.63</v>
      </c>
      <c r="K22" s="5"/>
      <c r="L22" s="22">
        <f t="shared" si="12"/>
        <v>4.0000000000000036E-2</v>
      </c>
      <c r="M22" s="23">
        <f t="shared" si="13"/>
        <v>-6.0000000000000053E-2</v>
      </c>
      <c r="N22" s="23">
        <f t="shared" si="14"/>
        <v>-8.0000000000000071E-2</v>
      </c>
      <c r="O22" s="23">
        <f t="shared" si="15"/>
        <v>9.9999999999997868E-3</v>
      </c>
      <c r="P22" s="23">
        <f t="shared" si="16"/>
        <v>-4.0000000000000036E-2</v>
      </c>
      <c r="Q22" s="23">
        <f t="shared" si="17"/>
        <v>-2.0000000000000018E-2</v>
      </c>
      <c r="R22" s="23">
        <f t="shared" si="18"/>
        <v>8.0000000000000071E-2</v>
      </c>
      <c r="S22" s="23">
        <f t="shared" si="19"/>
        <v>4.0000000000000036E-2</v>
      </c>
      <c r="T22" s="24">
        <f t="shared" si="20"/>
        <v>4.9999999999999822E-2</v>
      </c>
      <c r="Z22" s="1" t="s">
        <v>19</v>
      </c>
      <c r="AA22" s="22" t="str">
        <f t="shared" si="22"/>
        <v xml:space="preserve">4.11  (0.04)  %   | </v>
      </c>
      <c r="AB22" s="23" t="str">
        <f t="shared" si="21"/>
        <v xml:space="preserve">3.98  (-0.06)  %   | </v>
      </c>
      <c r="AC22" s="23" t="str">
        <f t="shared" si="21"/>
        <v xml:space="preserve">7.57  (-0.08)  %   | </v>
      </c>
      <c r="AD22" s="23" t="str">
        <f t="shared" si="21"/>
        <v xml:space="preserve">3.9  (0.01)  %   | </v>
      </c>
      <c r="AE22" s="23" t="str">
        <f t="shared" si="21"/>
        <v xml:space="preserve">4.65  (-0.04)  %   | </v>
      </c>
      <c r="AF22" s="23" t="str">
        <f t="shared" si="21"/>
        <v xml:space="preserve">3.75  (-0.02)  %   | </v>
      </c>
      <c r="AG22" s="23" t="str">
        <f t="shared" si="21"/>
        <v xml:space="preserve">4.85  (0.08)  %   | </v>
      </c>
      <c r="AH22" s="23" t="str">
        <f t="shared" si="21"/>
        <v xml:space="preserve">4.16  (0.04)  %   | </v>
      </c>
      <c r="AI22" s="24" t="str">
        <f t="shared" si="21"/>
        <v xml:space="preserve">6.63  (0.05)  %   | </v>
      </c>
      <c r="AJ22" s="3"/>
      <c r="AK22" s="3"/>
    </row>
    <row r="23" spans="1:37" x14ac:dyDescent="0.2">
      <c r="A23" s="1" t="s">
        <v>0</v>
      </c>
      <c r="B23" s="33">
        <v>7.78</v>
      </c>
      <c r="C23" s="12">
        <v>7.62</v>
      </c>
      <c r="D23" s="12">
        <v>13.11</v>
      </c>
      <c r="E23" s="12">
        <v>251.91</v>
      </c>
      <c r="F23" s="12">
        <v>178.1</v>
      </c>
      <c r="G23" s="12">
        <v>7.42</v>
      </c>
      <c r="H23" s="12">
        <v>178.15</v>
      </c>
      <c r="I23" s="12">
        <v>178.54</v>
      </c>
      <c r="J23" s="13">
        <v>11.26</v>
      </c>
      <c r="K23" s="5"/>
      <c r="L23" s="22">
        <f t="shared" si="12"/>
        <v>4.9999999999999822E-2</v>
      </c>
      <c r="M23" s="23">
        <f t="shared" si="13"/>
        <v>-0.79</v>
      </c>
      <c r="N23" s="23">
        <f t="shared" si="14"/>
        <v>-0.25</v>
      </c>
      <c r="O23" s="23">
        <f t="shared" si="15"/>
        <v>-3.0000000000001137E-2</v>
      </c>
      <c r="P23" s="23">
        <f t="shared" si="16"/>
        <v>171.28</v>
      </c>
      <c r="Q23" s="23">
        <f t="shared" si="17"/>
        <v>9.9999999999997868E-3</v>
      </c>
      <c r="R23" s="23">
        <f t="shared" si="18"/>
        <v>0.17000000000001592</v>
      </c>
      <c r="S23" s="23">
        <f t="shared" si="19"/>
        <v>0.82999999999998408</v>
      </c>
      <c r="T23" s="24">
        <f t="shared" si="20"/>
        <v>8.0000000000000071E-2</v>
      </c>
      <c r="Z23" s="1" t="s">
        <v>0</v>
      </c>
      <c r="AA23" s="22" t="str">
        <f t="shared" si="22"/>
        <v xml:space="preserve">7.78  (0.05)  %   | </v>
      </c>
      <c r="AB23" s="23" t="str">
        <f t="shared" si="21"/>
        <v xml:space="preserve">7.62  (-0.79)  %   | </v>
      </c>
      <c r="AC23" s="23" t="str">
        <f t="shared" si="21"/>
        <v xml:space="preserve">13.11  (-0.25)  %   | </v>
      </c>
      <c r="AD23" s="23" t="str">
        <f t="shared" si="21"/>
        <v xml:space="preserve">251.91  (-0.03)  %   | </v>
      </c>
      <c r="AE23" s="23" t="str">
        <f t="shared" si="21"/>
        <v xml:space="preserve">178.1  (171.28)  %   | </v>
      </c>
      <c r="AF23" s="23" t="str">
        <f t="shared" si="21"/>
        <v xml:space="preserve">7.42  (0.01)  %   | </v>
      </c>
      <c r="AG23" s="23" t="str">
        <f t="shared" si="21"/>
        <v xml:space="preserve">178.15  (0.17)  %   | </v>
      </c>
      <c r="AH23" s="23" t="str">
        <f t="shared" si="21"/>
        <v xml:space="preserve">178.54  (0.83)  %   | </v>
      </c>
      <c r="AI23" s="24" t="str">
        <f t="shared" si="21"/>
        <v xml:space="preserve">11.26  (0.08)  %   | </v>
      </c>
      <c r="AJ23" s="3"/>
      <c r="AK23" s="3"/>
    </row>
    <row r="24" spans="1:37" x14ac:dyDescent="0.2">
      <c r="A24" s="1" t="s">
        <v>20</v>
      </c>
      <c r="B24" s="33">
        <v>15.14</v>
      </c>
      <c r="C24" s="12">
        <v>19.12</v>
      </c>
      <c r="D24" s="12">
        <v>12.82</v>
      </c>
      <c r="E24" s="12">
        <v>25.56</v>
      </c>
      <c r="F24" s="12">
        <v>19.72</v>
      </c>
      <c r="G24" s="12">
        <v>29.97</v>
      </c>
      <c r="H24" s="12">
        <v>19.739999999999998</v>
      </c>
      <c r="I24" s="12">
        <v>16.88</v>
      </c>
      <c r="J24" s="13">
        <v>14.74</v>
      </c>
      <c r="K24" s="5"/>
      <c r="L24" s="22">
        <f t="shared" si="12"/>
        <v>2.000000000000135E-2</v>
      </c>
      <c r="M24" s="23">
        <f t="shared" si="13"/>
        <v>-7.9999999999998295E-2</v>
      </c>
      <c r="N24" s="23">
        <f t="shared" si="14"/>
        <v>-0.12999999999999901</v>
      </c>
      <c r="O24" s="23">
        <f t="shared" si="15"/>
        <v>5.9999999999998721E-2</v>
      </c>
      <c r="P24" s="23">
        <f t="shared" si="16"/>
        <v>-0.49000000000000199</v>
      </c>
      <c r="Q24" s="23">
        <f t="shared" si="17"/>
        <v>0.18999999999999773</v>
      </c>
      <c r="R24" s="23">
        <f t="shared" si="18"/>
        <v>-0.32000000000000028</v>
      </c>
      <c r="S24" s="23">
        <f t="shared" si="19"/>
        <v>-0.53000000000000114</v>
      </c>
      <c r="T24" s="24">
        <f t="shared" si="20"/>
        <v>-3.9999999999999147E-2</v>
      </c>
      <c r="Z24" s="1" t="s">
        <v>20</v>
      </c>
      <c r="AA24" s="22" t="str">
        <f t="shared" si="22"/>
        <v xml:space="preserve">15.14  (0.02)  %   | </v>
      </c>
      <c r="AB24" s="23" t="str">
        <f t="shared" si="21"/>
        <v xml:space="preserve">19.12  (-0.08)  %   | </v>
      </c>
      <c r="AC24" s="23" t="str">
        <f t="shared" si="21"/>
        <v xml:space="preserve">12.82  (-0.13)  %   | </v>
      </c>
      <c r="AD24" s="23" t="str">
        <f t="shared" si="21"/>
        <v xml:space="preserve">25.56  (0.06)  %   | </v>
      </c>
      <c r="AE24" s="23" t="str">
        <f t="shared" si="21"/>
        <v xml:space="preserve">19.72  (-0.49)  %   | </v>
      </c>
      <c r="AF24" s="23" t="str">
        <f t="shared" si="21"/>
        <v xml:space="preserve">29.97  (0.19)  %   | </v>
      </c>
      <c r="AG24" s="23" t="str">
        <f t="shared" si="21"/>
        <v xml:space="preserve">19.74  (-0.32)  %   | </v>
      </c>
      <c r="AH24" s="23" t="str">
        <f t="shared" si="21"/>
        <v xml:space="preserve">16.88  (-0.53)  %   | </v>
      </c>
      <c r="AI24" s="24" t="str">
        <f t="shared" si="21"/>
        <v xml:space="preserve">14.74  (-0.04)  %   | </v>
      </c>
      <c r="AJ24" s="3"/>
      <c r="AK24" s="3"/>
    </row>
    <row r="25" spans="1:37" x14ac:dyDescent="0.2">
      <c r="A25" s="1" t="s">
        <v>21</v>
      </c>
      <c r="B25" s="33">
        <v>18.149999999999999</v>
      </c>
      <c r="C25" s="12">
        <v>19.25</v>
      </c>
      <c r="D25" s="12">
        <v>13.19</v>
      </c>
      <c r="E25" s="12">
        <v>26.28</v>
      </c>
      <c r="F25" s="12">
        <v>28.62</v>
      </c>
      <c r="G25" s="12">
        <v>36.33</v>
      </c>
      <c r="H25" s="12">
        <v>29.06</v>
      </c>
      <c r="I25" s="12">
        <v>23.46</v>
      </c>
      <c r="J25" s="13">
        <v>15.11</v>
      </c>
      <c r="K25" s="5"/>
      <c r="L25" s="22">
        <f t="shared" si="12"/>
        <v>-0.13000000000000256</v>
      </c>
      <c r="M25" s="23">
        <f t="shared" si="13"/>
        <v>-0.10000000000000142</v>
      </c>
      <c r="N25" s="23">
        <f t="shared" si="14"/>
        <v>-0.13000000000000078</v>
      </c>
      <c r="O25" s="23">
        <f t="shared" si="15"/>
        <v>5.0000000000000711E-2</v>
      </c>
      <c r="P25" s="23">
        <f t="shared" si="16"/>
        <v>0.19000000000000128</v>
      </c>
      <c r="Q25" s="23">
        <f t="shared" si="17"/>
        <v>-0.77000000000000313</v>
      </c>
      <c r="R25" s="23">
        <f t="shared" si="18"/>
        <v>1.1199999999999974</v>
      </c>
      <c r="S25" s="23">
        <f t="shared" si="19"/>
        <v>-2.2199999999999989</v>
      </c>
      <c r="T25" s="24">
        <f t="shared" si="20"/>
        <v>-8.0000000000000071E-2</v>
      </c>
      <c r="Z25" s="1" t="s">
        <v>21</v>
      </c>
      <c r="AA25" s="22" t="str">
        <f t="shared" si="22"/>
        <v xml:space="preserve">18.15  (-0.13)  %   | </v>
      </c>
      <c r="AB25" s="23" t="str">
        <f t="shared" si="21"/>
        <v xml:space="preserve">19.25  (-0.1)  %   | </v>
      </c>
      <c r="AC25" s="23" t="str">
        <f t="shared" si="21"/>
        <v xml:space="preserve">13.19  (-0.13)  %   | </v>
      </c>
      <c r="AD25" s="23" t="str">
        <f t="shared" si="21"/>
        <v xml:space="preserve">26.28  (0.05)  %   | </v>
      </c>
      <c r="AE25" s="23" t="str">
        <f t="shared" si="21"/>
        <v xml:space="preserve">28.62  (0.19)  %   | </v>
      </c>
      <c r="AF25" s="23" t="str">
        <f t="shared" si="21"/>
        <v xml:space="preserve">36.33  (-0.77)  %   | </v>
      </c>
      <c r="AG25" s="23" t="str">
        <f t="shared" si="21"/>
        <v xml:space="preserve">29.06  (1.12)  %   | </v>
      </c>
      <c r="AH25" s="23" t="str">
        <f t="shared" si="21"/>
        <v xml:space="preserve">23.46  (-2.22)  %   | </v>
      </c>
      <c r="AI25" s="24" t="str">
        <f t="shared" si="21"/>
        <v xml:space="preserve">15.11  (-0.08)  %   | </v>
      </c>
      <c r="AJ25" s="3"/>
      <c r="AK25" s="3"/>
    </row>
    <row r="26" spans="1:37" x14ac:dyDescent="0.2">
      <c r="A26" s="1" t="s">
        <v>22</v>
      </c>
      <c r="B26" s="33">
        <v>0</v>
      </c>
      <c r="C26" s="12">
        <v>0</v>
      </c>
      <c r="D26" s="12">
        <v>12.8</v>
      </c>
      <c r="E26" s="12">
        <v>0</v>
      </c>
      <c r="F26" s="12">
        <v>7.74</v>
      </c>
      <c r="G26" s="12">
        <v>0</v>
      </c>
      <c r="H26" s="12">
        <v>7.69</v>
      </c>
      <c r="I26" s="12">
        <v>7.07</v>
      </c>
      <c r="J26" s="13">
        <v>12.79</v>
      </c>
      <c r="K26" s="5"/>
      <c r="L26" s="22">
        <f t="shared" si="12"/>
        <v>0</v>
      </c>
      <c r="M26" s="23">
        <f t="shared" si="13"/>
        <v>0</v>
      </c>
      <c r="N26" s="23">
        <f t="shared" si="14"/>
        <v>-0.13999999999999879</v>
      </c>
      <c r="O26" s="23">
        <f t="shared" si="15"/>
        <v>0</v>
      </c>
      <c r="P26" s="23">
        <f t="shared" si="16"/>
        <v>2.0000000000000462E-2</v>
      </c>
      <c r="Q26" s="23">
        <f t="shared" si="17"/>
        <v>0</v>
      </c>
      <c r="R26" s="23">
        <f t="shared" si="18"/>
        <v>0</v>
      </c>
      <c r="S26" s="23">
        <f t="shared" si="19"/>
        <v>-0.14999999999999947</v>
      </c>
      <c r="T26" s="24">
        <f t="shared" si="20"/>
        <v>0.12999999999999901</v>
      </c>
      <c r="Z26" s="1" t="s">
        <v>22</v>
      </c>
      <c r="AA26" s="22" t="str">
        <f t="shared" si="22"/>
        <v xml:space="preserve">0  (0)  %   | </v>
      </c>
      <c r="AB26" s="23" t="str">
        <f t="shared" si="21"/>
        <v xml:space="preserve">0  (0)  %   | </v>
      </c>
      <c r="AC26" s="23" t="str">
        <f t="shared" si="21"/>
        <v xml:space="preserve">12.8  (-0.14)  %   | </v>
      </c>
      <c r="AD26" s="23" t="str">
        <f t="shared" si="21"/>
        <v xml:space="preserve">0  (0)  %   | </v>
      </c>
      <c r="AE26" s="23" t="str">
        <f t="shared" si="21"/>
        <v xml:space="preserve">7.74  (0.02)  %   | </v>
      </c>
      <c r="AF26" s="23" t="str">
        <f t="shared" si="21"/>
        <v xml:space="preserve">0  (0)  %   | </v>
      </c>
      <c r="AG26" s="23" t="str">
        <f t="shared" si="21"/>
        <v xml:space="preserve">7.69  (0)  %   | </v>
      </c>
      <c r="AH26" s="23" t="str">
        <f t="shared" si="21"/>
        <v xml:space="preserve">7.07  (-0.15)  %   | </v>
      </c>
      <c r="AI26" s="24" t="str">
        <f t="shared" si="21"/>
        <v xml:space="preserve">12.79  (0.13)  %   | </v>
      </c>
      <c r="AJ26" s="3"/>
      <c r="AK26" s="3"/>
    </row>
    <row r="27" spans="1:37" x14ac:dyDescent="0.2">
      <c r="A27" s="1" t="s">
        <v>23</v>
      </c>
      <c r="B27" s="33">
        <v>0</v>
      </c>
      <c r="C27" s="12">
        <v>0</v>
      </c>
      <c r="D27" s="12">
        <v>13.17</v>
      </c>
      <c r="E27" s="12">
        <v>0</v>
      </c>
      <c r="F27" s="12">
        <v>12.62</v>
      </c>
      <c r="G27" s="12">
        <v>0</v>
      </c>
      <c r="H27" s="12">
        <v>11.36</v>
      </c>
      <c r="I27" s="12">
        <v>10.49</v>
      </c>
      <c r="J27" s="13">
        <v>12.92</v>
      </c>
      <c r="K27" s="5"/>
      <c r="L27" s="22">
        <f t="shared" si="12"/>
        <v>0</v>
      </c>
      <c r="M27" s="23">
        <f t="shared" si="13"/>
        <v>0</v>
      </c>
      <c r="N27" s="23">
        <f t="shared" si="14"/>
        <v>-0.16000000000000014</v>
      </c>
      <c r="O27" s="23">
        <f t="shared" si="15"/>
        <v>0</v>
      </c>
      <c r="P27" s="23">
        <f t="shared" si="16"/>
        <v>1.1899999999999995</v>
      </c>
      <c r="Q27" s="23">
        <f t="shared" si="17"/>
        <v>0</v>
      </c>
      <c r="R27" s="23">
        <f t="shared" si="18"/>
        <v>-0.16000000000000014</v>
      </c>
      <c r="S27" s="23">
        <f t="shared" si="19"/>
        <v>-0.27999999999999936</v>
      </c>
      <c r="T27" s="24">
        <f t="shared" si="20"/>
        <v>8.0000000000000071E-2</v>
      </c>
      <c r="Z27" s="1" t="s">
        <v>23</v>
      </c>
      <c r="AA27" s="22" t="str">
        <f t="shared" si="22"/>
        <v xml:space="preserve">0  (0)  %   | </v>
      </c>
      <c r="AB27" s="23" t="str">
        <f t="shared" si="21"/>
        <v xml:space="preserve">0  (0)  %   | </v>
      </c>
      <c r="AC27" s="23" t="str">
        <f t="shared" si="21"/>
        <v xml:space="preserve">13.17  (-0.16)  %   | </v>
      </c>
      <c r="AD27" s="23" t="str">
        <f t="shared" si="21"/>
        <v xml:space="preserve">0  (0)  %   | </v>
      </c>
      <c r="AE27" s="23" t="str">
        <f t="shared" si="21"/>
        <v xml:space="preserve">12.62  (1.19)  %   | </v>
      </c>
      <c r="AF27" s="23" t="str">
        <f t="shared" si="21"/>
        <v xml:space="preserve">0  (0)  %   | </v>
      </c>
      <c r="AG27" s="23" t="str">
        <f t="shared" si="21"/>
        <v xml:space="preserve">11.36  (-0.16)  %   | </v>
      </c>
      <c r="AH27" s="23" t="str">
        <f t="shared" si="21"/>
        <v xml:space="preserve">10.49  (-0.28)  %   | </v>
      </c>
      <c r="AI27" s="24" t="str">
        <f t="shared" si="21"/>
        <v xml:space="preserve">12.92  (0.08)  %   | </v>
      </c>
      <c r="AJ27" s="3"/>
      <c r="AK27" s="3"/>
    </row>
    <row r="28" spans="1:37" x14ac:dyDescent="0.2">
      <c r="A28" s="1" t="s">
        <v>24</v>
      </c>
      <c r="B28" s="33">
        <v>3.11</v>
      </c>
      <c r="C28" s="12">
        <v>3.98</v>
      </c>
      <c r="D28" s="12">
        <v>3.32</v>
      </c>
      <c r="E28" s="12">
        <v>6.39</v>
      </c>
      <c r="F28" s="12">
        <v>3.39</v>
      </c>
      <c r="G28" s="12">
        <v>5.29</v>
      </c>
      <c r="H28" s="12">
        <v>3.5</v>
      </c>
      <c r="I28" s="12">
        <v>3.46</v>
      </c>
      <c r="J28" s="13">
        <v>3.85</v>
      </c>
      <c r="K28" s="5"/>
      <c r="L28" s="22">
        <f t="shared" si="12"/>
        <v>0</v>
      </c>
      <c r="M28" s="23">
        <f t="shared" si="13"/>
        <v>0</v>
      </c>
      <c r="N28" s="23">
        <f t="shared" si="14"/>
        <v>0</v>
      </c>
      <c r="O28" s="23">
        <f t="shared" si="15"/>
        <v>0</v>
      </c>
      <c r="P28" s="23">
        <f t="shared" si="16"/>
        <v>0</v>
      </c>
      <c r="Q28" s="23">
        <f t="shared" si="17"/>
        <v>-4.0000000000000036E-2</v>
      </c>
      <c r="R28" s="23">
        <f t="shared" si="18"/>
        <v>2.9999999999999805E-2</v>
      </c>
      <c r="S28" s="23">
        <f t="shared" si="19"/>
        <v>-1.0000000000000231E-2</v>
      </c>
      <c r="T28" s="24">
        <f t="shared" si="20"/>
        <v>3.0000000000000249E-2</v>
      </c>
      <c r="Z28" s="1" t="s">
        <v>24</v>
      </c>
      <c r="AA28" s="22" t="str">
        <f t="shared" si="22"/>
        <v xml:space="preserve">3.11  (0)  %   | </v>
      </c>
      <c r="AB28" s="23" t="str">
        <f t="shared" si="21"/>
        <v xml:space="preserve">3.98  (0)  %   | </v>
      </c>
      <c r="AC28" s="23" t="str">
        <f t="shared" si="21"/>
        <v xml:space="preserve">3.32  (0)  %   | </v>
      </c>
      <c r="AD28" s="23" t="str">
        <f t="shared" si="21"/>
        <v xml:space="preserve">6.39  (0)  %   | </v>
      </c>
      <c r="AE28" s="23" t="str">
        <f t="shared" si="21"/>
        <v xml:space="preserve">3.39  (0)  %   | </v>
      </c>
      <c r="AF28" s="23" t="str">
        <f t="shared" si="21"/>
        <v xml:space="preserve">5.29  (-0.04)  %   | </v>
      </c>
      <c r="AG28" s="23" t="str">
        <f t="shared" si="21"/>
        <v xml:space="preserve">3.5  (0.03)  %   | </v>
      </c>
      <c r="AH28" s="23" t="str">
        <f t="shared" si="21"/>
        <v xml:space="preserve">3.46  (-0.01)  %   | </v>
      </c>
      <c r="AI28" s="24" t="str">
        <f t="shared" si="21"/>
        <v xml:space="preserve">3.85  (0.03)  %   | </v>
      </c>
      <c r="AJ28" s="3"/>
      <c r="AK28" s="3"/>
    </row>
    <row r="29" spans="1:37" x14ac:dyDescent="0.2">
      <c r="A29" s="1" t="s">
        <v>25</v>
      </c>
      <c r="B29" s="33">
        <v>3.64</v>
      </c>
      <c r="C29" s="12">
        <v>4.76</v>
      </c>
      <c r="D29" s="12">
        <v>3.9</v>
      </c>
      <c r="E29" s="12">
        <v>7.57</v>
      </c>
      <c r="F29" s="12">
        <v>4.33</v>
      </c>
      <c r="G29" s="12">
        <v>6.18</v>
      </c>
      <c r="H29" s="12">
        <v>4.54</v>
      </c>
      <c r="I29" s="12">
        <v>4.05</v>
      </c>
      <c r="J29" s="13">
        <v>4.68</v>
      </c>
      <c r="K29" s="5"/>
      <c r="L29" s="22">
        <f t="shared" si="12"/>
        <v>0</v>
      </c>
      <c r="M29" s="23">
        <f t="shared" si="13"/>
        <v>0</v>
      </c>
      <c r="N29" s="23">
        <f t="shared" si="14"/>
        <v>0</v>
      </c>
      <c r="O29" s="23">
        <f t="shared" si="15"/>
        <v>0.16999999999999993</v>
      </c>
      <c r="P29" s="23">
        <f t="shared" si="16"/>
        <v>0.17999999999999972</v>
      </c>
      <c r="Q29" s="23">
        <f t="shared" si="17"/>
        <v>0</v>
      </c>
      <c r="R29" s="23">
        <f t="shared" si="18"/>
        <v>0.37000000000000011</v>
      </c>
      <c r="S29" s="23">
        <f t="shared" si="19"/>
        <v>-8.0000000000000071E-2</v>
      </c>
      <c r="T29" s="24">
        <f t="shared" si="20"/>
        <v>2.9999999999999361E-2</v>
      </c>
      <c r="Z29" s="1" t="s">
        <v>25</v>
      </c>
      <c r="AA29" s="22" t="str">
        <f t="shared" si="22"/>
        <v xml:space="preserve">3.64  (0)  %   | </v>
      </c>
      <c r="AB29" s="23" t="str">
        <f t="shared" si="21"/>
        <v xml:space="preserve">4.76  (0)  %   | </v>
      </c>
      <c r="AC29" s="23" t="str">
        <f t="shared" si="21"/>
        <v xml:space="preserve">3.9  (0)  %   | </v>
      </c>
      <c r="AD29" s="23" t="str">
        <f t="shared" si="21"/>
        <v xml:space="preserve">7.57  (0.17)  %   | </v>
      </c>
      <c r="AE29" s="23" t="str">
        <f t="shared" si="21"/>
        <v xml:space="preserve">4.33  (0.18)  %   | </v>
      </c>
      <c r="AF29" s="23" t="str">
        <f t="shared" si="21"/>
        <v xml:space="preserve">6.18  (0)  %   | </v>
      </c>
      <c r="AG29" s="23" t="str">
        <f t="shared" si="21"/>
        <v xml:space="preserve">4.54  (0.37)  %   | </v>
      </c>
      <c r="AH29" s="23" t="str">
        <f t="shared" si="21"/>
        <v xml:space="preserve">4.05  (-0.08)  %   | </v>
      </c>
      <c r="AI29" s="24" t="str">
        <f t="shared" si="21"/>
        <v xml:space="preserve">4.68  (0.03)  %   | </v>
      </c>
      <c r="AJ29" s="3"/>
      <c r="AK29" s="3"/>
    </row>
    <row r="30" spans="1:37" x14ac:dyDescent="0.2">
      <c r="A30" s="1" t="s">
        <v>26</v>
      </c>
      <c r="B30" s="33">
        <v>0</v>
      </c>
      <c r="C30" s="12">
        <v>0</v>
      </c>
      <c r="D30" s="12">
        <v>2.81</v>
      </c>
      <c r="E30" s="12">
        <v>0</v>
      </c>
      <c r="F30" s="12">
        <v>1.45</v>
      </c>
      <c r="G30" s="12">
        <v>0</v>
      </c>
      <c r="H30" s="12">
        <v>1.5</v>
      </c>
      <c r="I30" s="12">
        <v>1.52</v>
      </c>
      <c r="J30" s="13">
        <v>3.32</v>
      </c>
      <c r="K30" s="5"/>
      <c r="L30" s="22">
        <f t="shared" si="12"/>
        <v>0</v>
      </c>
      <c r="M30" s="23">
        <f t="shared" si="13"/>
        <v>0</v>
      </c>
      <c r="N30" s="23">
        <f t="shared" si="14"/>
        <v>0</v>
      </c>
      <c r="O30" s="23">
        <f t="shared" si="15"/>
        <v>0</v>
      </c>
      <c r="P30" s="23">
        <f t="shared" si="16"/>
        <v>-1.0000000000000009E-2</v>
      </c>
      <c r="Q30" s="23">
        <f t="shared" si="17"/>
        <v>0</v>
      </c>
      <c r="R30" s="23">
        <f t="shared" si="18"/>
        <v>-1.0000000000000009E-2</v>
      </c>
      <c r="S30" s="23">
        <f t="shared" si="19"/>
        <v>1.0000000000000009E-2</v>
      </c>
      <c r="T30" s="24">
        <f t="shared" si="20"/>
        <v>4.0000000000000036E-2</v>
      </c>
      <c r="Z30" s="1" t="s">
        <v>26</v>
      </c>
      <c r="AA30" s="22" t="str">
        <f t="shared" si="22"/>
        <v xml:space="preserve">0  (0)  %   | </v>
      </c>
      <c r="AB30" s="23" t="str">
        <f t="shared" si="21"/>
        <v xml:space="preserve">0  (0)  %   | </v>
      </c>
      <c r="AC30" s="23" t="str">
        <f t="shared" si="21"/>
        <v xml:space="preserve">2.81  (0)  %   | </v>
      </c>
      <c r="AD30" s="23" t="str">
        <f t="shared" si="21"/>
        <v xml:space="preserve">0  (0)  %   | </v>
      </c>
      <c r="AE30" s="23" t="str">
        <f t="shared" si="21"/>
        <v xml:space="preserve">1.45  (-0.01)  %   | </v>
      </c>
      <c r="AF30" s="23" t="str">
        <f t="shared" si="21"/>
        <v xml:space="preserve">0  (0)  %   | </v>
      </c>
      <c r="AG30" s="23" t="str">
        <f t="shared" si="21"/>
        <v xml:space="preserve">1.5  (-0.01)  %   | </v>
      </c>
      <c r="AH30" s="23" t="str">
        <f t="shared" si="21"/>
        <v xml:space="preserve">1.52  (0.01)  %   | </v>
      </c>
      <c r="AI30" s="24" t="str">
        <f t="shared" si="21"/>
        <v xml:space="preserve">3.32  (0.04)  %   | </v>
      </c>
      <c r="AJ30" s="3"/>
      <c r="AK30" s="3"/>
    </row>
    <row r="31" spans="1:37" x14ac:dyDescent="0.2">
      <c r="A31" s="1" t="s">
        <v>27</v>
      </c>
      <c r="B31" s="33">
        <v>0</v>
      </c>
      <c r="C31" s="12">
        <v>0</v>
      </c>
      <c r="D31" s="12">
        <v>2.84</v>
      </c>
      <c r="E31" s="12">
        <v>0</v>
      </c>
      <c r="F31" s="12">
        <v>1.51</v>
      </c>
      <c r="G31" s="12">
        <v>0</v>
      </c>
      <c r="H31" s="12">
        <v>1.61</v>
      </c>
      <c r="I31" s="12">
        <v>1.55</v>
      </c>
      <c r="J31" s="13">
        <v>3.34</v>
      </c>
      <c r="K31" s="5"/>
      <c r="L31" s="22">
        <f t="shared" si="12"/>
        <v>0</v>
      </c>
      <c r="M31" s="23">
        <f t="shared" si="13"/>
        <v>0</v>
      </c>
      <c r="N31" s="23">
        <f t="shared" si="14"/>
        <v>0</v>
      </c>
      <c r="O31" s="23">
        <f t="shared" si="15"/>
        <v>0</v>
      </c>
      <c r="P31" s="23">
        <f t="shared" si="16"/>
        <v>-5.0000000000000044E-2</v>
      </c>
      <c r="Q31" s="23">
        <f t="shared" si="17"/>
        <v>0</v>
      </c>
      <c r="R31" s="23">
        <f t="shared" si="18"/>
        <v>-1.0000000000000009E-2</v>
      </c>
      <c r="S31" s="23">
        <f t="shared" si="19"/>
        <v>1.0000000000000009E-2</v>
      </c>
      <c r="T31" s="24">
        <f t="shared" si="20"/>
        <v>4.0000000000000036E-2</v>
      </c>
      <c r="Z31" s="1" t="s">
        <v>27</v>
      </c>
      <c r="AA31" s="22" t="str">
        <f t="shared" si="22"/>
        <v xml:space="preserve">0  (0)  %   | </v>
      </c>
      <c r="AB31" s="23" t="str">
        <f t="shared" si="21"/>
        <v xml:space="preserve">0  (0)  %   | </v>
      </c>
      <c r="AC31" s="23" t="str">
        <f t="shared" si="21"/>
        <v xml:space="preserve">2.84  (0)  %   | </v>
      </c>
      <c r="AD31" s="23" t="str">
        <f t="shared" si="21"/>
        <v xml:space="preserve">0  (0)  %   | </v>
      </c>
      <c r="AE31" s="23" t="str">
        <f t="shared" si="21"/>
        <v xml:space="preserve">1.51  (-0.05)  %   | </v>
      </c>
      <c r="AF31" s="23" t="str">
        <f t="shared" si="21"/>
        <v xml:space="preserve">0  (0)  %   | </v>
      </c>
      <c r="AG31" s="23" t="str">
        <f t="shared" si="21"/>
        <v xml:space="preserve">1.61  (-0.01)  %   | </v>
      </c>
      <c r="AH31" s="23" t="str">
        <f t="shared" si="21"/>
        <v xml:space="preserve">1.55  (0.01)  %   | </v>
      </c>
      <c r="AI31" s="24" t="str">
        <f t="shared" si="21"/>
        <v xml:space="preserve">3.34  (0.04)  %   | </v>
      </c>
      <c r="AJ31" s="3"/>
      <c r="AK31" s="3"/>
    </row>
    <row r="32" spans="1:37" x14ac:dyDescent="0.2">
      <c r="A32" s="1" t="s">
        <v>28</v>
      </c>
      <c r="B32" s="33">
        <v>18.11</v>
      </c>
      <c r="C32" s="12">
        <v>22.59</v>
      </c>
      <c r="D32" s="12">
        <v>35.33</v>
      </c>
      <c r="E32" s="12">
        <v>32.15</v>
      </c>
      <c r="F32" s="12">
        <v>29.33</v>
      </c>
      <c r="G32" s="12">
        <v>32.770000000000003</v>
      </c>
      <c r="H32" s="12">
        <v>29.83</v>
      </c>
      <c r="I32" s="12">
        <v>28.7</v>
      </c>
      <c r="J32" s="13">
        <v>37.950000000000003</v>
      </c>
      <c r="K32" s="5"/>
      <c r="L32" s="22">
        <f t="shared" si="12"/>
        <v>0.16000000000000014</v>
      </c>
      <c r="M32" s="23">
        <f t="shared" si="13"/>
        <v>0.21000000000000085</v>
      </c>
      <c r="N32" s="23">
        <f t="shared" si="14"/>
        <v>0.30999999999999517</v>
      </c>
      <c r="O32" s="23">
        <f t="shared" si="15"/>
        <v>0.34999999999999787</v>
      </c>
      <c r="P32" s="23">
        <f t="shared" si="16"/>
        <v>0.19999999999999929</v>
      </c>
      <c r="Q32" s="23">
        <f t="shared" si="17"/>
        <v>8.00000000000054E-2</v>
      </c>
      <c r="R32" s="23">
        <f t="shared" si="18"/>
        <v>9.9999999999980105E-3</v>
      </c>
      <c r="S32" s="23">
        <f t="shared" si="19"/>
        <v>-0.33999999999999986</v>
      </c>
      <c r="T32" s="24">
        <f t="shared" si="20"/>
        <v>0.35999999999999943</v>
      </c>
      <c r="Z32" s="1" t="s">
        <v>28</v>
      </c>
      <c r="AA32" s="22" t="str">
        <f t="shared" si="22"/>
        <v xml:space="preserve">18.11  (0.16)  %   | </v>
      </c>
      <c r="AB32" s="23" t="str">
        <f t="shared" si="21"/>
        <v xml:space="preserve">22.59  (0.21)  %   | </v>
      </c>
      <c r="AC32" s="23" t="str">
        <f t="shared" si="21"/>
        <v xml:space="preserve">35.33  (0.31)  %   | </v>
      </c>
      <c r="AD32" s="23" t="str">
        <f t="shared" si="21"/>
        <v xml:space="preserve">32.15  (0.35)  %   | </v>
      </c>
      <c r="AE32" s="23" t="str">
        <f t="shared" si="21"/>
        <v xml:space="preserve">29.33  (0.2)  %   | </v>
      </c>
      <c r="AF32" s="23" t="str">
        <f t="shared" si="21"/>
        <v xml:space="preserve">32.77  (0.08)  %   | </v>
      </c>
      <c r="AG32" s="23" t="str">
        <f t="shared" si="21"/>
        <v xml:space="preserve">29.83  (0.01)  %   | </v>
      </c>
      <c r="AH32" s="23" t="str">
        <f t="shared" si="21"/>
        <v xml:space="preserve">28.7  (-0.34)  %   | </v>
      </c>
      <c r="AI32" s="24" t="str">
        <f t="shared" si="21"/>
        <v xml:space="preserve">37.95  (0.36)  %   | </v>
      </c>
      <c r="AJ32" s="3"/>
      <c r="AK32" s="3"/>
    </row>
    <row r="33" spans="1:37" ht="13.5" thickBot="1" x14ac:dyDescent="0.25">
      <c r="A33" s="1" t="s">
        <v>29</v>
      </c>
      <c r="B33" s="3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5">
        <v>0</v>
      </c>
      <c r="K33" s="5"/>
      <c r="L33" s="25">
        <f t="shared" si="12"/>
        <v>0</v>
      </c>
      <c r="M33" s="26">
        <f t="shared" si="13"/>
        <v>0</v>
      </c>
      <c r="N33" s="26">
        <f t="shared" si="14"/>
        <v>0</v>
      </c>
      <c r="O33" s="26">
        <f t="shared" si="15"/>
        <v>0</v>
      </c>
      <c r="P33" s="26">
        <f t="shared" si="16"/>
        <v>0</v>
      </c>
      <c r="Q33" s="26">
        <f t="shared" si="17"/>
        <v>0</v>
      </c>
      <c r="R33" s="26">
        <f t="shared" si="18"/>
        <v>0</v>
      </c>
      <c r="S33" s="26">
        <f t="shared" si="19"/>
        <v>0</v>
      </c>
      <c r="T33" s="27">
        <f t="shared" si="20"/>
        <v>0</v>
      </c>
      <c r="Z33" s="1" t="s">
        <v>29</v>
      </c>
      <c r="AA33" s="25" t="str">
        <f t="shared" si="22"/>
        <v xml:space="preserve">0  (0)  %   | </v>
      </c>
      <c r="AB33" s="26" t="str">
        <f t="shared" si="21"/>
        <v xml:space="preserve">0  (0)  %   | </v>
      </c>
      <c r="AC33" s="26" t="str">
        <f t="shared" si="21"/>
        <v xml:space="preserve">0  (0)  %   | </v>
      </c>
      <c r="AD33" s="26" t="str">
        <f t="shared" si="21"/>
        <v xml:space="preserve">0  (0)  %   | </v>
      </c>
      <c r="AE33" s="26" t="str">
        <f t="shared" si="21"/>
        <v xml:space="preserve">0  (0)  %   | </v>
      </c>
      <c r="AF33" s="26" t="str">
        <f t="shared" si="21"/>
        <v xml:space="preserve">0  (0)  %   | </v>
      </c>
      <c r="AG33" s="26" t="str">
        <f t="shared" si="21"/>
        <v xml:space="preserve">0  (0)  %   | </v>
      </c>
      <c r="AH33" s="26" t="str">
        <f t="shared" si="21"/>
        <v xml:space="preserve">0  (0)  %   | </v>
      </c>
      <c r="AI33" s="27" t="str">
        <f t="shared" si="21"/>
        <v xml:space="preserve">0  (0)  %   | </v>
      </c>
      <c r="AJ33" s="3"/>
      <c r="AK33" s="3"/>
    </row>
    <row r="34" spans="1:37" ht="15" x14ac:dyDescent="0.25">
      <c r="B34" s="7"/>
      <c r="C34" s="6"/>
      <c r="D34" s="6"/>
      <c r="E34" s="6"/>
      <c r="F34" s="6"/>
      <c r="G34" s="6"/>
      <c r="H34" s="6"/>
      <c r="I34" s="6"/>
      <c r="J34" s="6"/>
      <c r="K34" s="5"/>
    </row>
    <row r="35" spans="1:37" ht="15" x14ac:dyDescent="0.25">
      <c r="A35" s="1" t="s">
        <v>41</v>
      </c>
      <c r="B35" s="7"/>
      <c r="C35" s="6"/>
      <c r="D35" s="6"/>
      <c r="E35" s="6"/>
      <c r="F35" s="6"/>
      <c r="G35" s="6"/>
      <c r="H35" s="6"/>
      <c r="I35" s="6"/>
      <c r="J35" s="6"/>
      <c r="K35" s="5"/>
    </row>
    <row r="36" spans="1:37" ht="15" x14ac:dyDescent="0.25">
      <c r="A36" s="1" t="s">
        <v>1</v>
      </c>
      <c r="B36" s="7"/>
      <c r="C36" s="6"/>
      <c r="D36" s="6"/>
      <c r="E36" s="6"/>
      <c r="F36" s="6"/>
      <c r="G36" s="6"/>
      <c r="H36" s="6"/>
      <c r="I36" s="6"/>
      <c r="J36" s="6"/>
      <c r="K36" s="5"/>
    </row>
    <row r="37" spans="1:37" ht="13.5" thickBot="1" x14ac:dyDescent="0.25">
      <c r="A37" s="1" t="s">
        <v>2</v>
      </c>
      <c r="B37" s="2"/>
      <c r="C37" s="2"/>
      <c r="D37" s="2"/>
      <c r="E37" s="2"/>
      <c r="F37" s="2"/>
      <c r="G37" s="2"/>
      <c r="H37" s="2"/>
      <c r="I37" s="2"/>
      <c r="J37" s="2"/>
    </row>
    <row r="38" spans="1:37" x14ac:dyDescent="0.2">
      <c r="A38" s="1" t="s">
        <v>3</v>
      </c>
      <c r="B38" s="35">
        <v>174286</v>
      </c>
      <c r="C38" s="28">
        <v>138486</v>
      </c>
      <c r="D38" s="28">
        <v>169022</v>
      </c>
      <c r="E38" s="28">
        <v>136342</v>
      </c>
      <c r="F38" s="28">
        <v>221172</v>
      </c>
      <c r="G38" s="28">
        <v>186954</v>
      </c>
      <c r="H38" s="28">
        <v>221808</v>
      </c>
      <c r="I38" s="28">
        <v>214530</v>
      </c>
      <c r="J38" s="29">
        <v>176700</v>
      </c>
    </row>
    <row r="39" spans="1:37" x14ac:dyDescent="0.2">
      <c r="A39" s="1" t="s">
        <v>4</v>
      </c>
      <c r="B39" s="33">
        <v>41862</v>
      </c>
      <c r="C39" s="12">
        <v>24150</v>
      </c>
      <c r="D39" s="12">
        <v>30630</v>
      </c>
      <c r="E39" s="12">
        <v>26886</v>
      </c>
      <c r="F39" s="12">
        <v>46292</v>
      </c>
      <c r="G39" s="12">
        <v>41790</v>
      </c>
      <c r="H39" s="12">
        <v>45960</v>
      </c>
      <c r="I39" s="12">
        <v>50750</v>
      </c>
      <c r="J39" s="13">
        <v>34812</v>
      </c>
    </row>
    <row r="40" spans="1:37" x14ac:dyDescent="0.2">
      <c r="A40" s="1" t="s">
        <v>5</v>
      </c>
      <c r="B40" s="33">
        <v>3292</v>
      </c>
      <c r="C40" s="12">
        <v>3020</v>
      </c>
      <c r="D40" s="12">
        <v>13500</v>
      </c>
      <c r="E40" s="12">
        <v>6280</v>
      </c>
      <c r="F40" s="12">
        <v>7120</v>
      </c>
      <c r="G40" s="12">
        <v>3300</v>
      </c>
      <c r="H40" s="12">
        <v>7120</v>
      </c>
      <c r="I40" s="12">
        <v>6484</v>
      </c>
      <c r="J40" s="13">
        <v>14316</v>
      </c>
    </row>
    <row r="41" spans="1:37" x14ac:dyDescent="0.2">
      <c r="A41" s="1" t="s">
        <v>6</v>
      </c>
      <c r="B41" s="33">
        <v>23584</v>
      </c>
      <c r="C41" s="12">
        <v>19368</v>
      </c>
      <c r="D41" s="12">
        <v>22104</v>
      </c>
      <c r="E41" s="12">
        <v>16972</v>
      </c>
      <c r="F41" s="12">
        <v>32952</v>
      </c>
      <c r="G41" s="12">
        <v>22004</v>
      </c>
      <c r="H41" s="12">
        <v>32948</v>
      </c>
      <c r="I41" s="12">
        <v>31500</v>
      </c>
      <c r="J41" s="13">
        <v>18032</v>
      </c>
    </row>
    <row r="42" spans="1:37" x14ac:dyDescent="0.2">
      <c r="A42" s="1" t="s">
        <v>7</v>
      </c>
      <c r="B42" s="33"/>
      <c r="C42" s="12"/>
      <c r="D42" s="12"/>
      <c r="E42" s="12"/>
      <c r="F42" s="12"/>
      <c r="G42" s="12"/>
      <c r="H42" s="12"/>
      <c r="I42" s="12"/>
      <c r="J42" s="13"/>
    </row>
    <row r="43" spans="1:37" x14ac:dyDescent="0.2">
      <c r="A43" s="1" t="s">
        <v>8</v>
      </c>
      <c r="B43" s="33">
        <v>93</v>
      </c>
      <c r="C43" s="12">
        <v>123</v>
      </c>
      <c r="D43" s="12">
        <v>273</v>
      </c>
      <c r="E43" s="12">
        <v>178</v>
      </c>
      <c r="F43" s="12">
        <v>953</v>
      </c>
      <c r="G43" s="12">
        <v>502</v>
      </c>
      <c r="H43" s="12">
        <v>954</v>
      </c>
      <c r="I43" s="12">
        <v>557</v>
      </c>
      <c r="J43" s="13">
        <v>251</v>
      </c>
    </row>
    <row r="44" spans="1:37" x14ac:dyDescent="0.2">
      <c r="A44" s="1" t="s">
        <v>9</v>
      </c>
      <c r="B44" s="33">
        <v>93</v>
      </c>
      <c r="C44" s="12">
        <v>123</v>
      </c>
      <c r="D44" s="12">
        <v>273</v>
      </c>
      <c r="E44" s="12">
        <v>178</v>
      </c>
      <c r="F44" s="12">
        <v>953</v>
      </c>
      <c r="G44" s="12">
        <v>502</v>
      </c>
      <c r="H44" s="12">
        <v>954</v>
      </c>
      <c r="I44" s="12">
        <v>557</v>
      </c>
      <c r="J44" s="13">
        <v>251</v>
      </c>
    </row>
    <row r="45" spans="1:37" x14ac:dyDescent="0.2">
      <c r="A45" s="1" t="s">
        <v>10</v>
      </c>
      <c r="B45" s="33">
        <v>449</v>
      </c>
      <c r="C45" s="12">
        <v>123</v>
      </c>
      <c r="D45" s="12">
        <v>275</v>
      </c>
      <c r="E45" s="12">
        <v>179</v>
      </c>
      <c r="F45" s="12">
        <v>1702</v>
      </c>
      <c r="G45" s="12">
        <v>1253</v>
      </c>
      <c r="H45" s="12">
        <v>1701</v>
      </c>
      <c r="I45" s="12">
        <v>1301</v>
      </c>
      <c r="J45" s="13">
        <v>253</v>
      </c>
    </row>
    <row r="46" spans="1:37" x14ac:dyDescent="0.2">
      <c r="A46" s="1" t="s">
        <v>11</v>
      </c>
      <c r="B46" s="33"/>
      <c r="C46" s="12"/>
      <c r="D46" s="12"/>
      <c r="E46" s="12"/>
      <c r="F46" s="12"/>
      <c r="G46" s="12"/>
      <c r="H46" s="12"/>
      <c r="I46" s="12"/>
      <c r="J46" s="13"/>
    </row>
    <row r="47" spans="1:37" x14ac:dyDescent="0.2">
      <c r="A47" s="1" t="s">
        <v>12</v>
      </c>
      <c r="B47" s="33">
        <v>326</v>
      </c>
      <c r="C47" s="12">
        <v>221.65</v>
      </c>
      <c r="D47" s="12">
        <v>233.01</v>
      </c>
      <c r="E47" s="12">
        <v>133.01</v>
      </c>
      <c r="F47" s="12">
        <v>677</v>
      </c>
      <c r="G47" s="12">
        <v>679</v>
      </c>
      <c r="H47" s="12">
        <v>675</v>
      </c>
      <c r="I47" s="12">
        <v>675</v>
      </c>
      <c r="J47" s="13">
        <v>226.69</v>
      </c>
    </row>
    <row r="48" spans="1:37" x14ac:dyDescent="0.2">
      <c r="A48" s="1" t="s">
        <v>13</v>
      </c>
      <c r="B48" s="33">
        <v>1.94</v>
      </c>
      <c r="C48" s="12">
        <v>1.52</v>
      </c>
      <c r="D48" s="12">
        <v>98.74</v>
      </c>
      <c r="E48" s="12">
        <v>2.23</v>
      </c>
      <c r="F48" s="12">
        <v>94.96</v>
      </c>
      <c r="G48" s="12">
        <v>2.41</v>
      </c>
      <c r="H48" s="12">
        <v>97.6</v>
      </c>
      <c r="I48" s="12">
        <v>93.87</v>
      </c>
      <c r="J48" s="13">
        <v>99.81</v>
      </c>
    </row>
    <row r="49" spans="1:10" x14ac:dyDescent="0.2">
      <c r="A49" s="1" t="s">
        <v>14</v>
      </c>
      <c r="B49" s="33">
        <v>513</v>
      </c>
      <c r="C49" s="12">
        <v>0.53</v>
      </c>
      <c r="D49" s="12">
        <v>0.73</v>
      </c>
      <c r="E49" s="12">
        <v>0.14000000000000001</v>
      </c>
      <c r="F49" s="12">
        <v>5938</v>
      </c>
      <c r="G49" s="12">
        <v>2830</v>
      </c>
      <c r="H49" s="12">
        <v>5940</v>
      </c>
      <c r="I49" s="12">
        <v>5936</v>
      </c>
      <c r="J49" s="13">
        <v>0.8</v>
      </c>
    </row>
    <row r="50" spans="1:10" x14ac:dyDescent="0.2">
      <c r="A50" s="1" t="s">
        <v>15</v>
      </c>
      <c r="B50" s="33"/>
      <c r="C50" s="12"/>
      <c r="D50" s="12"/>
      <c r="E50" s="12"/>
      <c r="F50" s="12"/>
      <c r="G50" s="12"/>
      <c r="H50" s="12"/>
      <c r="I50" s="12"/>
      <c r="J50" s="13"/>
    </row>
    <row r="51" spans="1:10" x14ac:dyDescent="0.2">
      <c r="A51" s="1" t="s">
        <v>16</v>
      </c>
      <c r="B51" s="33">
        <v>59.75</v>
      </c>
      <c r="C51" s="12">
        <v>50.4</v>
      </c>
      <c r="D51" s="12">
        <v>25.37</v>
      </c>
      <c r="E51" s="12">
        <v>32.409999999999997</v>
      </c>
      <c r="F51" s="12">
        <v>33.39</v>
      </c>
      <c r="G51" s="12">
        <v>28.41</v>
      </c>
      <c r="H51" s="12">
        <v>32.68</v>
      </c>
      <c r="I51" s="12">
        <v>37.22</v>
      </c>
      <c r="J51" s="13">
        <v>21.29</v>
      </c>
    </row>
    <row r="52" spans="1:10" x14ac:dyDescent="0.2">
      <c r="A52" s="1" t="s">
        <v>17</v>
      </c>
      <c r="B52" s="33">
        <v>36.18</v>
      </c>
      <c r="C52" s="12">
        <v>45.56</v>
      </c>
      <c r="D52" s="12">
        <v>67.290000000000006</v>
      </c>
      <c r="E52" s="12">
        <v>63.68</v>
      </c>
      <c r="F52" s="12">
        <v>61.9</v>
      </c>
      <c r="G52" s="12">
        <v>67.819999999999993</v>
      </c>
      <c r="H52" s="12">
        <v>62.56</v>
      </c>
      <c r="I52" s="12">
        <v>58.63</v>
      </c>
      <c r="J52" s="13">
        <v>72.14</v>
      </c>
    </row>
    <row r="53" spans="1:10" x14ac:dyDescent="0.2">
      <c r="A53" s="1" t="s">
        <v>18</v>
      </c>
      <c r="B53" s="33">
        <v>39.380000000000003</v>
      </c>
      <c r="C53" s="12">
        <v>47.24</v>
      </c>
      <c r="D53" s="12">
        <v>69.540000000000006</v>
      </c>
      <c r="E53" s="12">
        <v>65.86</v>
      </c>
      <c r="F53" s="12">
        <v>88.29</v>
      </c>
      <c r="G53" s="12">
        <v>75.239999999999995</v>
      </c>
      <c r="H53" s="12">
        <v>93.83</v>
      </c>
      <c r="I53" s="12">
        <v>88.35</v>
      </c>
      <c r="J53" s="13">
        <v>75.23</v>
      </c>
    </row>
    <row r="54" spans="1:10" x14ac:dyDescent="0.2">
      <c r="A54" s="1" t="s">
        <v>19</v>
      </c>
      <c r="B54" s="33">
        <v>4.07</v>
      </c>
      <c r="C54" s="12">
        <v>4.04</v>
      </c>
      <c r="D54" s="12">
        <v>7.65</v>
      </c>
      <c r="E54" s="12">
        <v>3.89</v>
      </c>
      <c r="F54" s="12">
        <v>4.6900000000000004</v>
      </c>
      <c r="G54" s="12">
        <v>3.77</v>
      </c>
      <c r="H54" s="12">
        <v>4.7699999999999996</v>
      </c>
      <c r="I54" s="12">
        <v>4.12</v>
      </c>
      <c r="J54" s="13">
        <v>6.58</v>
      </c>
    </row>
    <row r="55" spans="1:10" x14ac:dyDescent="0.2">
      <c r="A55" s="1" t="s">
        <v>0</v>
      </c>
      <c r="B55" s="33">
        <v>7.73</v>
      </c>
      <c r="C55" s="12">
        <v>8.41</v>
      </c>
      <c r="D55" s="12">
        <v>13.36</v>
      </c>
      <c r="E55" s="12">
        <v>251.94</v>
      </c>
      <c r="F55" s="12">
        <v>6.82</v>
      </c>
      <c r="G55" s="12">
        <v>7.41</v>
      </c>
      <c r="H55" s="12">
        <v>177.98</v>
      </c>
      <c r="I55" s="12">
        <v>177.71</v>
      </c>
      <c r="J55" s="13">
        <v>11.18</v>
      </c>
    </row>
    <row r="56" spans="1:10" x14ac:dyDescent="0.2">
      <c r="A56" s="1" t="s">
        <v>20</v>
      </c>
      <c r="B56" s="33">
        <v>15.12</v>
      </c>
      <c r="C56" s="12">
        <v>19.2</v>
      </c>
      <c r="D56" s="12">
        <v>12.95</v>
      </c>
      <c r="E56" s="12">
        <v>25.5</v>
      </c>
      <c r="F56" s="12">
        <v>20.21</v>
      </c>
      <c r="G56" s="12">
        <v>29.78</v>
      </c>
      <c r="H56" s="12">
        <v>20.059999999999999</v>
      </c>
      <c r="I56" s="12">
        <v>17.41</v>
      </c>
      <c r="J56" s="13">
        <v>14.78</v>
      </c>
    </row>
    <row r="57" spans="1:10" x14ac:dyDescent="0.2">
      <c r="A57" s="1" t="s">
        <v>21</v>
      </c>
      <c r="B57" s="33">
        <v>18.28</v>
      </c>
      <c r="C57" s="12">
        <v>19.350000000000001</v>
      </c>
      <c r="D57" s="12">
        <v>13.32</v>
      </c>
      <c r="E57" s="12">
        <v>26.23</v>
      </c>
      <c r="F57" s="12">
        <v>28.43</v>
      </c>
      <c r="G57" s="12">
        <v>37.1</v>
      </c>
      <c r="H57" s="12">
        <v>27.94</v>
      </c>
      <c r="I57" s="12">
        <v>25.68</v>
      </c>
      <c r="J57" s="13">
        <v>15.19</v>
      </c>
    </row>
    <row r="58" spans="1:10" x14ac:dyDescent="0.2">
      <c r="A58" s="1" t="s">
        <v>22</v>
      </c>
      <c r="B58" s="33">
        <v>0</v>
      </c>
      <c r="C58" s="12">
        <v>0</v>
      </c>
      <c r="D58" s="12">
        <v>12.94</v>
      </c>
      <c r="E58" s="12">
        <v>0</v>
      </c>
      <c r="F58" s="12">
        <v>7.72</v>
      </c>
      <c r="G58" s="12">
        <v>0</v>
      </c>
      <c r="H58" s="12">
        <v>7.69</v>
      </c>
      <c r="I58" s="12">
        <v>7.22</v>
      </c>
      <c r="J58" s="13">
        <v>12.66</v>
      </c>
    </row>
    <row r="59" spans="1:10" x14ac:dyDescent="0.2">
      <c r="A59" s="1" t="s">
        <v>23</v>
      </c>
      <c r="B59" s="33">
        <v>0</v>
      </c>
      <c r="C59" s="12">
        <v>0</v>
      </c>
      <c r="D59" s="12">
        <v>13.33</v>
      </c>
      <c r="E59" s="12">
        <v>0</v>
      </c>
      <c r="F59" s="12">
        <v>11.43</v>
      </c>
      <c r="G59" s="12">
        <v>0</v>
      </c>
      <c r="H59" s="12">
        <v>11.52</v>
      </c>
      <c r="I59" s="12">
        <v>10.77</v>
      </c>
      <c r="J59" s="13">
        <v>12.84</v>
      </c>
    </row>
    <row r="60" spans="1:10" x14ac:dyDescent="0.2">
      <c r="A60" s="1" t="s">
        <v>24</v>
      </c>
      <c r="B60" s="33">
        <v>3.11</v>
      </c>
      <c r="C60" s="12">
        <v>3.98</v>
      </c>
      <c r="D60" s="12">
        <v>3.32</v>
      </c>
      <c r="E60" s="12">
        <v>6.39</v>
      </c>
      <c r="F60" s="12">
        <v>3.39</v>
      </c>
      <c r="G60" s="12">
        <v>5.33</v>
      </c>
      <c r="H60" s="12">
        <v>3.47</v>
      </c>
      <c r="I60" s="12">
        <v>3.47</v>
      </c>
      <c r="J60" s="13">
        <v>3.82</v>
      </c>
    </row>
    <row r="61" spans="1:10" x14ac:dyDescent="0.2">
      <c r="A61" s="1" t="s">
        <v>25</v>
      </c>
      <c r="B61" s="33">
        <v>3.64</v>
      </c>
      <c r="C61" s="12">
        <v>4.76</v>
      </c>
      <c r="D61" s="12">
        <v>3.9</v>
      </c>
      <c r="E61" s="12">
        <v>7.4</v>
      </c>
      <c r="F61" s="12">
        <v>4.1500000000000004</v>
      </c>
      <c r="G61" s="12">
        <v>6.18</v>
      </c>
      <c r="H61" s="12">
        <v>4.17</v>
      </c>
      <c r="I61" s="12">
        <v>4.13</v>
      </c>
      <c r="J61" s="13">
        <v>4.6500000000000004</v>
      </c>
    </row>
    <row r="62" spans="1:10" x14ac:dyDescent="0.2">
      <c r="A62" s="1" t="s">
        <v>26</v>
      </c>
      <c r="B62" s="33">
        <v>0</v>
      </c>
      <c r="C62" s="12">
        <v>0</v>
      </c>
      <c r="D62" s="12">
        <v>2.81</v>
      </c>
      <c r="E62" s="12">
        <v>0</v>
      </c>
      <c r="F62" s="12">
        <v>1.46</v>
      </c>
      <c r="G62" s="12">
        <v>0</v>
      </c>
      <c r="H62" s="12">
        <v>1.51</v>
      </c>
      <c r="I62" s="12">
        <v>1.51</v>
      </c>
      <c r="J62" s="13">
        <v>3.28</v>
      </c>
    </row>
    <row r="63" spans="1:10" x14ac:dyDescent="0.2">
      <c r="A63" s="1" t="s">
        <v>27</v>
      </c>
      <c r="B63" s="33">
        <v>0</v>
      </c>
      <c r="C63" s="12">
        <v>0</v>
      </c>
      <c r="D63" s="12">
        <v>2.84</v>
      </c>
      <c r="E63" s="12">
        <v>0</v>
      </c>
      <c r="F63" s="12">
        <v>1.56</v>
      </c>
      <c r="G63" s="12">
        <v>0</v>
      </c>
      <c r="H63" s="12">
        <v>1.62</v>
      </c>
      <c r="I63" s="12">
        <v>1.54</v>
      </c>
      <c r="J63" s="13">
        <v>3.3</v>
      </c>
    </row>
    <row r="64" spans="1:10" x14ac:dyDescent="0.2">
      <c r="A64" s="1" t="s">
        <v>28</v>
      </c>
      <c r="B64" s="33">
        <v>17.95</v>
      </c>
      <c r="C64" s="12">
        <v>22.38</v>
      </c>
      <c r="D64" s="12">
        <v>35.020000000000003</v>
      </c>
      <c r="E64" s="12">
        <v>31.8</v>
      </c>
      <c r="F64" s="12">
        <v>29.13</v>
      </c>
      <c r="G64" s="12">
        <v>32.69</v>
      </c>
      <c r="H64" s="12">
        <v>29.82</v>
      </c>
      <c r="I64" s="12">
        <v>29.04</v>
      </c>
      <c r="J64" s="13">
        <v>37.590000000000003</v>
      </c>
    </row>
    <row r="65" spans="1:10" ht="13.5" thickBot="1" x14ac:dyDescent="0.25">
      <c r="A65" s="1" t="s">
        <v>29</v>
      </c>
      <c r="B65" s="34">
        <v>0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5">
        <v>0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X65"/>
  <sheetViews>
    <sheetView workbookViewId="0">
      <selection activeCell="B7" sqref="B7:K7"/>
    </sheetView>
  </sheetViews>
  <sheetFormatPr defaultColWidth="8.85546875" defaultRowHeight="12.75" x14ac:dyDescent="0.2"/>
  <cols>
    <col min="1" max="1" width="28.7109375" style="40" bestFit="1" customWidth="1"/>
    <col min="2" max="2" width="18.85546875" style="40" customWidth="1"/>
    <col min="3" max="5" width="8.85546875" style="40"/>
    <col min="6" max="6" width="8.42578125" style="40" bestFit="1" customWidth="1"/>
    <col min="7" max="7" width="14.28515625" style="40" bestFit="1" customWidth="1"/>
    <col min="8" max="10" width="8.85546875" style="40"/>
    <col min="11" max="11" width="9" style="40" customWidth="1"/>
    <col min="12" max="12" width="8.85546875" style="40"/>
    <col min="13" max="13" width="34.28515625" style="40" bestFit="1" customWidth="1"/>
    <col min="14" max="15" width="26.5703125" style="40" bestFit="1" customWidth="1"/>
    <col min="16" max="16" width="27" style="40" bestFit="1" customWidth="1"/>
    <col min="17" max="17" width="27.5703125" style="40" bestFit="1" customWidth="1"/>
    <col min="18" max="18" width="25.5703125" style="40" bestFit="1" customWidth="1"/>
    <col min="19" max="19" width="26" style="40" bestFit="1" customWidth="1"/>
    <col min="20" max="20" width="27" style="40" bestFit="1" customWidth="1"/>
    <col min="21" max="21" width="26" style="40" bestFit="1" customWidth="1"/>
    <col min="22" max="22" width="26.5703125" style="40" bestFit="1" customWidth="1"/>
    <col min="23" max="23" width="7.28515625" style="40" bestFit="1" customWidth="1"/>
    <col min="24" max="24" width="21.85546875" style="40" bestFit="1" customWidth="1"/>
    <col min="25" max="16384" width="8.85546875" style="40"/>
  </cols>
  <sheetData>
    <row r="3" spans="1:24" x14ac:dyDescent="0.2">
      <c r="A3" s="40">
        <v>79</v>
      </c>
      <c r="B3" s="40" t="s">
        <v>120</v>
      </c>
      <c r="C3" s="40" t="s">
        <v>119</v>
      </c>
      <c r="D3" s="40" t="s">
        <v>117</v>
      </c>
      <c r="E3" s="40" t="s">
        <v>118</v>
      </c>
      <c r="F3" s="40" t="s">
        <v>121</v>
      </c>
      <c r="G3" s="40" t="s">
        <v>122</v>
      </c>
      <c r="H3" s="40" t="s">
        <v>123</v>
      </c>
      <c r="I3" s="40" t="s">
        <v>124</v>
      </c>
      <c r="J3" s="40" t="s">
        <v>125</v>
      </c>
      <c r="M3" s="40" t="s">
        <v>39</v>
      </c>
      <c r="N3" s="40" t="s">
        <v>30</v>
      </c>
      <c r="O3" s="40" t="s">
        <v>31</v>
      </c>
      <c r="P3" s="40" t="s">
        <v>32</v>
      </c>
      <c r="Q3" s="40" t="s">
        <v>33</v>
      </c>
      <c r="R3" s="40" t="s">
        <v>34</v>
      </c>
      <c r="S3" s="40" t="s">
        <v>35</v>
      </c>
      <c r="T3" s="40" t="s">
        <v>36</v>
      </c>
      <c r="U3" s="40" t="s">
        <v>37</v>
      </c>
      <c r="V3" s="40" t="s">
        <v>38</v>
      </c>
    </row>
    <row r="4" spans="1:24" x14ac:dyDescent="0.2">
      <c r="A4" s="40" t="s">
        <v>1</v>
      </c>
      <c r="M4" s="40" t="s">
        <v>83</v>
      </c>
    </row>
    <row r="5" spans="1:24" x14ac:dyDescent="0.2">
      <c r="A5" s="40" t="s">
        <v>2</v>
      </c>
      <c r="M5" s="40" t="s">
        <v>82</v>
      </c>
    </row>
    <row r="6" spans="1:24" x14ac:dyDescent="0.2">
      <c r="A6" s="40" t="s">
        <v>3</v>
      </c>
      <c r="M6" s="40" t="s">
        <v>3</v>
      </c>
      <c r="N6" s="40" t="str">
        <f>CONCATENATE(B6, "  (",B6-B38, ")","   | ")</f>
        <v xml:space="preserve">  (0)   | </v>
      </c>
      <c r="O6" s="40" t="str">
        <f t="shared" ref="O6:V6" si="0">CONCATENATE(C6, "  (",C6-C38, ")","   | ")</f>
        <v xml:space="preserve">  (0)   | </v>
      </c>
      <c r="P6" s="40" t="str">
        <f t="shared" si="0"/>
        <v xml:space="preserve">  (0)   | </v>
      </c>
      <c r="Q6" s="40" t="str">
        <f t="shared" si="0"/>
        <v xml:space="preserve">  (0)   | </v>
      </c>
      <c r="R6" s="40" t="str">
        <f t="shared" si="0"/>
        <v xml:space="preserve">  (0)   | </v>
      </c>
      <c r="S6" s="40" t="str">
        <f>CONCATENATE(G6, "  (",G6-G38, ")","   | ")</f>
        <v xml:space="preserve">  (0)   | </v>
      </c>
      <c r="T6" s="40" t="str">
        <f t="shared" si="0"/>
        <v xml:space="preserve">  (0)   | </v>
      </c>
      <c r="U6" s="40" t="str">
        <f t="shared" si="0"/>
        <v xml:space="preserve">  (0)   | </v>
      </c>
      <c r="V6" s="40" t="str">
        <f t="shared" si="0"/>
        <v xml:space="preserve">  (0)   | </v>
      </c>
      <c r="W6" s="42"/>
      <c r="X6" s="42"/>
    </row>
    <row r="7" spans="1:24" x14ac:dyDescent="0.2">
      <c r="A7" s="40" t="s">
        <v>4</v>
      </c>
      <c r="B7" s="40">
        <v>41898</v>
      </c>
      <c r="C7" s="40">
        <v>24562</v>
      </c>
      <c r="D7" s="40">
        <v>31110</v>
      </c>
      <c r="E7" s="40">
        <v>27102</v>
      </c>
      <c r="F7" s="40">
        <v>44968</v>
      </c>
      <c r="G7" s="40">
        <v>40410</v>
      </c>
      <c r="H7" s="40">
        <v>45052</v>
      </c>
      <c r="I7" s="40">
        <v>44028</v>
      </c>
      <c r="J7" s="40">
        <v>34504</v>
      </c>
      <c r="K7" s="40">
        <v>0</v>
      </c>
      <c r="M7" s="40" t="s">
        <v>4</v>
      </c>
      <c r="N7" s="40" t="str">
        <f>CONCATENATE(B7, "  (",B7-B39, ")","   | ")</f>
        <v xml:space="preserve">41898  (0)   | </v>
      </c>
      <c r="O7" s="40" t="str">
        <f t="shared" ref="O7:V9" si="1">CONCATENATE(C7, "  (",C7-C39, ")","   | ")</f>
        <v xml:space="preserve">24562  (4)   | </v>
      </c>
      <c r="P7" s="40" t="str">
        <f t="shared" si="1"/>
        <v xml:space="preserve">31110  (0)   | </v>
      </c>
      <c r="Q7" s="40" t="str">
        <f t="shared" si="1"/>
        <v xml:space="preserve">27102  (0)   | </v>
      </c>
      <c r="R7" s="40" t="str">
        <f t="shared" si="1"/>
        <v xml:space="preserve">44968  (0)   | </v>
      </c>
      <c r="S7" s="40" t="str">
        <f>CONCATENATE(G7, "  (",G7-G39, ")","   | ")</f>
        <v xml:space="preserve">40410  (-684)   | </v>
      </c>
      <c r="T7" s="40" t="str">
        <f t="shared" si="1"/>
        <v xml:space="preserve">45052  (0)   | </v>
      </c>
      <c r="U7" s="40" t="str">
        <f t="shared" si="1"/>
        <v xml:space="preserve">44028  (-4)   | </v>
      </c>
      <c r="V7" s="40" t="str">
        <f t="shared" si="1"/>
        <v xml:space="preserve">34504  (0)   | </v>
      </c>
      <c r="W7" s="42"/>
      <c r="X7" s="42"/>
    </row>
    <row r="8" spans="1:24" x14ac:dyDescent="0.2">
      <c r="A8" s="40" t="s">
        <v>5</v>
      </c>
      <c r="B8" s="40">
        <v>3044</v>
      </c>
      <c r="C8" s="40">
        <v>2824</v>
      </c>
      <c r="D8" s="40">
        <v>14144</v>
      </c>
      <c r="E8" s="40">
        <v>6248</v>
      </c>
      <c r="F8" s="40">
        <v>7396</v>
      </c>
      <c r="G8" s="40">
        <v>3052</v>
      </c>
      <c r="H8" s="40">
        <v>7400</v>
      </c>
      <c r="I8" s="40">
        <v>14052</v>
      </c>
      <c r="J8" s="40">
        <v>13588</v>
      </c>
      <c r="K8" s="40">
        <v>0</v>
      </c>
      <c r="M8" s="40" t="s">
        <v>5</v>
      </c>
      <c r="N8" s="40" t="str">
        <f t="shared" ref="N8:N9" si="2">CONCATENATE(B8, "  (",B8-B40, ")","   | ")</f>
        <v xml:space="preserve">3044  (4)   | </v>
      </c>
      <c r="O8" s="40" t="str">
        <f t="shared" si="1"/>
        <v xml:space="preserve">2824  (0)   | </v>
      </c>
      <c r="P8" s="40" t="str">
        <f t="shared" si="1"/>
        <v xml:space="preserve">14144  (0)   | </v>
      </c>
      <c r="Q8" s="40" t="str">
        <f t="shared" si="1"/>
        <v xml:space="preserve">6248  (0)   | </v>
      </c>
      <c r="R8" s="40" t="str">
        <f t="shared" si="1"/>
        <v xml:space="preserve">7396  (0)   | </v>
      </c>
      <c r="S8" s="40" t="str">
        <f t="shared" si="1"/>
        <v xml:space="preserve">3052  (0)   | </v>
      </c>
      <c r="T8" s="40" t="str">
        <f t="shared" si="1"/>
        <v xml:space="preserve">7400  (0)   | </v>
      </c>
      <c r="U8" s="40" t="str">
        <f t="shared" si="1"/>
        <v xml:space="preserve">14052  (456)   | </v>
      </c>
      <c r="V8" s="40" t="str">
        <f t="shared" si="1"/>
        <v xml:space="preserve">13588  (0)   | </v>
      </c>
      <c r="W8" s="42"/>
      <c r="X8" s="42"/>
    </row>
    <row r="9" spans="1:24" x14ac:dyDescent="0.2">
      <c r="A9" s="40" t="s">
        <v>6</v>
      </c>
      <c r="B9" s="40">
        <v>21248</v>
      </c>
      <c r="C9" s="40">
        <v>16716</v>
      </c>
      <c r="D9" s="40">
        <v>19324</v>
      </c>
      <c r="E9" s="40">
        <v>14212</v>
      </c>
      <c r="F9" s="40">
        <v>30924</v>
      </c>
      <c r="G9" s="40">
        <v>21180</v>
      </c>
      <c r="H9" s="40">
        <v>30924</v>
      </c>
      <c r="I9" s="40">
        <v>19168</v>
      </c>
      <c r="J9" s="40">
        <v>18000</v>
      </c>
      <c r="K9" s="40">
        <v>0</v>
      </c>
      <c r="M9" s="40" t="s">
        <v>6</v>
      </c>
      <c r="N9" s="40" t="str">
        <f t="shared" si="2"/>
        <v xml:space="preserve">21248  (-4)   | </v>
      </c>
      <c r="O9" s="40" t="str">
        <f t="shared" si="1"/>
        <v xml:space="preserve">16716  (0)   | </v>
      </c>
      <c r="P9" s="40" t="str">
        <f t="shared" si="1"/>
        <v xml:space="preserve">19324  (0)   | </v>
      </c>
      <c r="Q9" s="40" t="str">
        <f t="shared" si="1"/>
        <v xml:space="preserve">14212  (0)   | </v>
      </c>
      <c r="R9" s="40" t="str">
        <f t="shared" si="1"/>
        <v xml:space="preserve">30924  (0)   | </v>
      </c>
      <c r="S9" s="40" t="str">
        <f t="shared" si="1"/>
        <v xml:space="preserve">21180  (0)   | </v>
      </c>
      <c r="T9" s="40" t="str">
        <f t="shared" si="1"/>
        <v xml:space="preserve">30924  (0)   | </v>
      </c>
      <c r="U9" s="40" t="str">
        <f t="shared" si="1"/>
        <v xml:space="preserve">19168  (16)   | </v>
      </c>
      <c r="V9" s="40" t="str">
        <f>CONCATENATE(J9, "  (",J9-J41, ")","   | ")</f>
        <v xml:space="preserve">18000  (0)   | </v>
      </c>
      <c r="W9" s="42"/>
      <c r="X9" s="42"/>
    </row>
    <row r="10" spans="1:24" x14ac:dyDescent="0.2">
      <c r="A10" s="40" t="s">
        <v>7</v>
      </c>
      <c r="M10" s="40" t="s">
        <v>7</v>
      </c>
      <c r="W10" s="42"/>
      <c r="X10" s="42"/>
    </row>
    <row r="11" spans="1:24" x14ac:dyDescent="0.2">
      <c r="A11" s="40" t="s">
        <v>8</v>
      </c>
      <c r="B11" s="40" t="s">
        <v>43</v>
      </c>
      <c r="C11" s="40" t="s">
        <v>44</v>
      </c>
      <c r="D11" s="40" t="s">
        <v>45</v>
      </c>
      <c r="E11" s="40" t="s">
        <v>46</v>
      </c>
      <c r="F11" s="40" t="s">
        <v>47</v>
      </c>
      <c r="G11" s="40" t="s">
        <v>48</v>
      </c>
      <c r="H11" s="40" t="s">
        <v>49</v>
      </c>
      <c r="I11" s="40" t="s">
        <v>111</v>
      </c>
      <c r="J11" s="40" t="s">
        <v>50</v>
      </c>
      <c r="K11" s="40">
        <v>0</v>
      </c>
      <c r="M11" s="40" t="s">
        <v>8</v>
      </c>
      <c r="N11" s="40" t="str">
        <f t="shared" ref="N11:V13" si="3">CONCATENATE(SUBSTITUTE(B11,"ms",""), "  (", SUBSTITUTE(B11,"ms","")-SUBSTITUTE(B43,"ms",""),")"," ms","   | ")</f>
        <v xml:space="preserve">93   (0) ms   | </v>
      </c>
      <c r="O11" s="40" t="str">
        <f t="shared" si="3"/>
        <v xml:space="preserve">124   (0) ms   | </v>
      </c>
      <c r="P11" s="40" t="str">
        <f t="shared" si="3"/>
        <v xml:space="preserve">274   (1) ms   | </v>
      </c>
      <c r="Q11" s="40" t="str">
        <f t="shared" si="3"/>
        <v xml:space="preserve">179   (2) ms   | </v>
      </c>
      <c r="R11" s="40" t="str">
        <f t="shared" si="3"/>
        <v xml:space="preserve">952   (-1) ms   | </v>
      </c>
      <c r="S11" s="40" t="str">
        <f t="shared" si="3"/>
        <v xml:space="preserve">503   (1) ms   | </v>
      </c>
      <c r="T11" s="40" t="str">
        <f t="shared" si="3"/>
        <v xml:space="preserve">953   (0) ms   | </v>
      </c>
      <c r="U11" s="40" t="str">
        <f t="shared" si="3"/>
        <v xml:space="preserve">516   (516) ms   | </v>
      </c>
      <c r="V11" s="40" t="str">
        <f t="shared" si="3"/>
        <v xml:space="preserve">251   (0) ms   | </v>
      </c>
      <c r="W11" s="42"/>
      <c r="X11" s="42"/>
    </row>
    <row r="12" spans="1:24" x14ac:dyDescent="0.2">
      <c r="A12" s="40" t="s">
        <v>9</v>
      </c>
      <c r="B12" s="40" t="s">
        <v>43</v>
      </c>
      <c r="C12" s="40" t="s">
        <v>44</v>
      </c>
      <c r="D12" s="40" t="s">
        <v>45</v>
      </c>
      <c r="E12" s="40" t="s">
        <v>46</v>
      </c>
      <c r="F12" s="40" t="s">
        <v>47</v>
      </c>
      <c r="G12" s="40" t="s">
        <v>48</v>
      </c>
      <c r="H12" s="40" t="s">
        <v>49</v>
      </c>
      <c r="I12" s="40" t="s">
        <v>111</v>
      </c>
      <c r="J12" s="40" t="s">
        <v>50</v>
      </c>
      <c r="K12" s="40">
        <v>0</v>
      </c>
      <c r="M12" s="40" t="s">
        <v>9</v>
      </c>
      <c r="N12" s="40" t="str">
        <f t="shared" si="3"/>
        <v xml:space="preserve">93   (0) ms   | </v>
      </c>
      <c r="O12" s="40" t="str">
        <f t="shared" si="3"/>
        <v xml:space="preserve">124   (0) ms   | </v>
      </c>
      <c r="P12" s="40" t="str">
        <f t="shared" si="3"/>
        <v xml:space="preserve">274   (1) ms   | </v>
      </c>
      <c r="Q12" s="40" t="str">
        <f t="shared" si="3"/>
        <v xml:space="preserve">179   (0) ms   | </v>
      </c>
      <c r="R12" s="40" t="str">
        <f t="shared" si="3"/>
        <v xml:space="preserve">952   (-1) ms   | </v>
      </c>
      <c r="S12" s="40" t="str">
        <f t="shared" si="3"/>
        <v xml:space="preserve">503   (1) ms   | </v>
      </c>
      <c r="T12" s="40" t="str">
        <f t="shared" si="3"/>
        <v xml:space="preserve">953   (0) ms   | </v>
      </c>
      <c r="U12" s="40" t="str">
        <f t="shared" si="3"/>
        <v xml:space="preserve">516   (516) ms   | </v>
      </c>
      <c r="V12" s="40" t="str">
        <f t="shared" si="3"/>
        <v xml:space="preserve">251   (0) ms   | </v>
      </c>
      <c r="W12" s="42"/>
      <c r="X12" s="42"/>
    </row>
    <row r="13" spans="1:24" x14ac:dyDescent="0.2">
      <c r="A13" s="40" t="s">
        <v>10</v>
      </c>
      <c r="B13" s="40" t="s">
        <v>51</v>
      </c>
      <c r="C13" s="40" t="s">
        <v>44</v>
      </c>
      <c r="D13" s="40" t="s">
        <v>52</v>
      </c>
      <c r="E13" s="40" t="s">
        <v>53</v>
      </c>
      <c r="F13" s="40" t="s">
        <v>54</v>
      </c>
      <c r="G13" s="40" t="s">
        <v>55</v>
      </c>
      <c r="H13" s="40" t="s">
        <v>56</v>
      </c>
      <c r="I13" s="40" t="s">
        <v>112</v>
      </c>
      <c r="J13" s="40" t="s">
        <v>57</v>
      </c>
      <c r="K13" s="40">
        <v>0</v>
      </c>
      <c r="M13" s="40" t="s">
        <v>10</v>
      </c>
      <c r="N13" s="40" t="str">
        <f t="shared" si="3"/>
        <v xml:space="preserve">451   (2) ms   | </v>
      </c>
      <c r="O13" s="40" t="str">
        <f t="shared" si="3"/>
        <v xml:space="preserve">124   (0) ms   | </v>
      </c>
      <c r="P13" s="40" t="str">
        <f t="shared" si="3"/>
        <v xml:space="preserve">275   (0) ms   | </v>
      </c>
      <c r="Q13" s="40" t="str">
        <f t="shared" si="3"/>
        <v xml:space="preserve">180   (0) ms   | </v>
      </c>
      <c r="R13" s="40" t="str">
        <f t="shared" si="3"/>
        <v xml:space="preserve">1697   (-3) ms   | </v>
      </c>
      <c r="S13" s="40" t="str">
        <f t="shared" si="3"/>
        <v xml:space="preserve">1155   (62) ms   | </v>
      </c>
      <c r="T13" s="40" t="str">
        <f t="shared" si="3"/>
        <v xml:space="preserve">1602   (-99) ms   | </v>
      </c>
      <c r="U13" s="40" t="str">
        <f t="shared" si="3"/>
        <v xml:space="preserve">518   (518) ms   | </v>
      </c>
      <c r="V13" s="40" t="str">
        <f t="shared" si="3"/>
        <v xml:space="preserve">253   (0) ms   | </v>
      </c>
      <c r="W13" s="42"/>
      <c r="X13" s="42"/>
    </row>
    <row r="14" spans="1:24" x14ac:dyDescent="0.2">
      <c r="A14" s="40" t="s">
        <v>11</v>
      </c>
      <c r="M14" s="40" t="s">
        <v>11</v>
      </c>
      <c r="W14" s="42"/>
      <c r="X14" s="42"/>
    </row>
    <row r="15" spans="1:24" x14ac:dyDescent="0.2">
      <c r="A15" s="40" t="s">
        <v>12</v>
      </c>
      <c r="B15" s="40" t="s">
        <v>58</v>
      </c>
      <c r="C15" s="40" t="s">
        <v>59</v>
      </c>
      <c r="D15" s="40" t="s">
        <v>60</v>
      </c>
      <c r="E15" s="40" t="s">
        <v>61</v>
      </c>
      <c r="F15" s="40" t="s">
        <v>62</v>
      </c>
      <c r="G15" s="40" t="s">
        <v>63</v>
      </c>
      <c r="H15" s="40" t="s">
        <v>64</v>
      </c>
      <c r="I15" s="40" t="s">
        <v>113</v>
      </c>
      <c r="J15" s="40" t="s">
        <v>65</v>
      </c>
      <c r="K15" s="40">
        <v>0</v>
      </c>
      <c r="M15" s="40" t="s">
        <v>12</v>
      </c>
      <c r="N15" s="40" t="str">
        <f>CONCATENATE(SUBSTITUTE(B15,"ms",""), "  (", SUBSTITUTE(B15,"ms","")-SUBSTITUTE(B47,"ms",""),")"," ms","   | ")</f>
        <v xml:space="preserve">325   (-3) ms   | </v>
      </c>
      <c r="O15" s="40" t="str">
        <f>CONCATENATE(SUBSTITUTE(C15,"ms",""), "  (", ROUND(SUBSTITUTE(C15,"ms","")-SUBSTITUTE(C47,"ms",""),2),")"," ms","   | ")</f>
        <v xml:space="preserve">207.08   (0.95) ms   | </v>
      </c>
      <c r="P15" s="40" t="str">
        <f t="shared" ref="P15:V17" si="4">CONCATENATE(SUBSTITUTE(D15,"ms",""), "  (", ROUND(SUBSTITUTE(D15,"ms","")-SUBSTITUTE(D47,"ms",""),2),")"," ms","   | ")</f>
        <v xml:space="preserve">229.52   (-1.64) ms   | </v>
      </c>
      <c r="Q15" s="40" t="str">
        <f t="shared" si="4"/>
        <v xml:space="preserve">133.53   (-1.71) ms   | </v>
      </c>
      <c r="R15" s="40" t="str">
        <f t="shared" si="4"/>
        <v xml:space="preserve">675   (-1) ms   | </v>
      </c>
      <c r="S15" s="40" t="str">
        <f t="shared" si="4"/>
        <v xml:space="preserve">578   (57) ms   | </v>
      </c>
      <c r="T15" s="40" t="str">
        <f t="shared" si="4"/>
        <v xml:space="preserve">577   (-98) ms   | </v>
      </c>
      <c r="U15" s="40" t="str">
        <f t="shared" si="4"/>
        <v xml:space="preserve">234.49   (234.49) ms   | </v>
      </c>
      <c r="V15" s="40" t="str">
        <f t="shared" si="4"/>
        <v xml:space="preserve">228.21   (-0.55) ms   | </v>
      </c>
      <c r="W15" s="42"/>
      <c r="X15" s="42"/>
    </row>
    <row r="16" spans="1:24" x14ac:dyDescent="0.2">
      <c r="A16" s="40" t="s">
        <v>13</v>
      </c>
      <c r="B16" s="40" t="s">
        <v>66</v>
      </c>
      <c r="C16" s="40" t="s">
        <v>67</v>
      </c>
      <c r="D16" s="40" t="s">
        <v>68</v>
      </c>
      <c r="E16" s="40" t="s">
        <v>69</v>
      </c>
      <c r="F16" s="40" t="s">
        <v>70</v>
      </c>
      <c r="G16" s="40" t="s">
        <v>71</v>
      </c>
      <c r="H16" s="40" t="s">
        <v>72</v>
      </c>
      <c r="I16" s="40" t="s">
        <v>114</v>
      </c>
      <c r="J16" s="40" t="s">
        <v>73</v>
      </c>
      <c r="K16" s="40">
        <v>0</v>
      </c>
      <c r="M16" s="40" t="s">
        <v>13</v>
      </c>
      <c r="N16" s="40" t="str">
        <f>CONCATENATE(SUBSTITUTE(B16,"ms",""), "  (", SUBSTITUTE(B16,"ms","")-SUBSTITUTE(B48,"ms",""),")"," ms","   | ")</f>
        <v xml:space="preserve">1.51   (-0.1) ms   | </v>
      </c>
      <c r="O16" s="40" t="str">
        <f t="shared" ref="O16:O17" si="5">CONCATENATE(SUBSTITUTE(C16,"ms",""), "  (", ROUND(SUBSTITUTE(C16,"ms","")-SUBSTITUTE(C48,"ms",""),2),")"," ms","   | ")</f>
        <v xml:space="preserve">1.41   (-0.19) ms   | </v>
      </c>
      <c r="P16" s="40" t="str">
        <f t="shared" si="4"/>
        <v xml:space="preserve">96.68   (-3.96) ms   | </v>
      </c>
      <c r="Q16" s="40" t="str">
        <f t="shared" si="4"/>
        <v xml:space="preserve">2.1   (0.48) ms   | </v>
      </c>
      <c r="R16" s="40" t="str">
        <f t="shared" si="4"/>
        <v xml:space="preserve">97.39   (-1.38) ms   | </v>
      </c>
      <c r="S16" s="40" t="str">
        <f t="shared" si="4"/>
        <v xml:space="preserve">1.9   (0.16) ms   | </v>
      </c>
      <c r="T16" s="40" t="str">
        <f t="shared" si="4"/>
        <v xml:space="preserve">92.87   (-4.33) ms   | </v>
      </c>
      <c r="U16" s="40" t="str">
        <f t="shared" si="4"/>
        <v xml:space="preserve">94.39   (94.39) ms   | </v>
      </c>
      <c r="V16" s="40" t="str">
        <f t="shared" si="4"/>
        <v xml:space="preserve">238.21   (1.4) ms   | </v>
      </c>
      <c r="W16" s="42"/>
      <c r="X16" s="42"/>
    </row>
    <row r="17" spans="1:24" x14ac:dyDescent="0.2">
      <c r="A17" s="40" t="s">
        <v>14</v>
      </c>
      <c r="B17" s="40" t="s">
        <v>74</v>
      </c>
      <c r="C17" s="40" t="s">
        <v>75</v>
      </c>
      <c r="D17" s="40" t="s">
        <v>76</v>
      </c>
      <c r="E17" s="40" t="s">
        <v>77</v>
      </c>
      <c r="F17" s="40" t="s">
        <v>78</v>
      </c>
      <c r="G17" s="40" t="s">
        <v>79</v>
      </c>
      <c r="H17" s="40" t="s">
        <v>80</v>
      </c>
      <c r="I17" s="40" t="s">
        <v>115</v>
      </c>
      <c r="J17" s="40" t="s">
        <v>81</v>
      </c>
      <c r="K17" s="40">
        <v>0</v>
      </c>
      <c r="M17" s="40" t="s">
        <v>14</v>
      </c>
      <c r="N17" s="40" t="str">
        <f>CONCATENATE(SUBSTITUTE(B17,"ms",""), "  (", SUBSTITUTE(B17,"ms","")-SUBSTITUTE(B49,"ms",""),")"," ms","   | ")</f>
        <v xml:space="preserve">514   (0) ms   | </v>
      </c>
      <c r="O17" s="40" t="str">
        <f t="shared" si="5"/>
        <v xml:space="preserve">0.41   (-0.2) ms   | </v>
      </c>
      <c r="P17" s="40" t="str">
        <f t="shared" si="4"/>
        <v xml:space="preserve">0.66   (0) ms   | </v>
      </c>
      <c r="Q17" s="40" t="str">
        <f t="shared" si="4"/>
        <v xml:space="preserve">0.05   (-0.52) ms   | </v>
      </c>
      <c r="R17" s="40" t="str">
        <f t="shared" si="4"/>
        <v xml:space="preserve">5940   (-1) ms   | </v>
      </c>
      <c r="S17" s="40" t="str">
        <f t="shared" si="4"/>
        <v xml:space="preserve">2405   (-20) ms   | </v>
      </c>
      <c r="T17" s="40" t="str">
        <f t="shared" si="4"/>
        <v xml:space="preserve">6335   (395) ms   | </v>
      </c>
      <c r="U17" s="40" t="str">
        <f t="shared" si="4"/>
        <v xml:space="preserve">0.36   (0.36) ms   | </v>
      </c>
      <c r="V17" s="40" t="str">
        <f t="shared" si="4"/>
        <v xml:space="preserve">0.13   (-0.59) ms   | </v>
      </c>
      <c r="W17" s="42"/>
      <c r="X17" s="42"/>
    </row>
    <row r="18" spans="1:24" x14ac:dyDescent="0.2">
      <c r="A18" s="40" t="s">
        <v>15</v>
      </c>
      <c r="M18" s="40" t="s">
        <v>15</v>
      </c>
      <c r="W18" s="42"/>
      <c r="X18" s="42"/>
    </row>
    <row r="19" spans="1:24" x14ac:dyDescent="0.2">
      <c r="A19" s="40" t="s">
        <v>16</v>
      </c>
      <c r="B19" s="41">
        <v>0.59809999999999997</v>
      </c>
      <c r="C19" s="41">
        <v>0.50219999999999998</v>
      </c>
      <c r="D19" s="41">
        <v>0.25169999999999998</v>
      </c>
      <c r="E19" s="41">
        <v>0.31709999999999999</v>
      </c>
      <c r="F19" s="41">
        <v>0.33539999999999998</v>
      </c>
      <c r="G19" s="41">
        <v>0.28439999999999999</v>
      </c>
      <c r="H19" s="41">
        <v>0.3337</v>
      </c>
      <c r="I19" s="41">
        <v>0.35339999999999999</v>
      </c>
      <c r="J19" s="41">
        <v>0.21060000000000001</v>
      </c>
      <c r="K19" s="41">
        <v>0</v>
      </c>
      <c r="M19" s="40" t="s">
        <v>16</v>
      </c>
      <c r="N19" s="40" t="str">
        <f t="shared" ref="N19:N33" si="6">CONCATENATE(B19*100, "  (", ROUND((B51-B19)*100,4),")","  %","   | ")</f>
        <v xml:space="preserve">59.81  (0.13)  %   | </v>
      </c>
      <c r="O19" s="40" t="str">
        <f t="shared" ref="O19:O33" si="7">CONCATENATE(C19*100, "  (", ROUND((C51-C19)*100,4),")","  %","   | ")</f>
        <v xml:space="preserve">50.22  (0.08)  %   | </v>
      </c>
      <c r="P19" s="40" t="str">
        <f t="shared" ref="P19:P33" si="8">CONCATENATE(D19*100, "  (", ROUND((D51-D19)*100,4),")","  %","   | ")</f>
        <v xml:space="preserve">25.17  (-0.08)  %   | </v>
      </c>
      <c r="Q19" s="40" t="str">
        <f t="shared" ref="Q19:Q33" si="9">CONCATENATE(E19*100, "  (", ROUND((E51-E19)*100,4),")","  %","   | ")</f>
        <v xml:space="preserve">31.71  (0.49)  %   | </v>
      </c>
      <c r="R19" s="40" t="str">
        <f t="shared" ref="R19:R33" si="10">CONCATENATE(F19*100, "  (", ROUND((F51-F19)*100,4),")","  %","   | ")</f>
        <v xml:space="preserve">33.54  (0.06)  %   | </v>
      </c>
      <c r="S19" s="40" t="str">
        <f t="shared" ref="S19:S33" si="11">CONCATENATE(G19*100, "  (", ROUND((G51-G19)*100,4),")","  %","   | ")</f>
        <v xml:space="preserve">28.44  (0.05)  %   | </v>
      </c>
      <c r="T19" s="40" t="str">
        <f t="shared" ref="T19:T33" si="12">CONCATENATE(H19*100, "  (", ROUND((H51-H19)*100,4),")","  %","   | ")</f>
        <v xml:space="preserve">33.37  (-0.16)  %   | </v>
      </c>
      <c r="U19" s="40" t="str">
        <f t="shared" ref="U19:U33" si="13">CONCATENATE(I19*100, "  (", ROUND((I51-I19)*100,4),")","  %","   | ")</f>
        <v xml:space="preserve">35.34  (-35.34)  %   | </v>
      </c>
      <c r="V19" s="40" t="str">
        <f t="shared" ref="V19:V33" si="14">CONCATENATE(J19*100, "  (", ROUND((J51-J19)*100,4),")","  %","   | ")</f>
        <v xml:space="preserve">21.06  (0.01)  %   | </v>
      </c>
      <c r="W19" s="42"/>
      <c r="X19" s="42"/>
    </row>
    <row r="20" spans="1:24" x14ac:dyDescent="0.2">
      <c r="A20" s="40" t="s">
        <v>17</v>
      </c>
      <c r="B20" s="41">
        <v>0.36109999999999998</v>
      </c>
      <c r="C20" s="41">
        <v>0.45800000000000002</v>
      </c>
      <c r="D20" s="41">
        <v>0.67249999999999999</v>
      </c>
      <c r="E20" s="41">
        <v>0.64370000000000005</v>
      </c>
      <c r="F20" s="41">
        <v>0.61760000000000004</v>
      </c>
      <c r="G20" s="41">
        <v>0.67849999999999999</v>
      </c>
      <c r="H20" s="41">
        <v>0.61860000000000004</v>
      </c>
      <c r="I20" s="41">
        <v>0.58620000000000005</v>
      </c>
      <c r="J20" s="41">
        <v>0.72389999999999999</v>
      </c>
      <c r="K20" s="41">
        <v>0</v>
      </c>
      <c r="M20" s="40" t="s">
        <v>17</v>
      </c>
      <c r="N20" s="40" t="str">
        <f t="shared" si="6"/>
        <v xml:space="preserve">36.11  (-0.11)  %   | </v>
      </c>
      <c r="O20" s="40" t="str">
        <f t="shared" si="7"/>
        <v xml:space="preserve">45.8  (-0.12)  %   | </v>
      </c>
      <c r="P20" s="40" t="str">
        <f t="shared" si="8"/>
        <v xml:space="preserve">67.25  (0.13)  %   | </v>
      </c>
      <c r="Q20" s="40" t="str">
        <f t="shared" si="9"/>
        <v xml:space="preserve">64.37  (-0.45)  %   | </v>
      </c>
      <c r="R20" s="40" t="str">
        <f t="shared" si="10"/>
        <v xml:space="preserve">61.76  (-0.05)  %   | </v>
      </c>
      <c r="S20" s="40" t="str">
        <f t="shared" si="11"/>
        <v xml:space="preserve">67.85  (-0.03)  %   | </v>
      </c>
      <c r="T20" s="40" t="str">
        <f t="shared" si="12"/>
        <v xml:space="preserve">61.86  (0.19)  %   | </v>
      </c>
      <c r="U20" s="40" t="str">
        <f t="shared" si="13"/>
        <v xml:space="preserve">58.62  (-58.62)  %   | </v>
      </c>
      <c r="V20" s="40" t="str">
        <f t="shared" si="14"/>
        <v xml:space="preserve">72.39  (0)  %   | </v>
      </c>
      <c r="W20" s="42"/>
      <c r="X20" s="42"/>
    </row>
    <row r="21" spans="1:24" x14ac:dyDescent="0.2">
      <c r="A21" s="40" t="s">
        <v>18</v>
      </c>
      <c r="B21" s="41">
        <v>0.39279999999999998</v>
      </c>
      <c r="C21" s="41">
        <v>0.4733</v>
      </c>
      <c r="D21" s="41">
        <v>0.69769999999999999</v>
      </c>
      <c r="E21" s="41">
        <v>0.66400000000000003</v>
      </c>
      <c r="F21" s="41">
        <v>0.91259999999999997</v>
      </c>
      <c r="G21" s="41">
        <v>0.74860000000000004</v>
      </c>
      <c r="H21" s="41">
        <v>0.89190000000000003</v>
      </c>
      <c r="I21" s="41">
        <v>0.60919999999999996</v>
      </c>
      <c r="J21" s="41">
        <v>0.73519999999999996</v>
      </c>
      <c r="K21" s="41">
        <v>0</v>
      </c>
      <c r="M21" s="40" t="s">
        <v>18</v>
      </c>
      <c r="N21" s="40" t="str">
        <f t="shared" si="6"/>
        <v xml:space="preserve">39.28  (-0.23)  %   | </v>
      </c>
      <c r="O21" s="40" t="str">
        <f t="shared" si="7"/>
        <v xml:space="preserve">47.33  (-0.06)  %   | </v>
      </c>
      <c r="P21" s="40" t="str">
        <f t="shared" si="8"/>
        <v xml:space="preserve">69.77  (0.96)  %   | </v>
      </c>
      <c r="Q21" s="40" t="str">
        <f t="shared" si="9"/>
        <v xml:space="preserve">66.4  (-0.18)  %   | </v>
      </c>
      <c r="R21" s="40" t="str">
        <f t="shared" si="10"/>
        <v xml:space="preserve">91.26  (-3.18)  %   | </v>
      </c>
      <c r="S21" s="40" t="str">
        <f t="shared" si="11"/>
        <v xml:space="preserve">74.86  (-0.11)  %   | </v>
      </c>
      <c r="T21" s="40" t="str">
        <f t="shared" si="12"/>
        <v xml:space="preserve">89.19  (4.48)  %   | </v>
      </c>
      <c r="U21" s="40" t="str">
        <f t="shared" si="13"/>
        <v xml:space="preserve">60.92  (-60.92)  %   | </v>
      </c>
      <c r="V21" s="40" t="str">
        <f t="shared" si="14"/>
        <v xml:space="preserve">73.52  (-0.03)  %   | </v>
      </c>
      <c r="W21" s="42"/>
      <c r="X21" s="42"/>
    </row>
    <row r="22" spans="1:24" x14ac:dyDescent="0.2">
      <c r="A22" s="40" t="s">
        <v>19</v>
      </c>
      <c r="B22" s="41">
        <v>4.0800000000000003E-2</v>
      </c>
      <c r="C22" s="41">
        <v>3.9899999999999998E-2</v>
      </c>
      <c r="D22" s="41">
        <v>7.5399999999999995E-2</v>
      </c>
      <c r="E22" s="41">
        <v>3.9300000000000002E-2</v>
      </c>
      <c r="F22" s="41">
        <v>4.6699999999999998E-2</v>
      </c>
      <c r="G22" s="41">
        <v>3.6999999999999998E-2</v>
      </c>
      <c r="H22" s="41">
        <v>4.7600000000000003E-2</v>
      </c>
      <c r="I22" s="41">
        <v>6.0299999999999999E-2</v>
      </c>
      <c r="J22" s="41">
        <v>6.5199999999999994E-2</v>
      </c>
      <c r="K22" s="41">
        <v>0</v>
      </c>
      <c r="M22" s="40" t="s">
        <v>19</v>
      </c>
      <c r="N22" s="40" t="str">
        <f t="shared" si="6"/>
        <v xml:space="preserve">4.08  (-0.02)  %   | </v>
      </c>
      <c r="O22" s="40" t="str">
        <f t="shared" si="7"/>
        <v xml:space="preserve">3.99  (0)  %   | </v>
      </c>
      <c r="P22" s="40" t="str">
        <f t="shared" si="8"/>
        <v xml:space="preserve">7.54  (0)  %   | </v>
      </c>
      <c r="Q22" s="40" t="str">
        <f t="shared" si="9"/>
        <v xml:space="preserve">3.93  (-0.07)  %   | </v>
      </c>
      <c r="R22" s="40" t="str">
        <f t="shared" si="10"/>
        <v xml:space="preserve">4.67  (0)  %   | </v>
      </c>
      <c r="S22" s="40" t="str">
        <f t="shared" si="11"/>
        <v xml:space="preserve">3.7  (-0.01)  %   | </v>
      </c>
      <c r="T22" s="40" t="str">
        <f t="shared" si="12"/>
        <v xml:space="preserve">4.76  (0)  %   | </v>
      </c>
      <c r="U22" s="40" t="str">
        <f t="shared" si="13"/>
        <v xml:space="preserve">6.03  (-6.03)  %   | </v>
      </c>
      <c r="V22" s="40" t="str">
        <f t="shared" si="14"/>
        <v xml:space="preserve">6.52  (0.03)  %   | </v>
      </c>
      <c r="W22" s="42"/>
      <c r="X22" s="42"/>
    </row>
    <row r="23" spans="1:24" x14ac:dyDescent="0.2">
      <c r="A23" s="40" t="s">
        <v>0</v>
      </c>
      <c r="B23" s="41">
        <v>7.7299999999999994E-2</v>
      </c>
      <c r="C23" s="41">
        <v>7.6100000000000001E-2</v>
      </c>
      <c r="D23" s="41">
        <v>0.13239999999999999</v>
      </c>
      <c r="E23" s="41">
        <v>2.5190999999999999</v>
      </c>
      <c r="F23" s="41">
        <v>1.7889999999999999</v>
      </c>
      <c r="G23" s="41">
        <v>7.3499999999999996E-2</v>
      </c>
      <c r="H23" s="41">
        <v>1.7725</v>
      </c>
      <c r="I23" s="41">
        <v>0.1062</v>
      </c>
      <c r="J23" s="41">
        <v>0.11260000000000001</v>
      </c>
      <c r="K23" s="41">
        <v>0</v>
      </c>
      <c r="M23" s="40" t="s">
        <v>116</v>
      </c>
      <c r="N23" s="40" t="str">
        <f t="shared" si="6"/>
        <v xml:space="preserve">7.73  (-0.03)  %   | </v>
      </c>
      <c r="O23" s="40" t="str">
        <f t="shared" si="7"/>
        <v xml:space="preserve">7.61  (0.04)  %   | </v>
      </c>
      <c r="P23" s="40" t="str">
        <f t="shared" si="8"/>
        <v xml:space="preserve">13.24  (-0.12)  %   | </v>
      </c>
      <c r="Q23" s="40" t="str">
        <f t="shared" si="9"/>
        <v xml:space="preserve">251.91  (-0.2)  %   | </v>
      </c>
      <c r="R23" s="40" t="str">
        <f t="shared" si="10"/>
        <v xml:space="preserve">178.9  (-1.2)  %   | </v>
      </c>
      <c r="S23" s="40" t="str">
        <f t="shared" si="11"/>
        <v xml:space="preserve">7.35  (244.1)  %   | </v>
      </c>
      <c r="T23" s="40" t="str">
        <f t="shared" si="12"/>
        <v xml:space="preserve">177.25  (-170.35)  %   | </v>
      </c>
      <c r="U23" s="40" t="str">
        <f t="shared" si="13"/>
        <v xml:space="preserve">10.62  (-10.62)  %   | </v>
      </c>
      <c r="V23" s="40" t="str">
        <f t="shared" si="14"/>
        <v xml:space="preserve">11.26  (0.01)  %   | </v>
      </c>
      <c r="W23" s="42"/>
      <c r="X23" s="42"/>
    </row>
    <row r="24" spans="1:24" x14ac:dyDescent="0.2">
      <c r="A24" s="40" t="s">
        <v>20</v>
      </c>
      <c r="B24" s="41">
        <v>0.1512</v>
      </c>
      <c r="C24" s="41">
        <v>0.19259999999999999</v>
      </c>
      <c r="D24" s="41">
        <v>0.12939999999999999</v>
      </c>
      <c r="E24" s="41">
        <v>0.2571</v>
      </c>
      <c r="F24" s="41">
        <v>0.19800000000000001</v>
      </c>
      <c r="G24" s="41">
        <v>0.3004</v>
      </c>
      <c r="H24" s="41">
        <v>0.1946</v>
      </c>
      <c r="I24" s="41">
        <v>0.1046</v>
      </c>
      <c r="J24" s="41">
        <v>0.14749999999999999</v>
      </c>
      <c r="K24" s="41">
        <v>0</v>
      </c>
      <c r="M24" s="40" t="s">
        <v>20</v>
      </c>
      <c r="N24" s="40" t="str">
        <f t="shared" si="6"/>
        <v xml:space="preserve">15.12  (-0.06)  %   | </v>
      </c>
      <c r="O24" s="40" t="str">
        <f t="shared" si="7"/>
        <v xml:space="preserve">19.26  (-0.09)  %   | </v>
      </c>
      <c r="P24" s="40" t="str">
        <f t="shared" si="8"/>
        <v xml:space="preserve">12.94  (0.01)  %   | </v>
      </c>
      <c r="Q24" s="40" t="str">
        <f t="shared" si="9"/>
        <v xml:space="preserve">25.71  (-0.13)  %   | </v>
      </c>
      <c r="R24" s="40" t="str">
        <f t="shared" si="10"/>
        <v xml:space="preserve">19.8  (-0.13)  %   | </v>
      </c>
      <c r="S24" s="40" t="str">
        <f t="shared" si="11"/>
        <v xml:space="preserve">30.04  (0.01)  %   | </v>
      </c>
      <c r="T24" s="40" t="str">
        <f t="shared" si="12"/>
        <v xml:space="preserve">19.46  (0.22)  %   | </v>
      </c>
      <c r="U24" s="40" t="str">
        <f t="shared" si="13"/>
        <v xml:space="preserve">10.46  (-10.46)  %   | </v>
      </c>
      <c r="V24" s="40" t="str">
        <f t="shared" si="14"/>
        <v xml:space="preserve">14.75  (0)  %   | </v>
      </c>
      <c r="W24" s="42"/>
      <c r="X24" s="42"/>
    </row>
    <row r="25" spans="1:24" x14ac:dyDescent="0.2">
      <c r="A25" s="40" t="s">
        <v>21</v>
      </c>
      <c r="B25" s="41">
        <v>0.1817</v>
      </c>
      <c r="C25" s="41">
        <v>0.19389999999999999</v>
      </c>
      <c r="D25" s="41">
        <v>0.13350000000000001</v>
      </c>
      <c r="E25" s="41">
        <v>0.26450000000000001</v>
      </c>
      <c r="F25" s="41">
        <v>0.28120000000000001</v>
      </c>
      <c r="G25" s="41">
        <v>0.37080000000000002</v>
      </c>
      <c r="H25" s="41">
        <v>0.2848</v>
      </c>
      <c r="I25" s="41">
        <v>0.1074</v>
      </c>
      <c r="J25" s="41">
        <v>0.15110000000000001</v>
      </c>
      <c r="K25" s="41">
        <v>0</v>
      </c>
      <c r="M25" s="40" t="s">
        <v>21</v>
      </c>
      <c r="N25" s="40" t="str">
        <f t="shared" si="6"/>
        <v xml:space="preserve">18.17  (-0.04)  %   | </v>
      </c>
      <c r="O25" s="40" t="str">
        <f t="shared" si="7"/>
        <v xml:space="preserve">19.39  (-0.04)  %   | </v>
      </c>
      <c r="P25" s="40" t="str">
        <f t="shared" si="8"/>
        <v xml:space="preserve">13.35  (-0.04)  %   | </v>
      </c>
      <c r="Q25" s="40" t="str">
        <f t="shared" si="9"/>
        <v xml:space="preserve">26.45  (-0.17)  %   | </v>
      </c>
      <c r="R25" s="40" t="str">
        <f t="shared" si="10"/>
        <v xml:space="preserve">28.12  (-0.18)  %   | </v>
      </c>
      <c r="S25" s="40" t="str">
        <f t="shared" si="11"/>
        <v xml:space="preserve">37.08  (-0.38)  %   | </v>
      </c>
      <c r="T25" s="40" t="str">
        <f t="shared" si="12"/>
        <v xml:space="preserve">28.48  (0.23)  %   | </v>
      </c>
      <c r="U25" s="40" t="str">
        <f t="shared" si="13"/>
        <v xml:space="preserve">10.74  (-10.74)  %   | </v>
      </c>
      <c r="V25" s="40" t="str">
        <f t="shared" si="14"/>
        <v xml:space="preserve">15.11  (0.03)  %   | </v>
      </c>
      <c r="W25" s="42"/>
      <c r="X25" s="42"/>
    </row>
    <row r="26" spans="1:24" ht="15" x14ac:dyDescent="0.2">
      <c r="A26" s="40" t="s">
        <v>22</v>
      </c>
      <c r="B26" s="41">
        <v>0</v>
      </c>
      <c r="C26" s="41">
        <v>0</v>
      </c>
      <c r="D26" s="48" t="s">
        <v>126</v>
      </c>
      <c r="E26" s="41">
        <v>0</v>
      </c>
      <c r="F26" s="41">
        <v>7.6799999999999993E-2</v>
      </c>
      <c r="G26" s="41">
        <v>0</v>
      </c>
      <c r="H26" s="41">
        <v>7.6499999999999999E-2</v>
      </c>
      <c r="I26" s="41">
        <v>0.1056</v>
      </c>
      <c r="J26" s="41">
        <v>0.1278</v>
      </c>
      <c r="K26" s="41">
        <v>0</v>
      </c>
      <c r="M26" s="40" t="s">
        <v>22</v>
      </c>
      <c r="N26" s="40" t="str">
        <f t="shared" si="6"/>
        <v xml:space="preserve">0  (0)  %   | </v>
      </c>
      <c r="O26" s="40" t="str">
        <f t="shared" si="7"/>
        <v xml:space="preserve">0  (0)  %   | </v>
      </c>
      <c r="P26" s="40" t="e">
        <f t="shared" si="8"/>
        <v>#VALUE!</v>
      </c>
      <c r="Q26" s="40" t="str">
        <f t="shared" si="9"/>
        <v xml:space="preserve">0  (0)  %   | </v>
      </c>
      <c r="R26" s="40" t="str">
        <f t="shared" si="10"/>
        <v xml:space="preserve">7.68  (0.07)  %   | </v>
      </c>
      <c r="S26" s="40" t="str">
        <f t="shared" si="11"/>
        <v xml:space="preserve">0  (0)  %   | </v>
      </c>
      <c r="T26" s="40" t="str">
        <f t="shared" si="12"/>
        <v xml:space="preserve">7.65  (0.05)  %   | </v>
      </c>
      <c r="U26" s="40" t="str">
        <f t="shared" si="13"/>
        <v xml:space="preserve">10.56  (-10.56)  %   | </v>
      </c>
      <c r="V26" s="40" t="str">
        <f t="shared" si="14"/>
        <v xml:space="preserve">12.78  (0)  %   | </v>
      </c>
      <c r="W26" s="42"/>
      <c r="X26" s="42"/>
    </row>
    <row r="27" spans="1:24" x14ac:dyDescent="0.2">
      <c r="A27" s="40" t="s">
        <v>23</v>
      </c>
      <c r="B27" s="41">
        <v>0</v>
      </c>
      <c r="C27" s="41">
        <v>0</v>
      </c>
      <c r="D27" s="41">
        <v>0.1333</v>
      </c>
      <c r="E27" s="41">
        <v>0</v>
      </c>
      <c r="F27" s="41">
        <v>0.13120000000000001</v>
      </c>
      <c r="G27" s="41">
        <v>0</v>
      </c>
      <c r="H27" s="41">
        <v>0.1116</v>
      </c>
      <c r="I27" s="41">
        <v>0.1076</v>
      </c>
      <c r="J27" s="41">
        <v>0.12920000000000001</v>
      </c>
      <c r="K27" s="41">
        <v>0</v>
      </c>
      <c r="M27" s="40" t="s">
        <v>23</v>
      </c>
      <c r="N27" s="40" t="str">
        <f t="shared" si="6"/>
        <v xml:space="preserve">0  (0)  %   | </v>
      </c>
      <c r="O27" s="40" t="str">
        <f t="shared" si="7"/>
        <v xml:space="preserve">0  (0)  %   | </v>
      </c>
      <c r="P27" s="40" t="str">
        <f t="shared" si="8"/>
        <v xml:space="preserve">13.33  (-0.04)  %   | </v>
      </c>
      <c r="Q27" s="40" t="str">
        <f t="shared" si="9"/>
        <v xml:space="preserve">0  (0)  %   | </v>
      </c>
      <c r="R27" s="40" t="str">
        <f t="shared" si="10"/>
        <v xml:space="preserve">13.12  (-1.55)  %   | </v>
      </c>
      <c r="S27" s="40" t="str">
        <f t="shared" si="11"/>
        <v xml:space="preserve">0  (0)  %   | </v>
      </c>
      <c r="T27" s="40" t="str">
        <f t="shared" si="12"/>
        <v xml:space="preserve">11.16  (1.15)  %   | </v>
      </c>
      <c r="U27" s="40" t="str">
        <f t="shared" si="13"/>
        <v xml:space="preserve">10.76  (-10.76)  %   | </v>
      </c>
      <c r="V27" s="40" t="str">
        <f t="shared" si="14"/>
        <v xml:space="preserve">12.92  (-0.01)  %   | </v>
      </c>
      <c r="W27" s="42"/>
      <c r="X27" s="42"/>
    </row>
    <row r="28" spans="1:24" x14ac:dyDescent="0.2">
      <c r="A28" s="40" t="s">
        <v>24</v>
      </c>
      <c r="B28" s="41">
        <v>2.9600000000000001E-2</v>
      </c>
      <c r="C28" s="41">
        <v>3.78E-2</v>
      </c>
      <c r="D28" s="41">
        <v>3.0499999999999999E-2</v>
      </c>
      <c r="E28" s="41">
        <v>6.08E-2</v>
      </c>
      <c r="F28" s="41">
        <v>3.3000000000000002E-2</v>
      </c>
      <c r="G28" s="41">
        <v>5.11E-2</v>
      </c>
      <c r="H28" s="41">
        <v>3.3700000000000001E-2</v>
      </c>
      <c r="I28" s="41">
        <v>2.69E-2</v>
      </c>
      <c r="J28" s="41">
        <v>3.7100000000000001E-2</v>
      </c>
      <c r="K28" s="41">
        <v>0</v>
      </c>
      <c r="M28" s="40" t="s">
        <v>24</v>
      </c>
      <c r="N28" s="40" t="str">
        <f t="shared" si="6"/>
        <v xml:space="preserve">2.96  (-0.01)  %   | </v>
      </c>
      <c r="O28" s="40" t="str">
        <f t="shared" si="7"/>
        <v xml:space="preserve">3.78  (0.01)  %   | </v>
      </c>
      <c r="P28" s="40" t="str">
        <f t="shared" si="8"/>
        <v xml:space="preserve">3.05  (0.02)  %   | </v>
      </c>
      <c r="Q28" s="40" t="str">
        <f t="shared" si="9"/>
        <v xml:space="preserve">6.08  (0)  %   | </v>
      </c>
      <c r="R28" s="40" t="str">
        <f t="shared" si="10"/>
        <v xml:space="preserve">3.3  (0)  %   | </v>
      </c>
      <c r="S28" s="40" t="str">
        <f t="shared" si="11"/>
        <v xml:space="preserve">5.11  (0)  %   | </v>
      </c>
      <c r="T28" s="40" t="str">
        <f t="shared" si="12"/>
        <v xml:space="preserve">3.37  (-0.01)  %   | </v>
      </c>
      <c r="U28" s="40" t="str">
        <f t="shared" si="13"/>
        <v xml:space="preserve">2.69  (-2.69)  %   | </v>
      </c>
      <c r="V28" s="40" t="str">
        <f t="shared" si="14"/>
        <v xml:space="preserve">3.71  (0)  %   | </v>
      </c>
      <c r="W28" s="42"/>
      <c r="X28" s="42"/>
    </row>
    <row r="29" spans="1:24" x14ac:dyDescent="0.2">
      <c r="A29" s="40" t="s">
        <v>25</v>
      </c>
      <c r="B29" s="41">
        <v>3.4700000000000002E-2</v>
      </c>
      <c r="C29" s="41">
        <v>4.53E-2</v>
      </c>
      <c r="D29" s="41">
        <v>3.61E-2</v>
      </c>
      <c r="E29" s="41">
        <v>7.0599999999999996E-2</v>
      </c>
      <c r="F29" s="41">
        <v>4.0399999999999998E-2</v>
      </c>
      <c r="G29" s="41">
        <v>5.8999999999999997E-2</v>
      </c>
      <c r="H29" s="41">
        <v>4.2299999999999997E-2</v>
      </c>
      <c r="I29" s="41">
        <v>3.1899999999999998E-2</v>
      </c>
      <c r="J29" s="41">
        <v>4.4200000000000003E-2</v>
      </c>
      <c r="K29" s="41">
        <v>0</v>
      </c>
      <c r="M29" s="40" t="s">
        <v>25</v>
      </c>
      <c r="N29" s="40" t="str">
        <f t="shared" si="6"/>
        <v xml:space="preserve">3.47  (0)  %   | </v>
      </c>
      <c r="O29" s="40" t="str">
        <f t="shared" si="7"/>
        <v xml:space="preserve">4.53  (0)  %   | </v>
      </c>
      <c r="P29" s="40" t="str">
        <f t="shared" si="8"/>
        <v xml:space="preserve">3.61  (0.02)  %   | </v>
      </c>
      <c r="Q29" s="40" t="str">
        <f t="shared" si="9"/>
        <v xml:space="preserve">7.06  (0.08)  %   | </v>
      </c>
      <c r="R29" s="40" t="str">
        <f t="shared" si="10"/>
        <v xml:space="preserve">4.04  (0.06)  %   | </v>
      </c>
      <c r="S29" s="40" t="str">
        <f t="shared" si="11"/>
        <v xml:space="preserve">5.9  (0)  %   | </v>
      </c>
      <c r="T29" s="40" t="str">
        <f t="shared" si="12"/>
        <v xml:space="preserve">4.23  (-0.19)  %   | </v>
      </c>
      <c r="U29" s="40" t="str">
        <f t="shared" si="13"/>
        <v xml:space="preserve">3.19  (-3.19)  %   | </v>
      </c>
      <c r="V29" s="40" t="str">
        <f t="shared" si="14"/>
        <v xml:space="preserve">4.42  (-0.04)  %   | </v>
      </c>
      <c r="W29" s="42"/>
      <c r="X29" s="42"/>
    </row>
    <row r="30" spans="1:24" x14ac:dyDescent="0.2">
      <c r="A30" s="40" t="s">
        <v>26</v>
      </c>
      <c r="B30" s="41">
        <v>0</v>
      </c>
      <c r="C30" s="41">
        <v>0</v>
      </c>
      <c r="D30" s="41">
        <v>2.6200000000000001E-2</v>
      </c>
      <c r="E30" s="41">
        <v>0</v>
      </c>
      <c r="F30" s="41">
        <v>1.4E-2</v>
      </c>
      <c r="G30" s="41">
        <v>0</v>
      </c>
      <c r="H30" s="41">
        <v>1.46E-2</v>
      </c>
      <c r="I30" s="41">
        <v>2.4199999999999999E-2</v>
      </c>
      <c r="J30" s="41">
        <v>3.2099999999999997E-2</v>
      </c>
      <c r="K30" s="41">
        <v>0</v>
      </c>
      <c r="M30" s="40" t="s">
        <v>26</v>
      </c>
      <c r="N30" s="40" t="str">
        <f t="shared" si="6"/>
        <v xml:space="preserve">0  (0)  %   | </v>
      </c>
      <c r="O30" s="40" t="str">
        <f t="shared" si="7"/>
        <v xml:space="preserve">0  (0)  %   | </v>
      </c>
      <c r="P30" s="40" t="str">
        <f t="shared" si="8"/>
        <v xml:space="preserve">2.62  (0.02)  %   | </v>
      </c>
      <c r="Q30" s="40" t="str">
        <f t="shared" si="9"/>
        <v xml:space="preserve">0  (0)  %   | </v>
      </c>
      <c r="R30" s="40" t="str">
        <f t="shared" si="10"/>
        <v xml:space="preserve">1.4  (-0.01)  %   | </v>
      </c>
      <c r="S30" s="40" t="str">
        <f t="shared" si="11"/>
        <v xml:space="preserve">0  (0)  %   | </v>
      </c>
      <c r="T30" s="40" t="str">
        <f t="shared" si="12"/>
        <v xml:space="preserve">1.46  (0)  %   | </v>
      </c>
      <c r="U30" s="40" t="str">
        <f t="shared" si="13"/>
        <v xml:space="preserve">2.42  (-2.42)  %   | </v>
      </c>
      <c r="V30" s="40" t="str">
        <f t="shared" si="14"/>
        <v xml:space="preserve">3.21  (0.01)  %   | </v>
      </c>
      <c r="W30" s="42"/>
      <c r="X30" s="42"/>
    </row>
    <row r="31" spans="1:24" x14ac:dyDescent="0.2">
      <c r="A31" s="40" t="s">
        <v>27</v>
      </c>
      <c r="B31" s="41">
        <v>0</v>
      </c>
      <c r="C31" s="41">
        <v>0</v>
      </c>
      <c r="D31" s="41">
        <v>2.6499999999999999E-2</v>
      </c>
      <c r="E31" s="41">
        <v>0</v>
      </c>
      <c r="F31" s="41">
        <v>1.4999999999999999E-2</v>
      </c>
      <c r="G31" s="41">
        <v>0</v>
      </c>
      <c r="H31" s="41">
        <v>1.5299999999999999E-2</v>
      </c>
      <c r="I31" s="41">
        <v>2.4500000000000001E-2</v>
      </c>
      <c r="J31" s="41">
        <v>3.2399999999999998E-2</v>
      </c>
      <c r="K31" s="41">
        <v>0</v>
      </c>
      <c r="M31" s="40" t="s">
        <v>27</v>
      </c>
      <c r="N31" s="40" t="str">
        <f t="shared" si="6"/>
        <v xml:space="preserve">0  (0)  %   | </v>
      </c>
      <c r="O31" s="40" t="str">
        <f t="shared" si="7"/>
        <v xml:space="preserve">0  (0)  %   | </v>
      </c>
      <c r="P31" s="40" t="str">
        <f t="shared" si="8"/>
        <v xml:space="preserve">2.65  (0.02)  %   | </v>
      </c>
      <c r="Q31" s="40" t="str">
        <f t="shared" si="9"/>
        <v xml:space="preserve">0  (0)  %   | </v>
      </c>
      <c r="R31" s="40" t="str">
        <f t="shared" si="10"/>
        <v xml:space="preserve">1.5  (0)  %   | </v>
      </c>
      <c r="S31" s="40" t="str">
        <f t="shared" si="11"/>
        <v xml:space="preserve">0  (0)  %   | </v>
      </c>
      <c r="T31" s="40" t="str">
        <f t="shared" si="12"/>
        <v xml:space="preserve">1.53  (0)  %   | </v>
      </c>
      <c r="U31" s="40" t="str">
        <f t="shared" si="13"/>
        <v xml:space="preserve">2.45  (-2.45)  %   | </v>
      </c>
      <c r="V31" s="40" t="str">
        <f t="shared" si="14"/>
        <v xml:space="preserve">3.24  (0)  %   | </v>
      </c>
      <c r="W31" s="42"/>
      <c r="X31" s="42"/>
    </row>
    <row r="32" spans="1:24" x14ac:dyDescent="0.2">
      <c r="A32" s="40" t="s">
        <v>28</v>
      </c>
      <c r="B32" s="41">
        <v>0.1804</v>
      </c>
      <c r="C32" s="41">
        <v>0.22739999999999999</v>
      </c>
      <c r="D32" s="41">
        <v>0.3569</v>
      </c>
      <c r="E32" s="41">
        <v>0.32529999999999998</v>
      </c>
      <c r="F32" s="41">
        <v>0.29599999999999999</v>
      </c>
      <c r="G32" s="41">
        <v>0.32690000000000002</v>
      </c>
      <c r="H32" s="41">
        <v>0.29899999999999999</v>
      </c>
      <c r="I32" s="41">
        <v>0.32490000000000002</v>
      </c>
      <c r="J32" s="41">
        <v>0.37919999999999998</v>
      </c>
      <c r="K32" s="41">
        <v>0</v>
      </c>
      <c r="M32" s="40" t="s">
        <v>28</v>
      </c>
      <c r="N32" s="40" t="str">
        <f t="shared" si="6"/>
        <v xml:space="preserve">18.04  (-0.05)  %   | </v>
      </c>
      <c r="O32" s="40" t="str">
        <f t="shared" si="7"/>
        <v xml:space="preserve">22.74  (0.01)  %   | </v>
      </c>
      <c r="P32" s="40" t="str">
        <f t="shared" si="8"/>
        <v xml:space="preserve">35.69  (0.1)  %   | </v>
      </c>
      <c r="Q32" s="40" t="str">
        <f t="shared" si="9"/>
        <v xml:space="preserve">32.53  (-0.23)  %   | </v>
      </c>
      <c r="R32" s="40" t="str">
        <f t="shared" si="10"/>
        <v xml:space="preserve">29.6  (0)  %   | </v>
      </c>
      <c r="S32" s="40" t="str">
        <f t="shared" si="11"/>
        <v xml:space="preserve">32.69  (-0.03)  %   | </v>
      </c>
      <c r="T32" s="40" t="str">
        <f t="shared" si="12"/>
        <v xml:space="preserve">29.9  (-0.09)  %   | </v>
      </c>
      <c r="U32" s="40" t="str">
        <f t="shared" si="13"/>
        <v xml:space="preserve">32.49  (-32.49)  %   | </v>
      </c>
      <c r="V32" s="40" t="str">
        <f t="shared" si="14"/>
        <v xml:space="preserve">37.92  (0)  %   | </v>
      </c>
      <c r="W32" s="42"/>
      <c r="X32" s="42"/>
    </row>
    <row r="33" spans="1:24" x14ac:dyDescent="0.2">
      <c r="A33" s="40" t="s">
        <v>29</v>
      </c>
      <c r="B33" s="41">
        <v>0</v>
      </c>
      <c r="C33" s="41">
        <v>0</v>
      </c>
      <c r="D33" s="41">
        <v>0</v>
      </c>
      <c r="E33" s="41">
        <v>0</v>
      </c>
      <c r="F33" s="41">
        <v>0</v>
      </c>
      <c r="G33" s="41">
        <v>0</v>
      </c>
      <c r="H33" s="41">
        <v>0</v>
      </c>
      <c r="I33" s="41">
        <v>0</v>
      </c>
      <c r="J33" s="41">
        <v>0</v>
      </c>
      <c r="K33" s="41">
        <v>0</v>
      </c>
      <c r="M33" s="40" t="s">
        <v>29</v>
      </c>
      <c r="N33" s="40" t="str">
        <f t="shared" si="6"/>
        <v xml:space="preserve">0  (0)  %   | </v>
      </c>
      <c r="O33" s="40" t="str">
        <f t="shared" si="7"/>
        <v xml:space="preserve">0  (0)  %   | </v>
      </c>
      <c r="P33" s="40" t="str">
        <f t="shared" si="8"/>
        <v xml:space="preserve">0  (0)  %   | </v>
      </c>
      <c r="Q33" s="40" t="str">
        <f t="shared" si="9"/>
        <v xml:space="preserve">0  (0)  %   | </v>
      </c>
      <c r="R33" s="40" t="str">
        <f t="shared" si="10"/>
        <v xml:space="preserve">0  (0)  %   | </v>
      </c>
      <c r="S33" s="40" t="str">
        <f t="shared" si="11"/>
        <v xml:space="preserve">0  (0)  %   | </v>
      </c>
      <c r="T33" s="40" t="str">
        <f t="shared" si="12"/>
        <v xml:space="preserve">0  (0)  %   | </v>
      </c>
      <c r="U33" s="40" t="str">
        <f t="shared" si="13"/>
        <v xml:space="preserve">0  (0)  %   | </v>
      </c>
      <c r="V33" s="40" t="str">
        <f t="shared" si="14"/>
        <v xml:space="preserve">0  (0)  %   | </v>
      </c>
      <c r="W33" s="42"/>
      <c r="X33" s="42"/>
    </row>
    <row r="34" spans="1:24" ht="15" x14ac:dyDescent="0.2">
      <c r="B34" s="43"/>
      <c r="C34" s="44"/>
      <c r="D34" s="44"/>
      <c r="E34" s="44"/>
      <c r="F34" s="44"/>
      <c r="G34" s="44"/>
      <c r="H34" s="44"/>
      <c r="I34" s="44"/>
      <c r="J34" s="44"/>
      <c r="K34" s="45"/>
    </row>
    <row r="35" spans="1:24" ht="15" x14ac:dyDescent="0.2">
      <c r="A35" s="40">
        <v>78</v>
      </c>
      <c r="B35" s="43"/>
      <c r="C35" s="44"/>
      <c r="D35" s="44"/>
      <c r="E35" s="44"/>
      <c r="F35" s="44"/>
      <c r="G35" s="44"/>
      <c r="H35" s="44"/>
      <c r="I35" s="44"/>
      <c r="J35" s="44"/>
      <c r="K35" s="45"/>
    </row>
    <row r="36" spans="1:24" ht="15" x14ac:dyDescent="0.2">
      <c r="A36" s="40" t="s">
        <v>1</v>
      </c>
      <c r="B36" s="43"/>
      <c r="C36" s="44"/>
      <c r="D36" s="44"/>
      <c r="E36" s="44"/>
      <c r="F36" s="44"/>
      <c r="G36" s="44"/>
      <c r="H36" s="44"/>
      <c r="I36" s="44"/>
      <c r="J36" s="44"/>
      <c r="K36" s="45"/>
      <c r="N36" s="46"/>
    </row>
    <row r="37" spans="1:24" x14ac:dyDescent="0.2">
      <c r="A37" s="40" t="s">
        <v>2</v>
      </c>
      <c r="B37" s="47"/>
      <c r="C37" s="47"/>
      <c r="D37" s="47"/>
      <c r="E37" s="47"/>
      <c r="F37" s="47"/>
      <c r="G37" s="47"/>
      <c r="H37" s="47"/>
      <c r="I37" s="47"/>
      <c r="J37" s="47"/>
      <c r="N37" s="46"/>
    </row>
    <row r="38" spans="1:24" x14ac:dyDescent="0.2">
      <c r="A38" s="40" t="s">
        <v>3</v>
      </c>
      <c r="C38" s="39"/>
      <c r="D38" s="39"/>
      <c r="E38" s="39"/>
      <c r="F38" s="39"/>
      <c r="H38" s="39"/>
      <c r="I38" s="39"/>
      <c r="J38" s="39"/>
      <c r="K38" s="39"/>
      <c r="O38" s="40">
        <f>G6-G38</f>
        <v>0</v>
      </c>
    </row>
    <row r="39" spans="1:24" x14ac:dyDescent="0.2">
      <c r="A39" s="40" t="s">
        <v>4</v>
      </c>
      <c r="B39" s="40">
        <v>41898</v>
      </c>
      <c r="C39" s="40">
        <v>24558</v>
      </c>
      <c r="D39" s="40">
        <v>31110</v>
      </c>
      <c r="E39" s="40">
        <v>27102</v>
      </c>
      <c r="F39" s="40">
        <v>44968</v>
      </c>
      <c r="G39" s="40">
        <v>41094</v>
      </c>
      <c r="H39" s="40">
        <v>45052</v>
      </c>
      <c r="I39" s="40">
        <v>44032</v>
      </c>
      <c r="J39" s="40">
        <v>34504</v>
      </c>
      <c r="K39" s="40">
        <v>0</v>
      </c>
    </row>
    <row r="40" spans="1:24" x14ac:dyDescent="0.2">
      <c r="A40" s="40" t="s">
        <v>5</v>
      </c>
      <c r="B40" s="40">
        <v>3040</v>
      </c>
      <c r="C40" s="40">
        <v>2824</v>
      </c>
      <c r="D40" s="40">
        <v>14144</v>
      </c>
      <c r="E40" s="40">
        <v>6248</v>
      </c>
      <c r="F40" s="40">
        <v>7396</v>
      </c>
      <c r="G40" s="40">
        <v>3052</v>
      </c>
      <c r="H40" s="40">
        <v>7400</v>
      </c>
      <c r="I40" s="40">
        <v>13596</v>
      </c>
      <c r="J40" s="40">
        <v>13588</v>
      </c>
      <c r="K40" s="40">
        <v>0</v>
      </c>
    </row>
    <row r="41" spans="1:24" x14ac:dyDescent="0.2">
      <c r="A41" s="40" t="s">
        <v>6</v>
      </c>
      <c r="B41" s="40">
        <v>21252</v>
      </c>
      <c r="C41" s="40">
        <v>16716</v>
      </c>
      <c r="D41" s="40">
        <v>19324</v>
      </c>
      <c r="E41" s="40">
        <v>14212</v>
      </c>
      <c r="F41" s="40">
        <v>30924</v>
      </c>
      <c r="G41" s="40">
        <v>21180</v>
      </c>
      <c r="H41" s="40">
        <v>30924</v>
      </c>
      <c r="I41" s="40">
        <v>19152</v>
      </c>
      <c r="J41" s="40">
        <v>18000</v>
      </c>
      <c r="K41" s="40">
        <v>0</v>
      </c>
    </row>
    <row r="42" spans="1:24" x14ac:dyDescent="0.2">
      <c r="A42" s="40" t="s">
        <v>7</v>
      </c>
    </row>
    <row r="43" spans="1:24" x14ac:dyDescent="0.2">
      <c r="A43" s="40" t="s">
        <v>8</v>
      </c>
      <c r="B43" s="40" t="s">
        <v>43</v>
      </c>
      <c r="C43" s="40" t="s">
        <v>44</v>
      </c>
      <c r="D43" s="40" t="s">
        <v>84</v>
      </c>
      <c r="E43" s="40" t="s">
        <v>85</v>
      </c>
      <c r="F43" s="40" t="s">
        <v>49</v>
      </c>
      <c r="G43" s="40" t="s">
        <v>86</v>
      </c>
      <c r="H43" s="40" t="s">
        <v>49</v>
      </c>
      <c r="I43" s="40">
        <v>0</v>
      </c>
      <c r="J43" s="40" t="s">
        <v>50</v>
      </c>
      <c r="K43" s="40">
        <v>0</v>
      </c>
    </row>
    <row r="44" spans="1:24" x14ac:dyDescent="0.2">
      <c r="A44" s="40" t="s">
        <v>9</v>
      </c>
      <c r="B44" s="40" t="s">
        <v>43</v>
      </c>
      <c r="C44" s="40" t="s">
        <v>44</v>
      </c>
      <c r="D44" s="40" t="s">
        <v>84</v>
      </c>
      <c r="E44" s="40" t="s">
        <v>46</v>
      </c>
      <c r="F44" s="40" t="s">
        <v>49</v>
      </c>
      <c r="G44" s="40" t="s">
        <v>86</v>
      </c>
      <c r="H44" s="40" t="s">
        <v>49</v>
      </c>
      <c r="I44" s="40">
        <v>0</v>
      </c>
      <c r="J44" s="40" t="s">
        <v>50</v>
      </c>
      <c r="K44" s="40">
        <v>0</v>
      </c>
    </row>
    <row r="45" spans="1:24" x14ac:dyDescent="0.2">
      <c r="A45" s="40" t="s">
        <v>10</v>
      </c>
      <c r="B45" s="40" t="s">
        <v>87</v>
      </c>
      <c r="C45" s="40" t="s">
        <v>44</v>
      </c>
      <c r="D45" s="40" t="s">
        <v>52</v>
      </c>
      <c r="E45" s="40" t="s">
        <v>53</v>
      </c>
      <c r="F45" s="40" t="s">
        <v>88</v>
      </c>
      <c r="G45" s="40" t="s">
        <v>89</v>
      </c>
      <c r="H45" s="40" t="s">
        <v>90</v>
      </c>
      <c r="I45" s="40">
        <v>0</v>
      </c>
      <c r="J45" s="40" t="s">
        <v>57</v>
      </c>
      <c r="K45" s="40">
        <v>0</v>
      </c>
    </row>
    <row r="46" spans="1:24" x14ac:dyDescent="0.2">
      <c r="A46" s="40" t="s">
        <v>11</v>
      </c>
      <c r="O46" s="40">
        <f>G6-194426</f>
        <v>-194426</v>
      </c>
    </row>
    <row r="47" spans="1:24" x14ac:dyDescent="0.2">
      <c r="A47" s="40" t="s">
        <v>12</v>
      </c>
      <c r="B47" s="40" t="s">
        <v>91</v>
      </c>
      <c r="C47" s="40" t="s">
        <v>92</v>
      </c>
      <c r="D47" s="40" t="s">
        <v>93</v>
      </c>
      <c r="E47" s="40" t="s">
        <v>94</v>
      </c>
      <c r="F47" s="40" t="s">
        <v>95</v>
      </c>
      <c r="G47" s="40" t="s">
        <v>96</v>
      </c>
      <c r="H47" s="40" t="s">
        <v>62</v>
      </c>
      <c r="I47" s="40">
        <v>0</v>
      </c>
      <c r="J47" s="40" t="s">
        <v>97</v>
      </c>
      <c r="K47" s="40">
        <v>0</v>
      </c>
    </row>
    <row r="48" spans="1:24" x14ac:dyDescent="0.2">
      <c r="A48" s="40" t="s">
        <v>13</v>
      </c>
      <c r="B48" s="40" t="s">
        <v>98</v>
      </c>
      <c r="C48" s="40" t="s">
        <v>99</v>
      </c>
      <c r="D48" s="40" t="s">
        <v>100</v>
      </c>
      <c r="E48" s="40" t="s">
        <v>101</v>
      </c>
      <c r="F48" s="40" t="s">
        <v>102</v>
      </c>
      <c r="G48" s="40" t="s">
        <v>103</v>
      </c>
      <c r="H48" s="40" t="s">
        <v>104</v>
      </c>
      <c r="I48" s="40">
        <v>0</v>
      </c>
      <c r="J48" s="40" t="s">
        <v>105</v>
      </c>
      <c r="K48" s="40">
        <v>0</v>
      </c>
    </row>
    <row r="49" spans="1:11" x14ac:dyDescent="0.2">
      <c r="A49" s="40" t="s">
        <v>14</v>
      </c>
      <c r="B49" s="40" t="s">
        <v>74</v>
      </c>
      <c r="C49" s="40" t="s">
        <v>106</v>
      </c>
      <c r="D49" s="40" t="s">
        <v>76</v>
      </c>
      <c r="E49" s="40" t="s">
        <v>107</v>
      </c>
      <c r="F49" s="40" t="s">
        <v>108</v>
      </c>
      <c r="G49" s="40" t="s">
        <v>109</v>
      </c>
      <c r="H49" s="40" t="s">
        <v>78</v>
      </c>
      <c r="I49" s="40">
        <v>0</v>
      </c>
      <c r="J49" s="40" t="s">
        <v>110</v>
      </c>
      <c r="K49" s="40">
        <v>0</v>
      </c>
    </row>
    <row r="50" spans="1:11" x14ac:dyDescent="0.2">
      <c r="A50" s="40" t="s">
        <v>15</v>
      </c>
    </row>
    <row r="51" spans="1:11" x14ac:dyDescent="0.2">
      <c r="A51" s="40" t="s">
        <v>16</v>
      </c>
      <c r="B51" s="41">
        <v>0.59940000000000004</v>
      </c>
      <c r="C51" s="41">
        <v>0.503</v>
      </c>
      <c r="D51" s="41">
        <v>0.25090000000000001</v>
      </c>
      <c r="E51" s="41">
        <v>0.32200000000000001</v>
      </c>
      <c r="F51" s="41">
        <v>0.33600000000000002</v>
      </c>
      <c r="G51" s="41">
        <v>0.28489999999999999</v>
      </c>
      <c r="H51" s="41">
        <v>0.33210000000000001</v>
      </c>
      <c r="I51" s="41">
        <v>0</v>
      </c>
      <c r="J51" s="41">
        <v>0.2107</v>
      </c>
      <c r="K51" s="41">
        <v>0</v>
      </c>
    </row>
    <row r="52" spans="1:11" x14ac:dyDescent="0.2">
      <c r="A52" s="40" t="s">
        <v>17</v>
      </c>
      <c r="B52" s="41">
        <v>0.36</v>
      </c>
      <c r="C52" s="41">
        <v>0.45679999999999998</v>
      </c>
      <c r="D52" s="41">
        <v>0.67379999999999995</v>
      </c>
      <c r="E52" s="41">
        <v>0.63919999999999999</v>
      </c>
      <c r="F52" s="41">
        <v>0.61709999999999998</v>
      </c>
      <c r="G52" s="41">
        <v>0.67820000000000003</v>
      </c>
      <c r="H52" s="41">
        <v>0.62050000000000005</v>
      </c>
      <c r="I52" s="41">
        <v>0</v>
      </c>
      <c r="J52" s="41">
        <v>0.72389999999999999</v>
      </c>
      <c r="K52" s="41">
        <v>0</v>
      </c>
    </row>
    <row r="53" spans="1:11" x14ac:dyDescent="0.2">
      <c r="A53" s="40" t="s">
        <v>18</v>
      </c>
      <c r="B53" s="41">
        <v>0.39050000000000001</v>
      </c>
      <c r="C53" s="41">
        <v>0.47270000000000001</v>
      </c>
      <c r="D53" s="41">
        <v>0.70730000000000004</v>
      </c>
      <c r="E53" s="41">
        <v>0.66220000000000001</v>
      </c>
      <c r="F53" s="41">
        <v>0.88080000000000003</v>
      </c>
      <c r="G53" s="41">
        <v>0.74750000000000005</v>
      </c>
      <c r="H53" s="41">
        <v>0.93669999999999998</v>
      </c>
      <c r="I53" s="41">
        <v>0</v>
      </c>
      <c r="J53" s="41">
        <v>0.7349</v>
      </c>
      <c r="K53" s="41">
        <v>0</v>
      </c>
    </row>
    <row r="54" spans="1:11" x14ac:dyDescent="0.2">
      <c r="A54" s="40" t="s">
        <v>19</v>
      </c>
      <c r="B54" s="41">
        <v>4.0599999999999997E-2</v>
      </c>
      <c r="C54" s="41">
        <v>3.9899999999999998E-2</v>
      </c>
      <c r="D54" s="41">
        <v>7.5399999999999995E-2</v>
      </c>
      <c r="E54" s="41">
        <v>3.8600000000000002E-2</v>
      </c>
      <c r="F54" s="41">
        <v>4.6699999999999998E-2</v>
      </c>
      <c r="G54" s="41">
        <v>3.6900000000000002E-2</v>
      </c>
      <c r="H54" s="41">
        <v>4.7600000000000003E-2</v>
      </c>
      <c r="I54" s="41">
        <v>0</v>
      </c>
      <c r="J54" s="41">
        <v>6.5500000000000003E-2</v>
      </c>
      <c r="K54" s="41">
        <v>0</v>
      </c>
    </row>
    <row r="55" spans="1:11" x14ac:dyDescent="0.2">
      <c r="A55" s="40" t="s">
        <v>0</v>
      </c>
      <c r="B55" s="41">
        <v>7.6999999999999999E-2</v>
      </c>
      <c r="C55" s="41">
        <v>7.6499999999999999E-2</v>
      </c>
      <c r="D55" s="41">
        <v>0.13120000000000001</v>
      </c>
      <c r="E55" s="41">
        <v>2.5171000000000001</v>
      </c>
      <c r="F55" s="41">
        <v>1.7769999999999999</v>
      </c>
      <c r="G55" s="41">
        <v>2.5145</v>
      </c>
      <c r="H55" s="41">
        <v>6.9000000000000006E-2</v>
      </c>
      <c r="I55" s="41">
        <v>0</v>
      </c>
      <c r="J55" s="41">
        <v>0.11269999999999999</v>
      </c>
      <c r="K55" s="41">
        <v>0</v>
      </c>
    </row>
    <row r="56" spans="1:11" x14ac:dyDescent="0.2">
      <c r="A56" s="40" t="s">
        <v>20</v>
      </c>
      <c r="B56" s="41">
        <v>0.15060000000000001</v>
      </c>
      <c r="C56" s="41">
        <v>0.19170000000000001</v>
      </c>
      <c r="D56" s="41">
        <v>0.1295</v>
      </c>
      <c r="E56" s="41">
        <v>0.25580000000000003</v>
      </c>
      <c r="F56" s="41">
        <v>0.19670000000000001</v>
      </c>
      <c r="G56" s="41">
        <v>0.30049999999999999</v>
      </c>
      <c r="H56" s="41">
        <v>0.1968</v>
      </c>
      <c r="I56" s="41">
        <v>0</v>
      </c>
      <c r="J56" s="41">
        <v>0.14749999999999999</v>
      </c>
      <c r="K56" s="41">
        <v>0</v>
      </c>
    </row>
    <row r="57" spans="1:11" x14ac:dyDescent="0.2">
      <c r="A57" s="40" t="s">
        <v>21</v>
      </c>
      <c r="B57" s="41">
        <v>0.18129999999999999</v>
      </c>
      <c r="C57" s="41">
        <v>0.19350000000000001</v>
      </c>
      <c r="D57" s="41">
        <v>0.1331</v>
      </c>
      <c r="E57" s="41">
        <v>0.26279999999999998</v>
      </c>
      <c r="F57" s="41">
        <v>0.27939999999999998</v>
      </c>
      <c r="G57" s="41">
        <v>0.36699999999999999</v>
      </c>
      <c r="H57" s="41">
        <v>0.28710000000000002</v>
      </c>
      <c r="I57" s="41">
        <v>0</v>
      </c>
      <c r="J57" s="41">
        <v>0.15140000000000001</v>
      </c>
      <c r="K57" s="41">
        <v>0</v>
      </c>
    </row>
    <row r="58" spans="1:11" x14ac:dyDescent="0.2">
      <c r="A58" s="40" t="s">
        <v>22</v>
      </c>
      <c r="B58" s="41">
        <v>0</v>
      </c>
      <c r="C58" s="41">
        <v>0</v>
      </c>
      <c r="D58" s="41">
        <v>0.12920000000000001</v>
      </c>
      <c r="E58" s="41">
        <v>0</v>
      </c>
      <c r="F58" s="41">
        <v>7.7499999999999999E-2</v>
      </c>
      <c r="G58" s="41">
        <v>0</v>
      </c>
      <c r="H58" s="41">
        <v>7.6999999999999999E-2</v>
      </c>
      <c r="I58" s="41">
        <v>0</v>
      </c>
      <c r="J58" s="41">
        <v>0.1278</v>
      </c>
      <c r="K58" s="41">
        <v>0</v>
      </c>
    </row>
    <row r="59" spans="1:11" x14ac:dyDescent="0.2">
      <c r="A59" s="40" t="s">
        <v>23</v>
      </c>
      <c r="B59" s="41">
        <v>0</v>
      </c>
      <c r="C59" s="41">
        <v>0</v>
      </c>
      <c r="D59" s="41">
        <v>0.13289999999999999</v>
      </c>
      <c r="E59" s="41">
        <v>0</v>
      </c>
      <c r="F59" s="41">
        <v>0.1157</v>
      </c>
      <c r="G59" s="41">
        <v>0</v>
      </c>
      <c r="H59" s="41">
        <v>0.1231</v>
      </c>
      <c r="I59" s="41">
        <v>0</v>
      </c>
      <c r="J59" s="41">
        <v>0.12909999999999999</v>
      </c>
      <c r="K59" s="41">
        <v>0</v>
      </c>
    </row>
    <row r="60" spans="1:11" x14ac:dyDescent="0.2">
      <c r="A60" s="40" t="s">
        <v>24</v>
      </c>
      <c r="B60" s="41">
        <v>2.9499999999999998E-2</v>
      </c>
      <c r="C60" s="41">
        <v>3.7900000000000003E-2</v>
      </c>
      <c r="D60" s="41">
        <v>3.0700000000000002E-2</v>
      </c>
      <c r="E60" s="41">
        <v>6.08E-2</v>
      </c>
      <c r="F60" s="41">
        <v>3.3000000000000002E-2</v>
      </c>
      <c r="G60" s="41">
        <v>5.11E-2</v>
      </c>
      <c r="H60" s="41">
        <v>3.3599999999999998E-2</v>
      </c>
      <c r="I60" s="41">
        <v>0</v>
      </c>
      <c r="J60" s="41">
        <v>3.7100000000000001E-2</v>
      </c>
      <c r="K60" s="41">
        <v>0</v>
      </c>
    </row>
    <row r="61" spans="1:11" x14ac:dyDescent="0.2">
      <c r="A61" s="40" t="s">
        <v>25</v>
      </c>
      <c r="B61" s="41">
        <v>3.4700000000000002E-2</v>
      </c>
      <c r="C61" s="41">
        <v>4.53E-2</v>
      </c>
      <c r="D61" s="41">
        <v>3.6299999999999999E-2</v>
      </c>
      <c r="E61" s="41">
        <v>7.1400000000000005E-2</v>
      </c>
      <c r="F61" s="41">
        <v>4.1000000000000002E-2</v>
      </c>
      <c r="G61" s="41">
        <v>5.8999999999999997E-2</v>
      </c>
      <c r="H61" s="41">
        <v>4.0399999999999998E-2</v>
      </c>
      <c r="I61" s="41">
        <v>0</v>
      </c>
      <c r="J61" s="41">
        <v>4.3799999999999999E-2</v>
      </c>
      <c r="K61" s="41">
        <v>0</v>
      </c>
    </row>
    <row r="62" spans="1:11" x14ac:dyDescent="0.2">
      <c r="A62" s="40" t="s">
        <v>26</v>
      </c>
      <c r="B62" s="41">
        <v>0</v>
      </c>
      <c r="C62" s="41">
        <v>0</v>
      </c>
      <c r="D62" s="41">
        <v>2.64E-2</v>
      </c>
      <c r="E62" s="41">
        <v>0</v>
      </c>
      <c r="F62" s="41">
        <v>1.3899999999999999E-2</v>
      </c>
      <c r="G62" s="41">
        <v>0</v>
      </c>
      <c r="H62" s="41">
        <v>1.46E-2</v>
      </c>
      <c r="I62" s="41">
        <v>0</v>
      </c>
      <c r="J62" s="41">
        <v>3.2199999999999999E-2</v>
      </c>
      <c r="K62" s="41">
        <v>0</v>
      </c>
    </row>
    <row r="63" spans="1:11" x14ac:dyDescent="0.2">
      <c r="A63" s="40" t="s">
        <v>27</v>
      </c>
      <c r="B63" s="41">
        <v>0</v>
      </c>
      <c r="C63" s="41">
        <v>0</v>
      </c>
      <c r="D63" s="41">
        <v>2.6700000000000002E-2</v>
      </c>
      <c r="E63" s="41">
        <v>0</v>
      </c>
      <c r="F63" s="41">
        <v>1.4999999999999999E-2</v>
      </c>
      <c r="G63" s="41">
        <v>0</v>
      </c>
      <c r="H63" s="41">
        <v>1.5299999999999999E-2</v>
      </c>
      <c r="I63" s="41">
        <v>0</v>
      </c>
      <c r="J63" s="41">
        <v>3.2399999999999998E-2</v>
      </c>
      <c r="K63" s="41">
        <v>0</v>
      </c>
    </row>
    <row r="64" spans="1:11" x14ac:dyDescent="0.2">
      <c r="A64" s="40" t="s">
        <v>28</v>
      </c>
      <c r="B64" s="41">
        <v>0.1799</v>
      </c>
      <c r="C64" s="41">
        <v>0.22750000000000001</v>
      </c>
      <c r="D64" s="41">
        <v>0.3579</v>
      </c>
      <c r="E64" s="41">
        <v>0.32300000000000001</v>
      </c>
      <c r="F64" s="41">
        <v>0.29599999999999999</v>
      </c>
      <c r="G64" s="41">
        <v>0.3266</v>
      </c>
      <c r="H64" s="41">
        <v>0.29809999999999998</v>
      </c>
      <c r="I64" s="41">
        <v>0</v>
      </c>
      <c r="J64" s="41">
        <v>0.37919999999999998</v>
      </c>
      <c r="K64" s="41">
        <v>0</v>
      </c>
    </row>
    <row r="65" spans="1:11" x14ac:dyDescent="0.2">
      <c r="A65" s="40" t="s">
        <v>29</v>
      </c>
      <c r="B65" s="41">
        <v>0</v>
      </c>
      <c r="C65" s="41">
        <v>0</v>
      </c>
      <c r="D65" s="41">
        <v>0</v>
      </c>
      <c r="E65" s="41">
        <v>0</v>
      </c>
      <c r="F65" s="41">
        <v>0</v>
      </c>
      <c r="G65" s="41">
        <v>0</v>
      </c>
      <c r="H65" s="41">
        <v>0</v>
      </c>
      <c r="I65" s="41">
        <v>0</v>
      </c>
      <c r="J65" s="41">
        <v>0</v>
      </c>
      <c r="K65" s="41">
        <v>0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X66"/>
  <sheetViews>
    <sheetView tabSelected="1" topLeftCell="A21" workbookViewId="0">
      <selection activeCell="B48" sqref="B48"/>
    </sheetView>
  </sheetViews>
  <sheetFormatPr defaultColWidth="8.85546875" defaultRowHeight="12.75" x14ac:dyDescent="0.2"/>
  <cols>
    <col min="1" max="1" width="28.7109375" style="40" bestFit="1" customWidth="1"/>
    <col min="2" max="2" width="24.7109375" style="1" customWidth="1"/>
    <col min="3" max="3" width="20.7109375" style="40" customWidth="1"/>
    <col min="4" max="4" width="13.28515625" style="40" customWidth="1"/>
    <col min="5" max="5" width="8.85546875" style="40"/>
    <col min="6" max="6" width="8.42578125" style="40" bestFit="1" customWidth="1"/>
    <col min="7" max="7" width="14.28515625" style="40" bestFit="1" customWidth="1"/>
    <col min="8" max="8" width="8.85546875" style="40"/>
    <col min="9" max="9" width="14" style="40" bestFit="1" customWidth="1"/>
    <col min="10" max="10" width="9.7109375" style="40" bestFit="1" customWidth="1"/>
    <col min="11" max="11" width="9" style="40" customWidth="1"/>
    <col min="12" max="12" width="8.85546875" style="40"/>
    <col min="13" max="13" width="34.28515625" style="40" bestFit="1" customWidth="1"/>
    <col min="14" max="15" width="26.5703125" style="40" bestFit="1" customWidth="1"/>
    <col min="16" max="16" width="27" style="40" bestFit="1" customWidth="1"/>
    <col min="17" max="17" width="27.5703125" style="40" bestFit="1" customWidth="1"/>
    <col min="18" max="18" width="25.5703125" style="40" bestFit="1" customWidth="1"/>
    <col min="19" max="19" width="26" style="40" bestFit="1" customWidth="1"/>
    <col min="20" max="20" width="27" style="40" bestFit="1" customWidth="1"/>
    <col min="21" max="21" width="26" style="40" bestFit="1" customWidth="1"/>
    <col min="22" max="22" width="26.5703125" style="40" bestFit="1" customWidth="1"/>
    <col min="23" max="23" width="7.28515625" style="40" bestFit="1" customWidth="1"/>
    <col min="24" max="24" width="21.85546875" style="40" bestFit="1" customWidth="1"/>
    <col min="25" max="16384" width="8.85546875" style="40"/>
  </cols>
  <sheetData>
    <row r="3" spans="1:24" x14ac:dyDescent="0.2">
      <c r="A3" s="40">
        <v>80</v>
      </c>
      <c r="B3" s="1" t="s">
        <v>120</v>
      </c>
      <c r="C3" s="40" t="s">
        <v>119</v>
      </c>
      <c r="D3" s="40" t="s">
        <v>117</v>
      </c>
      <c r="E3" s="40" t="s">
        <v>118</v>
      </c>
      <c r="F3" s="40" t="s">
        <v>121</v>
      </c>
      <c r="G3" s="40" t="s">
        <v>122</v>
      </c>
      <c r="H3" s="40" t="s">
        <v>123</v>
      </c>
      <c r="I3" s="40" t="s">
        <v>124</v>
      </c>
      <c r="J3" s="40" t="s">
        <v>125</v>
      </c>
      <c r="M3" s="40" t="s">
        <v>39</v>
      </c>
      <c r="N3" s="40" t="s">
        <v>30</v>
      </c>
      <c r="O3" s="40" t="s">
        <v>31</v>
      </c>
      <c r="P3" s="40" t="s">
        <v>32</v>
      </c>
      <c r="Q3" s="40" t="s">
        <v>33</v>
      </c>
      <c r="R3" s="40" t="s">
        <v>34</v>
      </c>
      <c r="S3" s="40" t="s">
        <v>35</v>
      </c>
      <c r="T3" s="40" t="s">
        <v>36</v>
      </c>
      <c r="U3" s="40" t="s">
        <v>37</v>
      </c>
      <c r="V3" s="40" t="s">
        <v>38</v>
      </c>
    </row>
    <row r="4" spans="1:24" x14ac:dyDescent="0.2">
      <c r="A4" s="40" t="s">
        <v>1</v>
      </c>
      <c r="M4" s="40" t="s">
        <v>83</v>
      </c>
    </row>
    <row r="5" spans="1:24" ht="13.5" thickBot="1" x14ac:dyDescent="0.25">
      <c r="A5" s="40" t="s">
        <v>2</v>
      </c>
      <c r="M5" s="40" t="s">
        <v>82</v>
      </c>
    </row>
    <row r="6" spans="1:24" ht="38.25" x14ac:dyDescent="0.2">
      <c r="A6" s="49" t="s">
        <v>217</v>
      </c>
      <c r="B6" s="49" t="s">
        <v>199</v>
      </c>
      <c r="C6" s="49" t="s">
        <v>200</v>
      </c>
      <c r="D6" s="49" t="s">
        <v>201</v>
      </c>
      <c r="E6" s="49" t="s">
        <v>202</v>
      </c>
      <c r="F6" s="49" t="s">
        <v>203</v>
      </c>
      <c r="G6" s="49" t="s">
        <v>204</v>
      </c>
      <c r="H6" s="49" t="s">
        <v>205</v>
      </c>
      <c r="I6" s="49" t="s">
        <v>206</v>
      </c>
      <c r="J6" s="49" t="s">
        <v>207</v>
      </c>
      <c r="K6" s="56"/>
      <c r="M6" s="40" t="s">
        <v>3</v>
      </c>
      <c r="N6" s="40" t="str">
        <f>CONCATENATE(LEFT(TRIM(SUBSTITUTE(B6,CHAR(160),"")),FIND("(",B6)-2), "(",LEFT(TRIM(SUBSTITUTE(B6,CHAR(160),"")),FIND("(",B6)-2) -LEFT(TRIM(SUBSTITUTE(B38,CHAR(160),"")),FIND("(",B38)-2), ")","   | ")</f>
        <v xml:space="preserve">161950 (0)   | </v>
      </c>
      <c r="O6" s="40" t="str">
        <f t="shared" ref="O6:V9" si="0">CONCATENATE(LEFT(TRIM(SUBSTITUTE(C6,CHAR(160),"")),FIND("(",C6)-2), "(",LEFT(TRIM(SUBSTITUTE(C6,CHAR(160),"")),FIND("(",C6)-2) -LEFT(TRIM(SUBSTITUTE(C38,CHAR(160),"")),FIND("(",C38)-2), ")","   | ")</f>
        <v xml:space="preserve">139318 (0)   | </v>
      </c>
      <c r="P6" s="40" t="str">
        <f t="shared" si="0"/>
        <v xml:space="preserve">172122 (0)   | </v>
      </c>
      <c r="Q6" s="40" t="str">
        <f t="shared" si="0"/>
        <v xml:space="preserve">136482 (0)   | </v>
      </c>
      <c r="R6" s="40" t="str">
        <f t="shared" si="0"/>
        <v xml:space="preserve">212404 (0)   | </v>
      </c>
      <c r="S6" s="40" t="str">
        <f t="shared" si="0"/>
        <v xml:space="preserve">176022 (0)   | </v>
      </c>
      <c r="T6" s="40" t="str">
        <f t="shared" si="0"/>
        <v xml:space="preserve">212984 (0)   | </v>
      </c>
      <c r="U6" s="40" t="str">
        <f t="shared" si="0"/>
        <v xml:space="preserve">180180 (0)   | </v>
      </c>
      <c r="V6" s="40" t="str">
        <f t="shared" si="0"/>
        <v xml:space="preserve">175628 (0)   | </v>
      </c>
      <c r="W6" s="42"/>
      <c r="X6" s="42"/>
    </row>
    <row r="7" spans="1:24" ht="25.5" x14ac:dyDescent="0.2">
      <c r="A7" s="49" t="s">
        <v>218</v>
      </c>
      <c r="B7" s="49" t="s">
        <v>208</v>
      </c>
      <c r="C7" s="49" t="s">
        <v>209</v>
      </c>
      <c r="D7" s="49" t="s">
        <v>210</v>
      </c>
      <c r="E7" s="49" t="s">
        <v>211</v>
      </c>
      <c r="F7" s="49" t="s">
        <v>212</v>
      </c>
      <c r="G7" s="49" t="s">
        <v>213</v>
      </c>
      <c r="H7" s="49" t="s">
        <v>214</v>
      </c>
      <c r="I7" s="49" t="s">
        <v>215</v>
      </c>
      <c r="J7" s="49" t="s">
        <v>216</v>
      </c>
      <c r="K7" s="59"/>
      <c r="M7" s="40" t="s">
        <v>4</v>
      </c>
      <c r="N7" s="40" t="str">
        <f t="shared" ref="N7:N9" si="1">CONCATENATE(LEFT(TRIM(SUBSTITUTE(B7,CHAR(160),"")),FIND("(",B7)-2), "(",LEFT(TRIM(SUBSTITUTE(B7,CHAR(160),"")),FIND("(",B7)-2) -LEFT(TRIM(SUBSTITUTE(B39,CHAR(160),"")),FIND("(",B39)-2), ")","   | ")</f>
        <v xml:space="preserve">42366 (0)   | </v>
      </c>
      <c r="O7" s="40" t="str">
        <f t="shared" si="0"/>
        <v xml:space="preserve">25118 (0)   | </v>
      </c>
      <c r="P7" s="40" t="str">
        <f t="shared" si="0"/>
        <v xml:space="preserve">31794 (0)   | </v>
      </c>
      <c r="Q7" s="40" t="str">
        <f t="shared" si="0"/>
        <v xml:space="preserve">27658 (0)   | </v>
      </c>
      <c r="R7" s="40" t="str">
        <f t="shared" si="0"/>
        <v xml:space="preserve">44348 (0)   | </v>
      </c>
      <c r="S7" s="40" t="str">
        <f t="shared" si="0"/>
        <v xml:space="preserve">41014 (0)   | </v>
      </c>
      <c r="T7" s="40" t="str">
        <f t="shared" si="0"/>
        <v xml:space="preserve">44432 (0)   | </v>
      </c>
      <c r="U7" s="40" t="str">
        <f t="shared" si="0"/>
        <v xml:space="preserve">44896 (0)   | </v>
      </c>
      <c r="V7" s="40" t="str">
        <f t="shared" si="0"/>
        <v xml:space="preserve">35368 (0)   | </v>
      </c>
      <c r="W7" s="42"/>
      <c r="X7" s="42"/>
    </row>
    <row r="8" spans="1:24" ht="25.5" x14ac:dyDescent="0.2">
      <c r="A8" s="49" t="s">
        <v>219</v>
      </c>
      <c r="B8" s="49" t="s">
        <v>220</v>
      </c>
      <c r="C8" s="49" t="s">
        <v>221</v>
      </c>
      <c r="D8" s="49" t="s">
        <v>222</v>
      </c>
      <c r="E8" s="49" t="s">
        <v>223</v>
      </c>
      <c r="F8" s="49" t="s">
        <v>224</v>
      </c>
      <c r="G8" s="49" t="s">
        <v>225</v>
      </c>
      <c r="H8" s="49" t="s">
        <v>226</v>
      </c>
      <c r="I8" s="49" t="s">
        <v>227</v>
      </c>
      <c r="J8" s="49" t="s">
        <v>228</v>
      </c>
      <c r="K8" s="59"/>
      <c r="M8" s="40" t="s">
        <v>5</v>
      </c>
      <c r="N8" s="40" t="str">
        <f t="shared" si="1"/>
        <v xml:space="preserve">3044 (0)   | </v>
      </c>
      <c r="O8" s="40" t="str">
        <f t="shared" si="0"/>
        <v xml:space="preserve">2824 (0)   | </v>
      </c>
      <c r="P8" s="40" t="str">
        <f t="shared" si="0"/>
        <v xml:space="preserve">14144 (0)   | </v>
      </c>
      <c r="Q8" s="40" t="str">
        <f t="shared" si="0"/>
        <v xml:space="preserve">6248 (0)   | </v>
      </c>
      <c r="R8" s="40" t="str">
        <f t="shared" si="0"/>
        <v xml:space="preserve">7396 (0)   | </v>
      </c>
      <c r="S8" s="40" t="str">
        <f t="shared" si="0"/>
        <v xml:space="preserve">3052 (0)   | </v>
      </c>
      <c r="T8" s="40" t="str">
        <f t="shared" si="0"/>
        <v xml:space="preserve">7400 (0)   | </v>
      </c>
      <c r="U8" s="40" t="str">
        <f t="shared" si="0"/>
        <v xml:space="preserve">14052 (0)   | </v>
      </c>
      <c r="V8" s="40" t="str">
        <f t="shared" si="0"/>
        <v xml:space="preserve">13588 (0)   | </v>
      </c>
      <c r="W8" s="42"/>
      <c r="X8" s="42"/>
    </row>
    <row r="9" spans="1:24" ht="26.25" thickBot="1" x14ac:dyDescent="0.25">
      <c r="A9" s="49" t="s">
        <v>229</v>
      </c>
      <c r="B9" s="49" t="s">
        <v>230</v>
      </c>
      <c r="C9" s="49" t="s">
        <v>231</v>
      </c>
      <c r="D9" s="49" t="s">
        <v>232</v>
      </c>
      <c r="E9" s="49" t="s">
        <v>233</v>
      </c>
      <c r="F9" s="49" t="s">
        <v>234</v>
      </c>
      <c r="G9" s="49" t="s">
        <v>235</v>
      </c>
      <c r="H9" s="49" t="s">
        <v>234</v>
      </c>
      <c r="I9" s="49" t="s">
        <v>236</v>
      </c>
      <c r="J9" s="49" t="s">
        <v>238</v>
      </c>
      <c r="K9" s="63"/>
      <c r="M9" s="40" t="s">
        <v>6</v>
      </c>
      <c r="N9" s="40" t="str">
        <f t="shared" si="1"/>
        <v xml:space="preserve">21176 (0)   | </v>
      </c>
      <c r="O9" s="40" t="str">
        <f t="shared" si="0"/>
        <v xml:space="preserve">16780 (0)   | </v>
      </c>
      <c r="P9" s="40" t="str">
        <f t="shared" si="0"/>
        <v xml:space="preserve">19404 (0)   | </v>
      </c>
      <c r="Q9" s="40" t="str">
        <f t="shared" si="0"/>
        <v xml:space="preserve">14276 (0)   | </v>
      </c>
      <c r="R9" s="40" t="str">
        <f t="shared" si="0"/>
        <v xml:space="preserve">30556 (0)   | </v>
      </c>
      <c r="S9" s="40" t="str">
        <f t="shared" si="0"/>
        <v xml:space="preserve">21108 (0)   | </v>
      </c>
      <c r="T9" s="40" t="str">
        <f t="shared" si="0"/>
        <v xml:space="preserve">30556 (0)   | </v>
      </c>
      <c r="U9" s="40" t="str">
        <f t="shared" si="0"/>
        <v xml:space="preserve">19248 (0)   | </v>
      </c>
      <c r="V9" s="40" t="str">
        <f t="shared" si="0"/>
        <v xml:space="preserve">18080 (0)   | </v>
      </c>
      <c r="W9" s="42"/>
      <c r="X9" s="42"/>
    </row>
    <row r="10" spans="1:24" x14ac:dyDescent="0.2">
      <c r="A10" s="40" t="s">
        <v>7</v>
      </c>
      <c r="M10" s="40" t="s">
        <v>7</v>
      </c>
      <c r="W10" s="42"/>
      <c r="X10" s="42"/>
    </row>
    <row r="11" spans="1:24" ht="25.5" x14ac:dyDescent="0.2">
      <c r="A11" s="49" t="s">
        <v>239</v>
      </c>
      <c r="B11" s="49" t="s">
        <v>272</v>
      </c>
      <c r="C11" s="49" t="s">
        <v>257</v>
      </c>
      <c r="D11" s="49" t="s">
        <v>258</v>
      </c>
      <c r="E11" s="49" t="s">
        <v>259</v>
      </c>
      <c r="F11" s="49" t="s">
        <v>260</v>
      </c>
      <c r="G11" s="49" t="s">
        <v>261</v>
      </c>
      <c r="H11" s="49" t="s">
        <v>262</v>
      </c>
      <c r="I11" s="49" t="s">
        <v>263</v>
      </c>
      <c r="J11" s="49" t="s">
        <v>264</v>
      </c>
      <c r="M11" s="40" t="s">
        <v>8</v>
      </c>
      <c r="N11" s="40" t="str">
        <f>CONCATENATE(LEFT(TRIM(SUBSTITUTE(B11,CHAR(160),"")),FIND("(",B11)-2), " (",LEFT(TRIM(SUBSTITUTE(B11,CHAR(160),"")),FIND("(",B11)-2) -LEFT(TRIM(SUBSTITUTE(B43,CHAR(160),"")),FIND("(",B43)-2), ")","   | ")</f>
        <v xml:space="preserve">94 (0)   | </v>
      </c>
      <c r="O11" s="40" t="e">
        <f t="shared" ref="O11:V13" si="2">CONCATENATE(LEFT(TRIM(SUBSTITUTE(C11,CHAR(160),"")),FIND("(",C11)-2), " (",LEFT(TRIM(SUBSTITUTE(C11,CHAR(160),"")),FIND("(",C11)-2) -LEFT(TRIM(SUBSTITUTE(C43,CHAR(160),"")),FIND("(",C43)-2), ")","   | ")</f>
        <v>#VALUE!</v>
      </c>
      <c r="P11" s="40" t="e">
        <f t="shared" si="2"/>
        <v>#VALUE!</v>
      </c>
      <c r="Q11" s="40" t="e">
        <f t="shared" si="2"/>
        <v>#VALUE!</v>
      </c>
      <c r="R11" s="40" t="e">
        <f t="shared" si="2"/>
        <v>#VALUE!</v>
      </c>
      <c r="S11" s="40" t="e">
        <f t="shared" si="2"/>
        <v>#VALUE!</v>
      </c>
      <c r="T11" s="40" t="e">
        <f t="shared" si="2"/>
        <v>#VALUE!</v>
      </c>
      <c r="U11" s="40" t="e">
        <f t="shared" si="2"/>
        <v>#VALUE!</v>
      </c>
      <c r="V11" s="40" t="e">
        <f t="shared" si="2"/>
        <v>#VALUE!</v>
      </c>
      <c r="W11" s="42"/>
      <c r="X11" s="42"/>
    </row>
    <row r="12" spans="1:24" ht="25.5" x14ac:dyDescent="0.2">
      <c r="A12" s="49" t="s">
        <v>248</v>
      </c>
      <c r="B12" s="49" t="s">
        <v>272</v>
      </c>
      <c r="C12" s="49" t="s">
        <v>257</v>
      </c>
      <c r="D12" s="49" t="s">
        <v>258</v>
      </c>
      <c r="E12" s="49" t="s">
        <v>259</v>
      </c>
      <c r="F12" s="49" t="s">
        <v>260</v>
      </c>
      <c r="G12" s="49" t="s">
        <v>261</v>
      </c>
      <c r="H12" s="49" t="s">
        <v>262</v>
      </c>
      <c r="I12" s="49" t="s">
        <v>263</v>
      </c>
      <c r="J12" s="49" t="s">
        <v>264</v>
      </c>
      <c r="M12" s="40" t="s">
        <v>9</v>
      </c>
      <c r="N12" s="40" t="str">
        <f t="shared" ref="N12:N13" si="3">CONCATENATE(LEFT(TRIM(SUBSTITUTE(B12,CHAR(160),"")),FIND("(",B12)-2), " (",LEFT(TRIM(SUBSTITUTE(B12,CHAR(160),"")),FIND("(",B12)-2) -LEFT(TRIM(SUBSTITUTE(B44,CHAR(160),"")),FIND("(",B44)-2), ")","   | ")</f>
        <v xml:space="preserve">94 (0)   | </v>
      </c>
      <c r="O12" s="40" t="e">
        <f t="shared" si="2"/>
        <v>#VALUE!</v>
      </c>
      <c r="P12" s="40" t="e">
        <f t="shared" si="2"/>
        <v>#VALUE!</v>
      </c>
      <c r="Q12" s="40" t="e">
        <f t="shared" si="2"/>
        <v>#VALUE!</v>
      </c>
      <c r="R12" s="40" t="e">
        <f t="shared" si="2"/>
        <v>#VALUE!</v>
      </c>
      <c r="S12" s="40" t="e">
        <f t="shared" si="2"/>
        <v>#VALUE!</v>
      </c>
      <c r="T12" s="40" t="e">
        <f t="shared" si="2"/>
        <v>#VALUE!</v>
      </c>
      <c r="U12" s="40" t="e">
        <f t="shared" si="2"/>
        <v>#VALUE!</v>
      </c>
      <c r="V12" s="40" t="e">
        <f t="shared" si="2"/>
        <v>#VALUE!</v>
      </c>
      <c r="W12" s="42"/>
      <c r="X12" s="42"/>
    </row>
    <row r="13" spans="1:24" ht="38.25" x14ac:dyDescent="0.2">
      <c r="A13" s="49" t="s">
        <v>249</v>
      </c>
      <c r="B13" s="49" t="s">
        <v>433</v>
      </c>
      <c r="C13" s="49" t="s">
        <v>257</v>
      </c>
      <c r="D13" s="49" t="s">
        <v>265</v>
      </c>
      <c r="E13" s="49" t="s">
        <v>266</v>
      </c>
      <c r="F13" s="49" t="s">
        <v>267</v>
      </c>
      <c r="G13" s="49" t="s">
        <v>268</v>
      </c>
      <c r="H13" s="49" t="s">
        <v>269</v>
      </c>
      <c r="I13" s="49" t="s">
        <v>270</v>
      </c>
      <c r="J13" s="49" t="s">
        <v>271</v>
      </c>
      <c r="M13" s="40" t="s">
        <v>10</v>
      </c>
      <c r="N13" s="40" t="str">
        <f t="shared" si="3"/>
        <v xml:space="preserve">449  (0)   | </v>
      </c>
      <c r="O13" s="40" t="e">
        <f t="shared" si="2"/>
        <v>#VALUE!</v>
      </c>
      <c r="P13" s="40" t="e">
        <f t="shared" si="2"/>
        <v>#VALUE!</v>
      </c>
      <c r="Q13" s="40" t="e">
        <f t="shared" si="2"/>
        <v>#VALUE!</v>
      </c>
      <c r="R13" s="40" t="e">
        <f t="shared" si="2"/>
        <v>#VALUE!</v>
      </c>
      <c r="S13" s="40" t="e">
        <f t="shared" si="2"/>
        <v>#VALUE!</v>
      </c>
      <c r="T13" s="40" t="e">
        <f t="shared" si="2"/>
        <v>#VALUE!</v>
      </c>
      <c r="U13" s="40" t="e">
        <f t="shared" si="2"/>
        <v>#VALUE!</v>
      </c>
      <c r="V13" s="40" t="e">
        <f t="shared" si="2"/>
        <v>#VALUE!</v>
      </c>
      <c r="W13" s="42"/>
      <c r="X13" s="42"/>
    </row>
    <row r="14" spans="1:24" x14ac:dyDescent="0.2">
      <c r="A14" s="40" t="s">
        <v>11</v>
      </c>
      <c r="M14" s="40" t="s">
        <v>11</v>
      </c>
      <c r="W14" s="42"/>
      <c r="X14" s="42"/>
    </row>
    <row r="15" spans="1:24" x14ac:dyDescent="0.2">
      <c r="A15" s="40" t="s">
        <v>12</v>
      </c>
      <c r="M15" s="40" t="s">
        <v>12</v>
      </c>
      <c r="N15" s="40" t="e">
        <f t="shared" ref="N11:N33" si="4">CONCATENATE(LEFT(TRIM(SUBSTITUTE(B15,CHAR(160),"")),FIND("(",B15)-2), "  (",LEFT(TRIM(SUBSTITUTE(B15,CHAR(160),"")),FIND("(",B15)-2) -LEFT(TRIM(SUBSTITUTE(B47,CHAR(160),"")),FIND("(",B47)-2), ")","   | ")</f>
        <v>#VALUE!</v>
      </c>
      <c r="O15" s="40" t="e">
        <f t="shared" ref="O11:O33" si="5">CONCATENATE(LEFT(TRIM(SUBSTITUTE(C15,CHAR(160),"")),FIND("(",C15)-2), "  (",LEFT(TRIM(SUBSTITUTE(C15,CHAR(160),"")),FIND("(",C15)-2) -LEFT(TRIM(SUBSTITUTE(C47,CHAR(160),"")),FIND("(",C47)-2), ")","   | ")</f>
        <v>#VALUE!</v>
      </c>
      <c r="P15" s="40" t="e">
        <f t="shared" ref="P11:P33" si="6">CONCATENATE(LEFT(TRIM(SUBSTITUTE(D15,CHAR(160),"")),FIND("(",D15)-2), "  (",LEFT(TRIM(SUBSTITUTE(D15,CHAR(160),"")),FIND("(",D15)-2) -LEFT(TRIM(SUBSTITUTE(D47,CHAR(160),"")),FIND("(",D47)-2), ")","   | ")</f>
        <v>#VALUE!</v>
      </c>
      <c r="Q15" s="40" t="e">
        <f t="shared" ref="Q11:Q33" si="7">CONCATENATE(LEFT(TRIM(SUBSTITUTE(E15,CHAR(160),"")),FIND("(",E15)-2), "  (",LEFT(TRIM(SUBSTITUTE(E15,CHAR(160),"")),FIND("(",E15)-2) -LEFT(TRIM(SUBSTITUTE(E47,CHAR(160),"")),FIND("(",E47)-2), ")","   | ")</f>
        <v>#VALUE!</v>
      </c>
      <c r="R15" s="40" t="e">
        <f t="shared" ref="R11:R33" si="8">CONCATENATE(LEFT(TRIM(SUBSTITUTE(F15,CHAR(160),"")),FIND("(",F15)-2), "  (",LEFT(TRIM(SUBSTITUTE(F15,CHAR(160),"")),FIND("(",F15)-2) -LEFT(TRIM(SUBSTITUTE(F47,CHAR(160),"")),FIND("(",F47)-2), ")","   | ")</f>
        <v>#VALUE!</v>
      </c>
      <c r="S15" s="40" t="e">
        <f t="shared" ref="S11:S33" si="9">CONCATENATE(LEFT(TRIM(SUBSTITUTE(G15,CHAR(160),"")),FIND("(",G15)-2), "  (",LEFT(TRIM(SUBSTITUTE(G15,CHAR(160),"")),FIND("(",G15)-2) -LEFT(TRIM(SUBSTITUTE(G47,CHAR(160),"")),FIND("(",G47)-2), ")","   | ")</f>
        <v>#VALUE!</v>
      </c>
      <c r="T15" s="40" t="e">
        <f t="shared" ref="T11:T33" si="10">CONCATENATE(LEFT(TRIM(SUBSTITUTE(H15,CHAR(160),"")),FIND("(",H15)-2), "  (",LEFT(TRIM(SUBSTITUTE(H15,CHAR(160),"")),FIND("(",H15)-2) -LEFT(TRIM(SUBSTITUTE(H47,CHAR(160),"")),FIND("(",H47)-2), ")","   | ")</f>
        <v>#VALUE!</v>
      </c>
      <c r="U15" s="40" t="e">
        <f t="shared" ref="U11:U33" si="11">CONCATENATE(LEFT(TRIM(SUBSTITUTE(I15,CHAR(160),"")),FIND("(",I15)-2), "  (",LEFT(TRIM(SUBSTITUTE(I15,CHAR(160),"")),FIND("(",I15)-2) -LEFT(TRIM(SUBSTITUTE(I47,CHAR(160),"")),FIND("(",I47)-2), ")","   | ")</f>
        <v>#VALUE!</v>
      </c>
      <c r="V15" s="40" t="e">
        <f t="shared" ref="V11:V33" si="12">CONCATENATE(LEFT(TRIM(SUBSTITUTE(J15,CHAR(160),"")),FIND("(",J15)-2), "  (",LEFT(TRIM(SUBSTITUTE(J15,CHAR(160),"")),FIND("(",J15)-2) -LEFT(TRIM(SUBSTITUTE(J47,CHAR(160),"")),FIND("(",J47)-2), ")","   | ")</f>
        <v>#VALUE!</v>
      </c>
      <c r="W15" s="42"/>
      <c r="X15" s="42"/>
    </row>
    <row r="16" spans="1:24" x14ac:dyDescent="0.2">
      <c r="A16" s="40" t="s">
        <v>13</v>
      </c>
      <c r="M16" s="40" t="s">
        <v>13</v>
      </c>
      <c r="N16" s="40" t="e">
        <f t="shared" si="4"/>
        <v>#VALUE!</v>
      </c>
      <c r="O16" s="40" t="e">
        <f t="shared" si="5"/>
        <v>#VALUE!</v>
      </c>
      <c r="P16" s="40" t="e">
        <f t="shared" si="6"/>
        <v>#VALUE!</v>
      </c>
      <c r="Q16" s="40" t="e">
        <f t="shared" si="7"/>
        <v>#VALUE!</v>
      </c>
      <c r="R16" s="40" t="e">
        <f t="shared" si="8"/>
        <v>#VALUE!</v>
      </c>
      <c r="S16" s="40" t="e">
        <f t="shared" si="9"/>
        <v>#VALUE!</v>
      </c>
      <c r="T16" s="40" t="e">
        <f t="shared" si="10"/>
        <v>#VALUE!</v>
      </c>
      <c r="U16" s="40" t="e">
        <f t="shared" si="11"/>
        <v>#VALUE!</v>
      </c>
      <c r="V16" s="40" t="e">
        <f t="shared" si="12"/>
        <v>#VALUE!</v>
      </c>
      <c r="W16" s="42"/>
      <c r="X16" s="42"/>
    </row>
    <row r="17" spans="1:24" x14ac:dyDescent="0.2">
      <c r="A17" s="40" t="s">
        <v>14</v>
      </c>
      <c r="M17" s="40" t="s">
        <v>14</v>
      </c>
      <c r="N17" s="40" t="e">
        <f t="shared" si="4"/>
        <v>#VALUE!</v>
      </c>
      <c r="O17" s="40" t="e">
        <f t="shared" si="5"/>
        <v>#VALUE!</v>
      </c>
      <c r="P17" s="40" t="e">
        <f t="shared" si="6"/>
        <v>#VALUE!</v>
      </c>
      <c r="Q17" s="40" t="e">
        <f t="shared" si="7"/>
        <v>#VALUE!</v>
      </c>
      <c r="R17" s="40" t="e">
        <f t="shared" si="8"/>
        <v>#VALUE!</v>
      </c>
      <c r="S17" s="40" t="e">
        <f t="shared" si="9"/>
        <v>#VALUE!</v>
      </c>
      <c r="T17" s="40" t="e">
        <f t="shared" si="10"/>
        <v>#VALUE!</v>
      </c>
      <c r="U17" s="40" t="e">
        <f t="shared" si="11"/>
        <v>#VALUE!</v>
      </c>
      <c r="V17" s="40" t="e">
        <f t="shared" si="12"/>
        <v>#VALUE!</v>
      </c>
      <c r="W17" s="42"/>
      <c r="X17" s="42"/>
    </row>
    <row r="18" spans="1:24" x14ac:dyDescent="0.2">
      <c r="A18" s="40" t="s">
        <v>15</v>
      </c>
      <c r="M18" s="40" t="s">
        <v>15</v>
      </c>
      <c r="N18" s="40" t="e">
        <f t="shared" si="4"/>
        <v>#VALUE!</v>
      </c>
      <c r="O18" s="40" t="e">
        <f t="shared" si="5"/>
        <v>#VALUE!</v>
      </c>
      <c r="P18" s="40" t="e">
        <f t="shared" si="6"/>
        <v>#VALUE!</v>
      </c>
      <c r="Q18" s="40" t="e">
        <f t="shared" si="7"/>
        <v>#VALUE!</v>
      </c>
      <c r="R18" s="40" t="e">
        <f t="shared" si="8"/>
        <v>#VALUE!</v>
      </c>
      <c r="S18" s="40" t="e">
        <f t="shared" si="9"/>
        <v>#VALUE!</v>
      </c>
      <c r="T18" s="40" t="e">
        <f t="shared" si="10"/>
        <v>#VALUE!</v>
      </c>
      <c r="U18" s="40" t="e">
        <f t="shared" si="11"/>
        <v>#VALUE!</v>
      </c>
      <c r="V18" s="40" t="e">
        <f t="shared" si="12"/>
        <v>#VALUE!</v>
      </c>
      <c r="W18" s="42"/>
      <c r="X18" s="42"/>
    </row>
    <row r="19" spans="1:24" ht="38.25" x14ac:dyDescent="0.2">
      <c r="A19" s="40" t="s">
        <v>16</v>
      </c>
      <c r="B19" s="49" t="s">
        <v>306</v>
      </c>
      <c r="C19" s="49" t="s">
        <v>307</v>
      </c>
      <c r="D19" s="49" t="s">
        <v>308</v>
      </c>
      <c r="E19" s="49" t="s">
        <v>309</v>
      </c>
      <c r="F19" s="49" t="s">
        <v>310</v>
      </c>
      <c r="G19" s="49" t="s">
        <v>311</v>
      </c>
      <c r="H19" s="49" t="s">
        <v>312</v>
      </c>
      <c r="I19" s="49" t="s">
        <v>313</v>
      </c>
      <c r="J19" s="49" t="s">
        <v>314</v>
      </c>
      <c r="K19" s="41"/>
      <c r="M19" s="40" t="s">
        <v>16</v>
      </c>
      <c r="W19" s="42"/>
      <c r="X19" s="42"/>
    </row>
    <row r="20" spans="1:24" x14ac:dyDescent="0.2">
      <c r="A20" s="40" t="s">
        <v>17</v>
      </c>
      <c r="B20" s="81"/>
      <c r="C20" s="41"/>
      <c r="D20" s="41"/>
      <c r="E20" s="41"/>
      <c r="F20" s="41"/>
      <c r="G20" s="41"/>
      <c r="H20" s="41"/>
      <c r="I20" s="41"/>
      <c r="J20" s="41"/>
      <c r="K20" s="41"/>
      <c r="M20" s="40" t="s">
        <v>17</v>
      </c>
      <c r="N20" s="40" t="e">
        <f t="shared" si="4"/>
        <v>#VALUE!</v>
      </c>
      <c r="O20" s="40" t="e">
        <f t="shared" si="5"/>
        <v>#VALUE!</v>
      </c>
      <c r="P20" s="40" t="e">
        <f t="shared" si="6"/>
        <v>#VALUE!</v>
      </c>
      <c r="Q20" s="40" t="e">
        <f t="shared" si="7"/>
        <v>#VALUE!</v>
      </c>
      <c r="R20" s="40" t="e">
        <f t="shared" si="8"/>
        <v>#VALUE!</v>
      </c>
      <c r="S20" s="40" t="e">
        <f t="shared" si="9"/>
        <v>#VALUE!</v>
      </c>
      <c r="T20" s="40" t="e">
        <f t="shared" si="10"/>
        <v>#VALUE!</v>
      </c>
      <c r="U20" s="40" t="e">
        <f t="shared" si="11"/>
        <v>#VALUE!</v>
      </c>
      <c r="V20" s="40" t="e">
        <f t="shared" si="12"/>
        <v>#VALUE!</v>
      </c>
      <c r="W20" s="42"/>
      <c r="X20" s="42"/>
    </row>
    <row r="21" spans="1:24" x14ac:dyDescent="0.2">
      <c r="A21" s="40" t="s">
        <v>18</v>
      </c>
      <c r="B21" s="81"/>
      <c r="C21" s="41"/>
      <c r="D21" s="41"/>
      <c r="E21" s="41"/>
      <c r="F21" s="41"/>
      <c r="G21" s="41"/>
      <c r="H21" s="41"/>
      <c r="I21" s="41"/>
      <c r="J21" s="41"/>
      <c r="K21" s="41"/>
      <c r="M21" s="40" t="s">
        <v>18</v>
      </c>
      <c r="N21" s="40" t="e">
        <f t="shared" si="4"/>
        <v>#VALUE!</v>
      </c>
      <c r="O21" s="40" t="e">
        <f t="shared" si="5"/>
        <v>#VALUE!</v>
      </c>
      <c r="P21" s="40" t="e">
        <f t="shared" si="6"/>
        <v>#VALUE!</v>
      </c>
      <c r="Q21" s="40" t="e">
        <f t="shared" si="7"/>
        <v>#VALUE!</v>
      </c>
      <c r="R21" s="40" t="e">
        <f t="shared" si="8"/>
        <v>#VALUE!</v>
      </c>
      <c r="S21" s="40" t="e">
        <f t="shared" si="9"/>
        <v>#VALUE!</v>
      </c>
      <c r="T21" s="40" t="e">
        <f t="shared" si="10"/>
        <v>#VALUE!</v>
      </c>
      <c r="U21" s="40" t="e">
        <f t="shared" si="11"/>
        <v>#VALUE!</v>
      </c>
      <c r="V21" s="40" t="e">
        <f t="shared" si="12"/>
        <v>#VALUE!</v>
      </c>
      <c r="W21" s="42"/>
      <c r="X21" s="42"/>
    </row>
    <row r="22" spans="1:24" x14ac:dyDescent="0.2">
      <c r="A22" s="40" t="s">
        <v>19</v>
      </c>
      <c r="B22" s="81"/>
      <c r="C22" s="41"/>
      <c r="D22" s="41"/>
      <c r="E22" s="41"/>
      <c r="F22" s="41"/>
      <c r="G22" s="41"/>
      <c r="H22" s="41"/>
      <c r="I22" s="41"/>
      <c r="J22" s="41"/>
      <c r="K22" s="41"/>
      <c r="M22" s="40" t="s">
        <v>19</v>
      </c>
      <c r="N22" s="40" t="e">
        <f t="shared" si="4"/>
        <v>#VALUE!</v>
      </c>
      <c r="O22" s="40" t="e">
        <f t="shared" si="5"/>
        <v>#VALUE!</v>
      </c>
      <c r="P22" s="40" t="e">
        <f t="shared" si="6"/>
        <v>#VALUE!</v>
      </c>
      <c r="Q22" s="40" t="e">
        <f t="shared" si="7"/>
        <v>#VALUE!</v>
      </c>
      <c r="R22" s="40" t="e">
        <f t="shared" si="8"/>
        <v>#VALUE!</v>
      </c>
      <c r="S22" s="40" t="e">
        <f t="shared" si="9"/>
        <v>#VALUE!</v>
      </c>
      <c r="T22" s="40" t="e">
        <f t="shared" si="10"/>
        <v>#VALUE!</v>
      </c>
      <c r="U22" s="40" t="e">
        <f t="shared" si="11"/>
        <v>#VALUE!</v>
      </c>
      <c r="V22" s="40" t="e">
        <f t="shared" si="12"/>
        <v>#VALUE!</v>
      </c>
      <c r="W22" s="42"/>
      <c r="X22" s="42"/>
    </row>
    <row r="23" spans="1:24" x14ac:dyDescent="0.2">
      <c r="A23" s="40" t="s">
        <v>0</v>
      </c>
      <c r="B23" s="81"/>
      <c r="C23" s="41"/>
      <c r="D23" s="41"/>
      <c r="E23" s="41"/>
      <c r="F23" s="41"/>
      <c r="G23" s="41"/>
      <c r="H23" s="41"/>
      <c r="I23" s="41"/>
      <c r="J23" s="41"/>
      <c r="K23" s="41"/>
      <c r="M23" s="40" t="s">
        <v>116</v>
      </c>
      <c r="N23" s="40" t="e">
        <f t="shared" si="4"/>
        <v>#VALUE!</v>
      </c>
      <c r="O23" s="40" t="e">
        <f t="shared" si="5"/>
        <v>#VALUE!</v>
      </c>
      <c r="P23" s="40" t="e">
        <f t="shared" si="6"/>
        <v>#VALUE!</v>
      </c>
      <c r="Q23" s="40" t="e">
        <f t="shared" si="7"/>
        <v>#VALUE!</v>
      </c>
      <c r="R23" s="40" t="e">
        <f t="shared" si="8"/>
        <v>#VALUE!</v>
      </c>
      <c r="S23" s="40" t="e">
        <f t="shared" si="9"/>
        <v>#VALUE!</v>
      </c>
      <c r="T23" s="40" t="e">
        <f t="shared" si="10"/>
        <v>#VALUE!</v>
      </c>
      <c r="U23" s="40" t="e">
        <f t="shared" si="11"/>
        <v>#VALUE!</v>
      </c>
      <c r="V23" s="40" t="e">
        <f t="shared" si="12"/>
        <v>#VALUE!</v>
      </c>
      <c r="W23" s="42"/>
      <c r="X23" s="42"/>
    </row>
    <row r="24" spans="1:24" x14ac:dyDescent="0.2">
      <c r="A24" s="40" t="s">
        <v>20</v>
      </c>
      <c r="B24" s="81"/>
      <c r="C24" s="41"/>
      <c r="D24" s="41"/>
      <c r="E24" s="41"/>
      <c r="F24" s="41"/>
      <c r="G24" s="41"/>
      <c r="H24" s="41"/>
      <c r="I24" s="41"/>
      <c r="J24" s="41"/>
      <c r="K24" s="41"/>
      <c r="M24" s="40" t="s">
        <v>20</v>
      </c>
      <c r="N24" s="40" t="e">
        <f t="shared" si="4"/>
        <v>#VALUE!</v>
      </c>
      <c r="O24" s="40" t="e">
        <f t="shared" si="5"/>
        <v>#VALUE!</v>
      </c>
      <c r="P24" s="40" t="e">
        <f t="shared" si="6"/>
        <v>#VALUE!</v>
      </c>
      <c r="Q24" s="40" t="e">
        <f t="shared" si="7"/>
        <v>#VALUE!</v>
      </c>
      <c r="R24" s="40" t="e">
        <f t="shared" si="8"/>
        <v>#VALUE!</v>
      </c>
      <c r="S24" s="40" t="e">
        <f t="shared" si="9"/>
        <v>#VALUE!</v>
      </c>
      <c r="T24" s="40" t="e">
        <f t="shared" si="10"/>
        <v>#VALUE!</v>
      </c>
      <c r="U24" s="40" t="e">
        <f t="shared" si="11"/>
        <v>#VALUE!</v>
      </c>
      <c r="V24" s="40" t="e">
        <f t="shared" si="12"/>
        <v>#VALUE!</v>
      </c>
      <c r="W24" s="42"/>
      <c r="X24" s="42"/>
    </row>
    <row r="25" spans="1:24" x14ac:dyDescent="0.2">
      <c r="A25" s="40" t="s">
        <v>21</v>
      </c>
      <c r="B25" s="81"/>
      <c r="C25" s="41"/>
      <c r="D25" s="41"/>
      <c r="E25" s="41"/>
      <c r="F25" s="41"/>
      <c r="G25" s="41"/>
      <c r="H25" s="41"/>
      <c r="I25" s="41"/>
      <c r="J25" s="41"/>
      <c r="K25" s="41"/>
      <c r="M25" s="40" t="s">
        <v>21</v>
      </c>
      <c r="N25" s="40" t="e">
        <f t="shared" si="4"/>
        <v>#VALUE!</v>
      </c>
      <c r="O25" s="40" t="e">
        <f t="shared" si="5"/>
        <v>#VALUE!</v>
      </c>
      <c r="P25" s="40" t="e">
        <f t="shared" si="6"/>
        <v>#VALUE!</v>
      </c>
      <c r="Q25" s="40" t="e">
        <f t="shared" si="7"/>
        <v>#VALUE!</v>
      </c>
      <c r="R25" s="40" t="e">
        <f t="shared" si="8"/>
        <v>#VALUE!</v>
      </c>
      <c r="S25" s="40" t="e">
        <f t="shared" si="9"/>
        <v>#VALUE!</v>
      </c>
      <c r="T25" s="40" t="e">
        <f t="shared" si="10"/>
        <v>#VALUE!</v>
      </c>
      <c r="U25" s="40" t="e">
        <f t="shared" si="11"/>
        <v>#VALUE!</v>
      </c>
      <c r="V25" s="40" t="e">
        <f t="shared" si="12"/>
        <v>#VALUE!</v>
      </c>
      <c r="W25" s="42"/>
      <c r="X25" s="42"/>
    </row>
    <row r="26" spans="1:24" x14ac:dyDescent="0.2">
      <c r="A26" s="40" t="s">
        <v>22</v>
      </c>
      <c r="B26" s="81"/>
      <c r="C26" s="41"/>
      <c r="D26" s="41"/>
      <c r="E26" s="41"/>
      <c r="F26" s="41"/>
      <c r="G26" s="41"/>
      <c r="H26" s="41"/>
      <c r="I26" s="41"/>
      <c r="J26" s="41"/>
      <c r="K26" s="41"/>
      <c r="M26" s="40" t="s">
        <v>22</v>
      </c>
      <c r="N26" s="40" t="e">
        <f t="shared" si="4"/>
        <v>#VALUE!</v>
      </c>
      <c r="O26" s="40" t="e">
        <f t="shared" si="5"/>
        <v>#VALUE!</v>
      </c>
      <c r="P26" s="40" t="e">
        <f t="shared" si="6"/>
        <v>#VALUE!</v>
      </c>
      <c r="Q26" s="40" t="e">
        <f t="shared" si="7"/>
        <v>#VALUE!</v>
      </c>
      <c r="R26" s="40" t="e">
        <f t="shared" si="8"/>
        <v>#VALUE!</v>
      </c>
      <c r="S26" s="40" t="e">
        <f t="shared" si="9"/>
        <v>#VALUE!</v>
      </c>
      <c r="T26" s="40" t="e">
        <f t="shared" si="10"/>
        <v>#VALUE!</v>
      </c>
      <c r="U26" s="40" t="e">
        <f t="shared" si="11"/>
        <v>#VALUE!</v>
      </c>
      <c r="V26" s="40" t="e">
        <f t="shared" si="12"/>
        <v>#VALUE!</v>
      </c>
      <c r="W26" s="42"/>
      <c r="X26" s="42"/>
    </row>
    <row r="27" spans="1:24" x14ac:dyDescent="0.2">
      <c r="A27" s="40" t="s">
        <v>23</v>
      </c>
      <c r="B27" s="81"/>
      <c r="C27" s="41"/>
      <c r="D27" s="41"/>
      <c r="E27" s="41"/>
      <c r="F27" s="41"/>
      <c r="G27" s="41"/>
      <c r="H27" s="41"/>
      <c r="I27" s="41"/>
      <c r="J27" s="41"/>
      <c r="K27" s="41"/>
      <c r="M27" s="40" t="s">
        <v>23</v>
      </c>
      <c r="N27" s="40" t="e">
        <f t="shared" si="4"/>
        <v>#VALUE!</v>
      </c>
      <c r="O27" s="40" t="e">
        <f t="shared" si="5"/>
        <v>#VALUE!</v>
      </c>
      <c r="P27" s="40" t="e">
        <f t="shared" si="6"/>
        <v>#VALUE!</v>
      </c>
      <c r="Q27" s="40" t="e">
        <f t="shared" si="7"/>
        <v>#VALUE!</v>
      </c>
      <c r="R27" s="40" t="e">
        <f t="shared" si="8"/>
        <v>#VALUE!</v>
      </c>
      <c r="S27" s="40" t="e">
        <f t="shared" si="9"/>
        <v>#VALUE!</v>
      </c>
      <c r="T27" s="40" t="e">
        <f t="shared" si="10"/>
        <v>#VALUE!</v>
      </c>
      <c r="U27" s="40" t="e">
        <f t="shared" si="11"/>
        <v>#VALUE!</v>
      </c>
      <c r="V27" s="40" t="e">
        <f t="shared" si="12"/>
        <v>#VALUE!</v>
      </c>
      <c r="W27" s="42"/>
      <c r="X27" s="42"/>
    </row>
    <row r="28" spans="1:24" x14ac:dyDescent="0.2">
      <c r="A28" s="40" t="s">
        <v>24</v>
      </c>
      <c r="B28" s="81"/>
      <c r="C28" s="41"/>
      <c r="D28" s="41"/>
      <c r="E28" s="41"/>
      <c r="F28" s="41"/>
      <c r="G28" s="41"/>
      <c r="H28" s="41"/>
      <c r="I28" s="41"/>
      <c r="J28" s="41"/>
      <c r="K28" s="41"/>
      <c r="M28" s="40" t="s">
        <v>24</v>
      </c>
      <c r="N28" s="40" t="e">
        <f t="shared" si="4"/>
        <v>#VALUE!</v>
      </c>
      <c r="O28" s="40" t="e">
        <f t="shared" si="5"/>
        <v>#VALUE!</v>
      </c>
      <c r="P28" s="40" t="e">
        <f t="shared" si="6"/>
        <v>#VALUE!</v>
      </c>
      <c r="Q28" s="40" t="e">
        <f t="shared" si="7"/>
        <v>#VALUE!</v>
      </c>
      <c r="R28" s="40" t="e">
        <f t="shared" si="8"/>
        <v>#VALUE!</v>
      </c>
      <c r="S28" s="40" t="e">
        <f t="shared" si="9"/>
        <v>#VALUE!</v>
      </c>
      <c r="T28" s="40" t="e">
        <f t="shared" si="10"/>
        <v>#VALUE!</v>
      </c>
      <c r="U28" s="40" t="e">
        <f t="shared" si="11"/>
        <v>#VALUE!</v>
      </c>
      <c r="V28" s="40" t="e">
        <f t="shared" si="12"/>
        <v>#VALUE!</v>
      </c>
      <c r="W28" s="42"/>
      <c r="X28" s="42"/>
    </row>
    <row r="29" spans="1:24" x14ac:dyDescent="0.2">
      <c r="A29" s="40" t="s">
        <v>25</v>
      </c>
      <c r="B29" s="81"/>
      <c r="C29" s="41"/>
      <c r="D29" s="41"/>
      <c r="E29" s="41"/>
      <c r="F29" s="41"/>
      <c r="G29" s="41"/>
      <c r="H29" s="41"/>
      <c r="I29" s="41"/>
      <c r="J29" s="41"/>
      <c r="K29" s="41"/>
      <c r="M29" s="40" t="s">
        <v>25</v>
      </c>
      <c r="N29" s="40" t="e">
        <f t="shared" si="4"/>
        <v>#VALUE!</v>
      </c>
      <c r="O29" s="40" t="e">
        <f t="shared" si="5"/>
        <v>#VALUE!</v>
      </c>
      <c r="P29" s="40" t="e">
        <f t="shared" si="6"/>
        <v>#VALUE!</v>
      </c>
      <c r="Q29" s="40" t="e">
        <f t="shared" si="7"/>
        <v>#VALUE!</v>
      </c>
      <c r="R29" s="40" t="e">
        <f t="shared" si="8"/>
        <v>#VALUE!</v>
      </c>
      <c r="S29" s="40" t="e">
        <f t="shared" si="9"/>
        <v>#VALUE!</v>
      </c>
      <c r="T29" s="40" t="e">
        <f t="shared" si="10"/>
        <v>#VALUE!</v>
      </c>
      <c r="U29" s="40" t="e">
        <f t="shared" si="11"/>
        <v>#VALUE!</v>
      </c>
      <c r="V29" s="40" t="e">
        <f t="shared" si="12"/>
        <v>#VALUE!</v>
      </c>
      <c r="W29" s="42"/>
      <c r="X29" s="42"/>
    </row>
    <row r="30" spans="1:24" x14ac:dyDescent="0.2">
      <c r="A30" s="40" t="s">
        <v>26</v>
      </c>
      <c r="B30" s="81"/>
      <c r="C30" s="41"/>
      <c r="D30" s="41"/>
      <c r="E30" s="41"/>
      <c r="F30" s="41"/>
      <c r="G30" s="41"/>
      <c r="H30" s="41"/>
      <c r="I30" s="41"/>
      <c r="J30" s="41"/>
      <c r="K30" s="41"/>
      <c r="M30" s="40" t="s">
        <v>26</v>
      </c>
      <c r="N30" s="40" t="e">
        <f t="shared" si="4"/>
        <v>#VALUE!</v>
      </c>
      <c r="O30" s="40" t="e">
        <f t="shared" si="5"/>
        <v>#VALUE!</v>
      </c>
      <c r="P30" s="40" t="e">
        <f t="shared" si="6"/>
        <v>#VALUE!</v>
      </c>
      <c r="Q30" s="40" t="e">
        <f t="shared" si="7"/>
        <v>#VALUE!</v>
      </c>
      <c r="R30" s="40" t="e">
        <f t="shared" si="8"/>
        <v>#VALUE!</v>
      </c>
      <c r="S30" s="40" t="e">
        <f t="shared" si="9"/>
        <v>#VALUE!</v>
      </c>
      <c r="T30" s="40" t="e">
        <f t="shared" si="10"/>
        <v>#VALUE!</v>
      </c>
      <c r="U30" s="40" t="e">
        <f t="shared" si="11"/>
        <v>#VALUE!</v>
      </c>
      <c r="V30" s="40" t="e">
        <f t="shared" si="12"/>
        <v>#VALUE!</v>
      </c>
      <c r="W30" s="42"/>
      <c r="X30" s="42"/>
    </row>
    <row r="31" spans="1:24" x14ac:dyDescent="0.2">
      <c r="A31" s="40" t="s">
        <v>27</v>
      </c>
      <c r="B31" s="81"/>
      <c r="C31" s="41"/>
      <c r="D31" s="41"/>
      <c r="E31" s="41"/>
      <c r="F31" s="41"/>
      <c r="G31" s="41"/>
      <c r="H31" s="41"/>
      <c r="I31" s="41"/>
      <c r="J31" s="41"/>
      <c r="K31" s="41"/>
      <c r="M31" s="40" t="s">
        <v>27</v>
      </c>
      <c r="N31" s="40" t="e">
        <f t="shared" si="4"/>
        <v>#VALUE!</v>
      </c>
      <c r="O31" s="40" t="e">
        <f t="shared" si="5"/>
        <v>#VALUE!</v>
      </c>
      <c r="P31" s="40" t="e">
        <f t="shared" si="6"/>
        <v>#VALUE!</v>
      </c>
      <c r="Q31" s="40" t="e">
        <f t="shared" si="7"/>
        <v>#VALUE!</v>
      </c>
      <c r="R31" s="40" t="e">
        <f t="shared" si="8"/>
        <v>#VALUE!</v>
      </c>
      <c r="S31" s="40" t="e">
        <f t="shared" si="9"/>
        <v>#VALUE!</v>
      </c>
      <c r="T31" s="40" t="e">
        <f t="shared" si="10"/>
        <v>#VALUE!</v>
      </c>
      <c r="U31" s="40" t="e">
        <f t="shared" si="11"/>
        <v>#VALUE!</v>
      </c>
      <c r="V31" s="40" t="e">
        <f t="shared" si="12"/>
        <v>#VALUE!</v>
      </c>
      <c r="W31" s="42"/>
      <c r="X31" s="42"/>
    </row>
    <row r="32" spans="1:24" x14ac:dyDescent="0.2">
      <c r="A32" s="40" t="s">
        <v>28</v>
      </c>
      <c r="B32" s="81"/>
      <c r="C32" s="41"/>
      <c r="D32" s="41"/>
      <c r="E32" s="41"/>
      <c r="F32" s="41"/>
      <c r="G32" s="41"/>
      <c r="H32" s="41"/>
      <c r="I32" s="41"/>
      <c r="J32" s="41"/>
      <c r="K32" s="41"/>
      <c r="M32" s="40" t="s">
        <v>28</v>
      </c>
      <c r="N32" s="40" t="e">
        <f t="shared" si="4"/>
        <v>#VALUE!</v>
      </c>
      <c r="O32" s="40" t="e">
        <f t="shared" si="5"/>
        <v>#VALUE!</v>
      </c>
      <c r="P32" s="40" t="e">
        <f t="shared" si="6"/>
        <v>#VALUE!</v>
      </c>
      <c r="Q32" s="40" t="e">
        <f t="shared" si="7"/>
        <v>#VALUE!</v>
      </c>
      <c r="R32" s="40" t="e">
        <f t="shared" si="8"/>
        <v>#VALUE!</v>
      </c>
      <c r="S32" s="40" t="e">
        <f t="shared" si="9"/>
        <v>#VALUE!</v>
      </c>
      <c r="T32" s="40" t="e">
        <f t="shared" si="10"/>
        <v>#VALUE!</v>
      </c>
      <c r="U32" s="40" t="e">
        <f t="shared" si="11"/>
        <v>#VALUE!</v>
      </c>
      <c r="V32" s="40" t="e">
        <f t="shared" si="12"/>
        <v>#VALUE!</v>
      </c>
      <c r="W32" s="42"/>
      <c r="X32" s="42"/>
    </row>
    <row r="33" spans="1:24" x14ac:dyDescent="0.2">
      <c r="A33" s="40" t="s">
        <v>29</v>
      </c>
      <c r="B33" s="81"/>
      <c r="C33" s="41"/>
      <c r="D33" s="41"/>
      <c r="E33" s="41"/>
      <c r="F33" s="41"/>
      <c r="G33" s="41"/>
      <c r="H33" s="41"/>
      <c r="I33" s="41"/>
      <c r="J33" s="41"/>
      <c r="K33" s="41"/>
      <c r="M33" s="40" t="s">
        <v>29</v>
      </c>
      <c r="N33" s="40" t="e">
        <f t="shared" si="4"/>
        <v>#VALUE!</v>
      </c>
      <c r="O33" s="40" t="e">
        <f t="shared" si="5"/>
        <v>#VALUE!</v>
      </c>
      <c r="P33" s="40" t="e">
        <f t="shared" si="6"/>
        <v>#VALUE!</v>
      </c>
      <c r="Q33" s="40" t="e">
        <f t="shared" si="7"/>
        <v>#VALUE!</v>
      </c>
      <c r="R33" s="40" t="e">
        <f t="shared" si="8"/>
        <v>#VALUE!</v>
      </c>
      <c r="S33" s="40" t="e">
        <f t="shared" si="9"/>
        <v>#VALUE!</v>
      </c>
      <c r="T33" s="40" t="e">
        <f t="shared" si="10"/>
        <v>#VALUE!</v>
      </c>
      <c r="U33" s="40" t="e">
        <f t="shared" si="11"/>
        <v>#VALUE!</v>
      </c>
      <c r="V33" s="40" t="e">
        <f t="shared" si="12"/>
        <v>#VALUE!</v>
      </c>
      <c r="W33" s="42"/>
      <c r="X33" s="42"/>
    </row>
    <row r="34" spans="1:24" ht="15" x14ac:dyDescent="0.25">
      <c r="B34" s="7"/>
      <c r="C34" s="44"/>
      <c r="D34" s="44"/>
      <c r="E34" s="44"/>
      <c r="F34" s="44"/>
      <c r="G34" s="44"/>
      <c r="H34" s="44"/>
      <c r="I34" s="44"/>
      <c r="J34" s="44"/>
      <c r="K34" s="45"/>
    </row>
    <row r="35" spans="1:24" ht="15" x14ac:dyDescent="0.25">
      <c r="A35" s="40">
        <v>79</v>
      </c>
      <c r="B35" s="7"/>
      <c r="C35" s="44"/>
      <c r="D35" s="44"/>
      <c r="E35" s="44"/>
      <c r="F35" s="44"/>
      <c r="G35" s="44"/>
      <c r="H35" s="44"/>
      <c r="I35" s="44"/>
      <c r="J35" s="44"/>
      <c r="K35" s="45"/>
    </row>
    <row r="36" spans="1:24" ht="15" x14ac:dyDescent="0.25">
      <c r="A36" s="40" t="s">
        <v>1</v>
      </c>
      <c r="B36" s="7"/>
      <c r="C36" s="44"/>
      <c r="D36" s="44"/>
      <c r="E36" s="44"/>
      <c r="F36" s="44"/>
      <c r="G36" s="44"/>
      <c r="H36" s="44"/>
      <c r="I36" s="44"/>
      <c r="J36" s="44"/>
      <c r="K36" s="45"/>
      <c r="M36" s="80"/>
      <c r="N36" s="46"/>
      <c r="O36" s="80"/>
      <c r="P36" s="80"/>
      <c r="Q36" s="80"/>
      <c r="R36" s="80"/>
      <c r="S36" s="80"/>
    </row>
    <row r="37" spans="1:24" x14ac:dyDescent="0.2">
      <c r="A37" s="40" t="s">
        <v>2</v>
      </c>
      <c r="B37" s="2"/>
      <c r="C37" s="47"/>
      <c r="D37" s="47"/>
      <c r="E37" s="47"/>
      <c r="F37" s="47"/>
      <c r="G37" s="47"/>
      <c r="H37" s="47"/>
      <c r="I37" s="47"/>
      <c r="J37" s="47"/>
      <c r="M37" s="80"/>
      <c r="N37" s="46"/>
      <c r="O37" s="80"/>
      <c r="P37" s="80"/>
      <c r="Q37" s="80"/>
      <c r="R37" s="80"/>
      <c r="S37" s="80"/>
    </row>
    <row r="38" spans="1:24" ht="38.25" x14ac:dyDescent="0.2">
      <c r="A38" s="49" t="s">
        <v>217</v>
      </c>
      <c r="B38" s="49" t="s">
        <v>199</v>
      </c>
      <c r="C38" s="49" t="s">
        <v>200</v>
      </c>
      <c r="D38" s="49" t="s">
        <v>201</v>
      </c>
      <c r="E38" s="49" t="s">
        <v>202</v>
      </c>
      <c r="F38" s="49" t="s">
        <v>203</v>
      </c>
      <c r="G38" s="49" t="s">
        <v>204</v>
      </c>
      <c r="H38" s="49" t="s">
        <v>205</v>
      </c>
      <c r="I38" s="49" t="s">
        <v>206</v>
      </c>
      <c r="J38" s="49" t="s">
        <v>207</v>
      </c>
      <c r="K38" s="40">
        <v>0</v>
      </c>
      <c r="M38" s="80"/>
      <c r="N38" s="80" t="str">
        <f>LEFT(TRIM(SUBSTITUTE(B38,CHAR(160),"")),FIND("(",B38)-2)</f>
        <v xml:space="preserve">161950 </v>
      </c>
      <c r="O38" s="80" t="str">
        <f t="shared" ref="O38:V41" si="13">LEFT(TRIM(SUBSTITUTE(C38,CHAR(160),"")),FIND("(",C38)-2)</f>
        <v xml:space="preserve">139318 </v>
      </c>
      <c r="P38" s="80" t="str">
        <f t="shared" si="13"/>
        <v xml:space="preserve">172122 </v>
      </c>
      <c r="Q38" s="80" t="str">
        <f t="shared" si="13"/>
        <v xml:space="preserve">136482 </v>
      </c>
      <c r="R38" s="80" t="str">
        <f t="shared" si="13"/>
        <v xml:space="preserve">212404 </v>
      </c>
      <c r="S38" s="80" t="str">
        <f t="shared" si="13"/>
        <v xml:space="preserve">176022 </v>
      </c>
      <c r="T38" s="80" t="str">
        <f t="shared" si="13"/>
        <v xml:space="preserve">212984 </v>
      </c>
      <c r="U38" s="80" t="str">
        <f t="shared" si="13"/>
        <v xml:space="preserve">180180 </v>
      </c>
      <c r="V38" s="80" t="str">
        <f t="shared" si="13"/>
        <v xml:space="preserve">175628 </v>
      </c>
    </row>
    <row r="39" spans="1:24" ht="25.5" x14ac:dyDescent="0.2">
      <c r="A39" s="49" t="s">
        <v>218</v>
      </c>
      <c r="B39" s="49" t="s">
        <v>208</v>
      </c>
      <c r="C39" s="49" t="s">
        <v>209</v>
      </c>
      <c r="D39" s="49" t="s">
        <v>210</v>
      </c>
      <c r="E39" s="49" t="s">
        <v>211</v>
      </c>
      <c r="F39" s="49" t="s">
        <v>212</v>
      </c>
      <c r="G39" s="49" t="s">
        <v>213</v>
      </c>
      <c r="H39" s="49" t="s">
        <v>214</v>
      </c>
      <c r="I39" s="49" t="s">
        <v>215</v>
      </c>
      <c r="J39" s="49" t="s">
        <v>216</v>
      </c>
      <c r="K39" s="40">
        <v>0</v>
      </c>
      <c r="M39" s="80"/>
      <c r="N39" s="80" t="str">
        <f t="shared" ref="N39:N65" si="14">LEFT(TRIM(SUBSTITUTE(B39,CHAR(160),"")),FIND("(",B39)-2)</f>
        <v xml:space="preserve">42366 </v>
      </c>
      <c r="O39" s="80" t="str">
        <f t="shared" si="13"/>
        <v xml:space="preserve">25118 </v>
      </c>
      <c r="P39" s="80" t="str">
        <f t="shared" si="13"/>
        <v xml:space="preserve">31794 </v>
      </c>
      <c r="Q39" s="80" t="str">
        <f t="shared" si="13"/>
        <v xml:space="preserve">27658 </v>
      </c>
      <c r="R39" s="80" t="str">
        <f t="shared" si="13"/>
        <v xml:space="preserve">44348 </v>
      </c>
      <c r="S39" s="80" t="str">
        <f t="shared" si="13"/>
        <v xml:space="preserve">41014 </v>
      </c>
      <c r="T39" s="80" t="str">
        <f t="shared" si="13"/>
        <v xml:space="preserve">44432 </v>
      </c>
      <c r="U39" s="80" t="str">
        <f t="shared" si="13"/>
        <v xml:space="preserve">44896 </v>
      </c>
      <c r="V39" s="80" t="str">
        <f t="shared" si="13"/>
        <v xml:space="preserve">35368 </v>
      </c>
    </row>
    <row r="40" spans="1:24" ht="25.5" x14ac:dyDescent="0.2">
      <c r="A40" s="49" t="s">
        <v>219</v>
      </c>
      <c r="B40" s="49" t="s">
        <v>220</v>
      </c>
      <c r="C40" s="49" t="s">
        <v>221</v>
      </c>
      <c r="D40" s="49" t="s">
        <v>222</v>
      </c>
      <c r="E40" s="49" t="s">
        <v>223</v>
      </c>
      <c r="F40" s="49" t="s">
        <v>224</v>
      </c>
      <c r="G40" s="49" t="s">
        <v>225</v>
      </c>
      <c r="H40" s="49" t="s">
        <v>226</v>
      </c>
      <c r="I40" s="49" t="s">
        <v>227</v>
      </c>
      <c r="J40" s="49" t="s">
        <v>228</v>
      </c>
      <c r="K40" s="40">
        <v>0</v>
      </c>
      <c r="M40" s="80"/>
      <c r="N40" s="80" t="str">
        <f t="shared" si="14"/>
        <v xml:space="preserve">3044 </v>
      </c>
      <c r="O40" s="80" t="str">
        <f t="shared" si="13"/>
        <v xml:space="preserve">2824 </v>
      </c>
      <c r="P40" s="80" t="str">
        <f t="shared" si="13"/>
        <v xml:space="preserve">14144 </v>
      </c>
      <c r="Q40" s="80" t="str">
        <f t="shared" si="13"/>
        <v xml:space="preserve">6248 </v>
      </c>
      <c r="R40" s="80" t="str">
        <f t="shared" si="13"/>
        <v xml:space="preserve">7396 </v>
      </c>
      <c r="S40" s="80" t="str">
        <f t="shared" si="13"/>
        <v xml:space="preserve">3052 </v>
      </c>
      <c r="T40" s="80" t="str">
        <f t="shared" si="13"/>
        <v xml:space="preserve">7400 </v>
      </c>
      <c r="U40" s="80" t="str">
        <f t="shared" si="13"/>
        <v xml:space="preserve">14052 </v>
      </c>
      <c r="V40" s="80" t="str">
        <f t="shared" si="13"/>
        <v xml:space="preserve">13588 </v>
      </c>
    </row>
    <row r="41" spans="1:24" ht="26.25" thickBot="1" x14ac:dyDescent="0.25">
      <c r="A41" s="49" t="s">
        <v>229</v>
      </c>
      <c r="B41" s="49" t="s">
        <v>230</v>
      </c>
      <c r="C41" s="49" t="s">
        <v>231</v>
      </c>
      <c r="D41" s="49" t="s">
        <v>232</v>
      </c>
      <c r="E41" s="49" t="s">
        <v>233</v>
      </c>
      <c r="F41" s="49" t="s">
        <v>234</v>
      </c>
      <c r="G41" s="49" t="s">
        <v>235</v>
      </c>
      <c r="H41" s="49" t="s">
        <v>234</v>
      </c>
      <c r="I41" s="49" t="s">
        <v>236</v>
      </c>
      <c r="J41" s="49" t="s">
        <v>237</v>
      </c>
      <c r="K41" s="63"/>
      <c r="M41" s="80"/>
      <c r="N41" s="80" t="str">
        <f t="shared" si="14"/>
        <v xml:space="preserve">21176 </v>
      </c>
      <c r="O41" s="80" t="str">
        <f t="shared" si="13"/>
        <v xml:space="preserve">16780 </v>
      </c>
      <c r="P41" s="80" t="str">
        <f t="shared" si="13"/>
        <v xml:space="preserve">19404 </v>
      </c>
      <c r="Q41" s="80" t="str">
        <f t="shared" si="13"/>
        <v xml:space="preserve">14276 </v>
      </c>
      <c r="R41" s="80" t="str">
        <f t="shared" si="13"/>
        <v xml:space="preserve">30556 </v>
      </c>
      <c r="S41" s="80" t="str">
        <f t="shared" si="13"/>
        <v xml:space="preserve">21108 </v>
      </c>
      <c r="T41" s="80" t="str">
        <f t="shared" si="13"/>
        <v xml:space="preserve">30556 </v>
      </c>
      <c r="U41" s="80" t="str">
        <f t="shared" si="13"/>
        <v xml:space="preserve">19248 </v>
      </c>
      <c r="V41" s="80" t="str">
        <f t="shared" si="13"/>
        <v xml:space="preserve">18080 </v>
      </c>
    </row>
    <row r="42" spans="1:24" x14ac:dyDescent="0.2">
      <c r="A42" s="82" t="s">
        <v>273</v>
      </c>
      <c r="B42" s="49"/>
      <c r="C42" s="49"/>
      <c r="D42" s="49"/>
      <c r="E42" s="49"/>
      <c r="F42" s="49"/>
      <c r="G42" s="49"/>
      <c r="H42" s="49"/>
      <c r="I42" s="49"/>
      <c r="J42" s="49"/>
      <c r="M42" s="80"/>
      <c r="N42" s="80"/>
      <c r="O42" s="80"/>
      <c r="P42" s="80"/>
      <c r="Q42" s="80"/>
      <c r="R42" s="80"/>
      <c r="S42" s="80"/>
      <c r="T42" s="80"/>
      <c r="U42" s="80"/>
      <c r="V42" s="80"/>
    </row>
    <row r="43" spans="1:24" ht="25.5" x14ac:dyDescent="0.2">
      <c r="A43" s="49" t="s">
        <v>239</v>
      </c>
      <c r="B43" s="49" t="s">
        <v>431</v>
      </c>
      <c r="C43" s="49" t="s">
        <v>430</v>
      </c>
      <c r="D43" s="49" t="s">
        <v>241</v>
      </c>
      <c r="E43" s="49" t="s">
        <v>242</v>
      </c>
      <c r="F43" s="49" t="s">
        <v>243</v>
      </c>
      <c r="G43" s="49" t="s">
        <v>244</v>
      </c>
      <c r="H43" s="49" t="s">
        <v>245</v>
      </c>
      <c r="I43" s="49" t="s">
        <v>246</v>
      </c>
      <c r="J43" s="49" t="s">
        <v>247</v>
      </c>
      <c r="M43" s="80"/>
      <c r="N43" s="80" t="str">
        <f t="shared" si="14"/>
        <v>94</v>
      </c>
      <c r="O43" s="80" t="str">
        <f t="shared" ref="O43:O65" si="15">LEFT(TRIM(SUBSTITUTE(C43,CHAR(160),"")),FIND("(",C43)-2)</f>
        <v>123</v>
      </c>
      <c r="P43" s="80" t="str">
        <f t="shared" ref="P43:P65" si="16">LEFT(TRIM(SUBSTITUTE(D43,CHAR(160),"")),FIND("(",D43)-2)</f>
        <v>273 (</v>
      </c>
      <c r="Q43" s="80" t="str">
        <f t="shared" ref="Q43:Q65" si="17">LEFT(TRIM(SUBSTITUTE(E43,CHAR(160),"")),FIND("(",E43)-2)</f>
        <v>178 (</v>
      </c>
      <c r="R43" s="80" t="str">
        <f t="shared" ref="R43:R65" si="18">LEFT(TRIM(SUBSTITUTE(F43,CHAR(160),"")),FIND("(",F43)-2)</f>
        <v>944 (</v>
      </c>
      <c r="S43" s="80" t="str">
        <f t="shared" ref="S43:S65" si="19">LEFT(TRIM(SUBSTITUTE(G43,CHAR(160),"")),FIND("(",G43)-2)</f>
        <v>498 (</v>
      </c>
      <c r="T43" s="80" t="str">
        <f t="shared" ref="T43:T65" si="20">LEFT(TRIM(SUBSTITUTE(H43,CHAR(160),"")),FIND("(",H43)-2)</f>
        <v>944 (</v>
      </c>
      <c r="U43" s="80" t="str">
        <f t="shared" ref="U43:U65" si="21">LEFT(TRIM(SUBSTITUTE(I43,CHAR(160),"")),FIND("(",I43)-2)</f>
        <v>512 (</v>
      </c>
      <c r="V43" s="80" t="str">
        <f t="shared" ref="V43:V65" si="22">LEFT(TRIM(SUBSTITUTE(J43,CHAR(160),"")),FIND("(",J43)-2)</f>
        <v>252 (</v>
      </c>
    </row>
    <row r="44" spans="1:24" ht="25.5" x14ac:dyDescent="0.2">
      <c r="A44" s="49" t="s">
        <v>248</v>
      </c>
      <c r="B44" s="49" t="s">
        <v>431</v>
      </c>
      <c r="C44" s="49" t="s">
        <v>240</v>
      </c>
      <c r="D44" s="49" t="s">
        <v>241</v>
      </c>
      <c r="E44" s="49" t="s">
        <v>242</v>
      </c>
      <c r="F44" s="49" t="s">
        <v>243</v>
      </c>
      <c r="G44" s="49" t="s">
        <v>244</v>
      </c>
      <c r="H44" s="49" t="s">
        <v>245</v>
      </c>
      <c r="I44" s="49" t="s">
        <v>246</v>
      </c>
      <c r="J44" s="49" t="s">
        <v>247</v>
      </c>
      <c r="M44" s="80"/>
      <c r="N44" s="80" t="str">
        <f t="shared" si="14"/>
        <v>94</v>
      </c>
      <c r="O44" s="80" t="str">
        <f t="shared" si="15"/>
        <v>123 (</v>
      </c>
      <c r="P44" s="80" t="str">
        <f t="shared" si="16"/>
        <v>273 (</v>
      </c>
      <c r="Q44" s="80" t="str">
        <f t="shared" si="17"/>
        <v>178 (</v>
      </c>
      <c r="R44" s="80" t="str">
        <f t="shared" si="18"/>
        <v>944 (</v>
      </c>
      <c r="S44" s="80" t="str">
        <f t="shared" si="19"/>
        <v>498 (</v>
      </c>
      <c r="T44" s="80" t="str">
        <f t="shared" si="20"/>
        <v>944 (</v>
      </c>
      <c r="U44" s="80" t="str">
        <f t="shared" si="21"/>
        <v>512 (</v>
      </c>
      <c r="V44" s="80" t="str">
        <f t="shared" si="22"/>
        <v>252 (</v>
      </c>
    </row>
    <row r="45" spans="1:24" ht="38.25" x14ac:dyDescent="0.2">
      <c r="A45" s="49" t="s">
        <v>249</v>
      </c>
      <c r="B45" s="49" t="s">
        <v>432</v>
      </c>
      <c r="C45" s="49" t="s">
        <v>240</v>
      </c>
      <c r="D45" s="49" t="s">
        <v>250</v>
      </c>
      <c r="E45" s="49" t="s">
        <v>251</v>
      </c>
      <c r="F45" s="49" t="s">
        <v>252</v>
      </c>
      <c r="G45" s="49" t="s">
        <v>253</v>
      </c>
      <c r="H45" s="49" t="s">
        <v>254</v>
      </c>
      <c r="I45" s="49" t="s">
        <v>255</v>
      </c>
      <c r="J45" s="49" t="s">
        <v>256</v>
      </c>
      <c r="M45" s="80"/>
      <c r="N45" s="80" t="str">
        <f t="shared" si="14"/>
        <v xml:space="preserve">449 </v>
      </c>
      <c r="O45" s="80" t="str">
        <f t="shared" si="15"/>
        <v>123 (</v>
      </c>
      <c r="P45" s="80" t="str">
        <f t="shared" si="16"/>
        <v>274 (</v>
      </c>
      <c r="Q45" s="80" t="str">
        <f t="shared" si="17"/>
        <v>179 (</v>
      </c>
      <c r="R45" s="80" t="str">
        <f t="shared" si="18"/>
        <v>1591 (</v>
      </c>
      <c r="S45" s="80" t="str">
        <f t="shared" si="19"/>
        <v>1244 (</v>
      </c>
      <c r="T45" s="80" t="str">
        <f t="shared" si="20"/>
        <v>1691 (</v>
      </c>
      <c r="U45" s="80" t="str">
        <f t="shared" si="21"/>
        <v>514 (</v>
      </c>
      <c r="V45" s="80" t="str">
        <f t="shared" si="22"/>
        <v>253 (</v>
      </c>
    </row>
    <row r="46" spans="1:24" x14ac:dyDescent="0.2">
      <c r="A46" s="82" t="s">
        <v>274</v>
      </c>
      <c r="B46" s="49"/>
      <c r="C46" s="49"/>
      <c r="D46" s="49"/>
      <c r="E46" s="49"/>
      <c r="F46" s="49"/>
      <c r="G46" s="49"/>
      <c r="H46" s="49"/>
      <c r="I46" s="49"/>
      <c r="J46" s="49"/>
      <c r="M46" s="80"/>
      <c r="N46" s="80"/>
      <c r="O46" s="80"/>
      <c r="P46" s="80"/>
      <c r="Q46" s="80"/>
      <c r="R46" s="80"/>
      <c r="S46" s="80"/>
      <c r="T46" s="80"/>
      <c r="U46" s="80"/>
      <c r="V46" s="80"/>
    </row>
    <row r="47" spans="1:24" ht="38.25" x14ac:dyDescent="0.2">
      <c r="A47" s="49" t="s">
        <v>275</v>
      </c>
      <c r="B47" s="49" t="s">
        <v>434</v>
      </c>
      <c r="C47" s="49" t="s">
        <v>276</v>
      </c>
      <c r="D47" s="49" t="s">
        <v>277</v>
      </c>
      <c r="E47" s="49" t="s">
        <v>278</v>
      </c>
      <c r="F47" s="49" t="s">
        <v>279</v>
      </c>
      <c r="G47" s="49" t="s">
        <v>280</v>
      </c>
      <c r="H47" s="49" t="s">
        <v>281</v>
      </c>
      <c r="I47" s="49" t="s">
        <v>282</v>
      </c>
      <c r="J47" s="49" t="s">
        <v>283</v>
      </c>
      <c r="M47" s="80"/>
      <c r="N47" s="80" t="str">
        <f>LEFT(TRIM(SUBSTITUTE(B47,CHAR(160),"")),FIND("(",B47)-2)</f>
        <v xml:space="preserve">1.1 </v>
      </c>
      <c r="O47" s="80" t="str">
        <f t="shared" ref="O47:O65" si="23">LEFT(TRIM(SUBSTITUTE(C47,CHAR(160),"")),FIND("(",C47)-2)</f>
        <v>222.55 (</v>
      </c>
      <c r="P47" s="80" t="str">
        <f t="shared" ref="P47:P65" si="24">LEFT(TRIM(SUBSTITUTE(D47,CHAR(160),"")),FIND("(",D47)-2)</f>
        <v>233.53 (</v>
      </c>
      <c r="Q47" s="80" t="str">
        <f t="shared" ref="Q47:Q65" si="25">LEFT(TRIM(SUBSTITUTE(E47,CHAR(160),"")),FIND("(",E47)-2)</f>
        <v>133.62 (</v>
      </c>
      <c r="R47" s="80" t="str">
        <f t="shared" ref="R47:R65" si="26">LEFT(TRIM(SUBSTITUTE(F47,CHAR(160),"")),FIND("(",F47)-2)</f>
        <v>578 (</v>
      </c>
      <c r="S47" s="80" t="str">
        <f t="shared" ref="S47:S65" si="27">LEFT(TRIM(SUBSTITUTE(G47,CHAR(160),"")),FIND("(",G47)-2)</f>
        <v>672 (</v>
      </c>
      <c r="T47" s="80" t="str">
        <f t="shared" ref="T47:T65" si="28">LEFT(TRIM(SUBSTITUTE(H47,CHAR(160),"")),FIND("(",H47)-2)</f>
        <v>675 (</v>
      </c>
      <c r="U47" s="80" t="str">
        <f t="shared" ref="U47:U65" si="29">LEFT(TRIM(SUBSTITUTE(I47,CHAR(160),"")),FIND("(",I47)-2)</f>
        <v>236.17 (</v>
      </c>
      <c r="V47" s="80" t="str">
        <f t="shared" ref="V47:V65" si="30">LEFT(TRIM(SUBSTITUTE(J47,CHAR(160),"")),FIND("(",J47)-2)</f>
        <v>227.31 (</v>
      </c>
    </row>
    <row r="48" spans="1:24" ht="38.25" x14ac:dyDescent="0.2">
      <c r="A48" s="49" t="s">
        <v>284</v>
      </c>
      <c r="B48" s="49" t="s">
        <v>285</v>
      </c>
      <c r="C48" s="49" t="s">
        <v>286</v>
      </c>
      <c r="D48" s="49" t="s">
        <v>287</v>
      </c>
      <c r="E48" s="49" t="s">
        <v>288</v>
      </c>
      <c r="F48" s="49" t="s">
        <v>289</v>
      </c>
      <c r="G48" s="49" t="s">
        <v>290</v>
      </c>
      <c r="H48" s="49" t="s">
        <v>291</v>
      </c>
      <c r="I48" s="49" t="s">
        <v>292</v>
      </c>
      <c r="J48" s="49" t="s">
        <v>293</v>
      </c>
      <c r="M48" s="80"/>
      <c r="N48" s="80" t="str">
        <f t="shared" si="14"/>
        <v>1.35 (</v>
      </c>
      <c r="O48" s="80" t="str">
        <f t="shared" si="23"/>
        <v>0.85 (</v>
      </c>
      <c r="P48" s="80" t="str">
        <f t="shared" si="24"/>
        <v>94.13 (</v>
      </c>
      <c r="Q48" s="80" t="str">
        <f t="shared" si="25"/>
        <v>1.63 (</v>
      </c>
      <c r="R48" s="80" t="str">
        <f t="shared" si="26"/>
        <v>99.72 (</v>
      </c>
      <c r="S48" s="80" t="str">
        <f t="shared" si="27"/>
        <v>1.91 (</v>
      </c>
      <c r="T48" s="80" t="str">
        <f t="shared" si="28"/>
        <v>93.32 (</v>
      </c>
      <c r="U48" s="80" t="str">
        <f t="shared" si="29"/>
        <v>99.75 (</v>
      </c>
      <c r="V48" s="80" t="str">
        <f t="shared" si="30"/>
        <v>238.71 (</v>
      </c>
    </row>
    <row r="49" spans="1:22" ht="38.25" x14ac:dyDescent="0.2">
      <c r="A49" s="49" t="s">
        <v>294</v>
      </c>
      <c r="B49" s="49" t="s">
        <v>295</v>
      </c>
      <c r="C49" s="49" t="s">
        <v>296</v>
      </c>
      <c r="D49" s="49" t="s">
        <v>297</v>
      </c>
      <c r="E49" s="49" t="s">
        <v>298</v>
      </c>
      <c r="F49" s="49" t="s">
        <v>299</v>
      </c>
      <c r="G49" s="49" t="s">
        <v>300</v>
      </c>
      <c r="H49" s="49" t="s">
        <v>301</v>
      </c>
      <c r="I49" s="49" t="s">
        <v>302</v>
      </c>
      <c r="J49" s="49" t="s">
        <v>303</v>
      </c>
      <c r="M49" s="80"/>
      <c r="N49" s="80" t="str">
        <f t="shared" si="14"/>
        <v>514 (</v>
      </c>
      <c r="O49" s="80" t="str">
        <f t="shared" si="23"/>
        <v>0.85 (</v>
      </c>
      <c r="P49" s="80" t="str">
        <f t="shared" si="24"/>
        <v>0.12 (</v>
      </c>
      <c r="Q49" s="80" t="str">
        <f t="shared" si="25"/>
        <v>0.58 (</v>
      </c>
      <c r="R49" s="80" t="str">
        <f t="shared" si="26"/>
        <v>5942 (</v>
      </c>
      <c r="S49" s="80" t="str">
        <f t="shared" si="27"/>
        <v>2421 (</v>
      </c>
      <c r="T49" s="80" t="str">
        <f t="shared" si="28"/>
        <v>5936 (</v>
      </c>
      <c r="U49" s="80" t="str">
        <f t="shared" si="29"/>
        <v>0.75 (</v>
      </c>
      <c r="V49" s="80" t="str">
        <f t="shared" si="30"/>
        <v>0.62 (</v>
      </c>
    </row>
    <row r="50" spans="1:22" x14ac:dyDescent="0.2">
      <c r="A50" s="82" t="s">
        <v>304</v>
      </c>
      <c r="B50" s="49"/>
      <c r="C50" s="49"/>
      <c r="D50" s="49"/>
      <c r="E50" s="49"/>
      <c r="F50" s="49"/>
      <c r="G50" s="49"/>
      <c r="H50" s="49"/>
      <c r="I50" s="49"/>
      <c r="J50" s="49"/>
      <c r="M50" s="80"/>
      <c r="N50" s="80"/>
      <c r="O50" s="80"/>
      <c r="P50" s="80"/>
      <c r="Q50" s="80"/>
      <c r="R50" s="80"/>
      <c r="S50" s="80"/>
      <c r="T50" s="80"/>
      <c r="U50" s="80"/>
      <c r="V50" s="80"/>
    </row>
    <row r="51" spans="1:22" ht="38.25" x14ac:dyDescent="0.2">
      <c r="A51" s="49" t="s">
        <v>305</v>
      </c>
      <c r="B51" s="49" t="s">
        <v>306</v>
      </c>
      <c r="C51" s="49" t="s">
        <v>307</v>
      </c>
      <c r="D51" s="49" t="s">
        <v>308</v>
      </c>
      <c r="E51" s="49" t="s">
        <v>309</v>
      </c>
      <c r="F51" s="49" t="s">
        <v>310</v>
      </c>
      <c r="G51" s="49" t="s">
        <v>311</v>
      </c>
      <c r="H51" s="49" t="s">
        <v>312</v>
      </c>
      <c r="I51" s="49" t="s">
        <v>313</v>
      </c>
      <c r="J51" s="49" t="s">
        <v>314</v>
      </c>
      <c r="K51" s="41"/>
      <c r="M51" s="80"/>
      <c r="N51" s="80" t="str">
        <f>LEFT(TRIM(SUBSTITUTE(B51,CHAR(160),"")),FIND("(",B51)-2)</f>
        <v xml:space="preserve">54.37 </v>
      </c>
      <c r="O51" s="80" t="str">
        <f t="shared" ref="O51:O65" si="31">LEFT(TRIM(SUBSTITUTE(C51,CHAR(160),"")),FIND("(",C51)-2)</f>
        <v xml:space="preserve">50.37 </v>
      </c>
      <c r="P51" s="80" t="str">
        <f t="shared" ref="P51:P65" si="32">LEFT(TRIM(SUBSTITUTE(D51,CHAR(160),"")),FIND("(",D51)-2)</f>
        <v xml:space="preserve">25.43 </v>
      </c>
      <c r="Q51" s="80" t="str">
        <f t="shared" ref="Q51:Q65" si="33">LEFT(TRIM(SUBSTITUTE(E51,CHAR(160),"")),FIND("(",E51)-2)</f>
        <v xml:space="preserve">31.85 </v>
      </c>
      <c r="R51" s="80" t="str">
        <f t="shared" ref="R51:R65" si="34">LEFT(TRIM(SUBSTITUTE(F51,CHAR(160),"")),FIND("(",F51)-2)</f>
        <v xml:space="preserve">22.77 </v>
      </c>
      <c r="S51" s="80" t="str">
        <f t="shared" ref="S51:S65" si="35">LEFT(TRIM(SUBSTITUTE(G51,CHAR(160),"")),FIND("(",G51)-2)</f>
        <v xml:space="preserve">15.85 </v>
      </c>
      <c r="T51" s="80" t="str">
        <f t="shared" ref="T51:T65" si="36">LEFT(TRIM(SUBSTITUTE(H51,CHAR(160),"")),FIND("(",H51)-2)</f>
        <v xml:space="preserve">22.29 </v>
      </c>
      <c r="U51" s="80" t="str">
        <f t="shared" ref="U51:U65" si="37">LEFT(TRIM(SUBSTITUTE(I51,CHAR(160),"")),FIND("(",I51)-2)</f>
        <v xml:space="preserve">34.86 </v>
      </c>
      <c r="V51" s="80" t="str">
        <f t="shared" ref="V51:V65" si="38">LEFT(TRIM(SUBSTITUTE(J51,CHAR(160),"")),FIND("(",J51)-2)</f>
        <v xml:space="preserve">21.28 </v>
      </c>
    </row>
    <row r="52" spans="1:22" ht="38.25" x14ac:dyDescent="0.2">
      <c r="A52" s="49" t="s">
        <v>315</v>
      </c>
      <c r="B52" s="49" t="s">
        <v>316</v>
      </c>
      <c r="C52" s="49" t="s">
        <v>317</v>
      </c>
      <c r="D52" s="49" t="s">
        <v>318</v>
      </c>
      <c r="E52" s="49" t="s">
        <v>319</v>
      </c>
      <c r="F52" s="49" t="s">
        <v>320</v>
      </c>
      <c r="G52" s="49" t="s">
        <v>321</v>
      </c>
      <c r="H52" s="49" t="s">
        <v>322</v>
      </c>
      <c r="I52" s="49" t="s">
        <v>323</v>
      </c>
      <c r="J52" s="49" t="s">
        <v>324</v>
      </c>
      <c r="K52" s="41"/>
      <c r="M52" s="80"/>
      <c r="N52" s="80" t="str">
        <f t="shared" si="14"/>
        <v xml:space="preserve">41.39 </v>
      </c>
      <c r="O52" s="80" t="str">
        <f t="shared" si="31"/>
        <v xml:space="preserve">45.64 </v>
      </c>
      <c r="P52" s="80" t="str">
        <f t="shared" si="32"/>
        <v xml:space="preserve">67.34 </v>
      </c>
      <c r="Q52" s="80" t="str">
        <f t="shared" si="33"/>
        <v xml:space="preserve">64.17 </v>
      </c>
      <c r="R52" s="80" t="str">
        <f t="shared" si="34"/>
        <v xml:space="preserve">72.15 </v>
      </c>
      <c r="S52" s="80" t="str">
        <f t="shared" si="35"/>
        <v xml:space="preserve">80.19 </v>
      </c>
      <c r="T52" s="80" t="str">
        <f t="shared" si="36"/>
        <v xml:space="preserve">72.54 </v>
      </c>
      <c r="U52" s="80" t="str">
        <f t="shared" si="37"/>
        <v xml:space="preserve">58.98 </v>
      </c>
      <c r="V52" s="80" t="str">
        <f t="shared" si="38"/>
        <v xml:space="preserve">72.18 </v>
      </c>
    </row>
    <row r="53" spans="1:22" ht="38.25" x14ac:dyDescent="0.2">
      <c r="A53" s="49" t="s">
        <v>325</v>
      </c>
      <c r="B53" s="49" t="s">
        <v>326</v>
      </c>
      <c r="C53" s="49" t="s">
        <v>327</v>
      </c>
      <c r="D53" s="49" t="s">
        <v>328</v>
      </c>
      <c r="E53" s="49" t="s">
        <v>329</v>
      </c>
      <c r="F53" s="49" t="s">
        <v>330</v>
      </c>
      <c r="G53" s="49" t="s">
        <v>331</v>
      </c>
      <c r="H53" s="49" t="s">
        <v>332</v>
      </c>
      <c r="I53" s="49" t="s">
        <v>333</v>
      </c>
      <c r="J53" s="49" t="s">
        <v>334</v>
      </c>
      <c r="K53" s="41"/>
      <c r="M53" s="80"/>
      <c r="N53" s="80" t="str">
        <f t="shared" si="14"/>
        <v xml:space="preserve">46.94 </v>
      </c>
      <c r="O53" s="80" t="str">
        <f t="shared" si="31"/>
        <v xml:space="preserve">46.5 </v>
      </c>
      <c r="P53" s="80" t="str">
        <f t="shared" si="32"/>
        <v xml:space="preserve">69.69 </v>
      </c>
      <c r="Q53" s="80" t="str">
        <f t="shared" si="33"/>
        <v xml:space="preserve">67.18 </v>
      </c>
      <c r="R53" s="80" t="str">
        <f t="shared" si="34"/>
        <v xml:space="preserve">107.23 </v>
      </c>
      <c r="S53" s="80" t="str">
        <f t="shared" si="35"/>
        <v xml:space="preserve">90.85 </v>
      </c>
      <c r="T53" s="80" t="str">
        <f t="shared" si="36"/>
        <v xml:space="preserve">116.41 </v>
      </c>
      <c r="U53" s="80" t="str">
        <f t="shared" si="37"/>
        <v xml:space="preserve">61.18 </v>
      </c>
      <c r="V53" s="80" t="str">
        <f t="shared" si="38"/>
        <v xml:space="preserve">74.35 </v>
      </c>
    </row>
    <row r="54" spans="1:22" ht="38.25" x14ac:dyDescent="0.2">
      <c r="A54" s="49" t="s">
        <v>335</v>
      </c>
      <c r="B54" s="49" t="s">
        <v>336</v>
      </c>
      <c r="C54" s="49" t="s">
        <v>337</v>
      </c>
      <c r="D54" s="49" t="s">
        <v>338</v>
      </c>
      <c r="E54" s="49" t="s">
        <v>339</v>
      </c>
      <c r="F54" s="49" t="s">
        <v>340</v>
      </c>
      <c r="G54" s="49" t="s">
        <v>341</v>
      </c>
      <c r="H54" s="49" t="s">
        <v>342</v>
      </c>
      <c r="I54" s="49" t="s">
        <v>343</v>
      </c>
      <c r="J54" s="49" t="s">
        <v>344</v>
      </c>
      <c r="K54" s="41"/>
      <c r="M54" s="80"/>
      <c r="N54" s="80" t="str">
        <f t="shared" si="14"/>
        <v xml:space="preserve">4.24 </v>
      </c>
      <c r="O54" s="80" t="str">
        <f t="shared" si="31"/>
        <v xml:space="preserve">4 </v>
      </c>
      <c r="P54" s="80" t="str">
        <f t="shared" si="32"/>
        <v xml:space="preserve">7.51 </v>
      </c>
      <c r="Q54" s="80" t="str">
        <f t="shared" si="33"/>
        <v xml:space="preserve">3.93 </v>
      </c>
      <c r="R54" s="80" t="str">
        <f t="shared" si="34"/>
        <v xml:space="preserve">5.13 </v>
      </c>
      <c r="S54" s="80" t="str">
        <f t="shared" si="35"/>
        <v xml:space="preserve">3.97 </v>
      </c>
      <c r="T54" s="80" t="str">
        <f t="shared" si="36"/>
        <v xml:space="preserve">5.13 </v>
      </c>
      <c r="U54" s="80" t="str">
        <f t="shared" si="37"/>
        <v xml:space="preserve">6.16 </v>
      </c>
      <c r="V54" s="80" t="str">
        <f t="shared" si="38"/>
        <v xml:space="preserve">6.55 </v>
      </c>
    </row>
    <row r="55" spans="1:22" ht="38.25" x14ac:dyDescent="0.2">
      <c r="A55" s="49" t="s">
        <v>0</v>
      </c>
      <c r="B55" s="49" t="s">
        <v>345</v>
      </c>
      <c r="C55" s="49" t="s">
        <v>346</v>
      </c>
      <c r="D55" s="49" t="s">
        <v>347</v>
      </c>
      <c r="E55" s="49" t="s">
        <v>348</v>
      </c>
      <c r="F55" s="49" t="s">
        <v>349</v>
      </c>
      <c r="G55" s="49" t="s">
        <v>350</v>
      </c>
      <c r="H55" s="49" t="s">
        <v>351</v>
      </c>
      <c r="I55" s="49" t="s">
        <v>352</v>
      </c>
      <c r="J55" s="49" t="s">
        <v>353</v>
      </c>
      <c r="K55" s="41"/>
      <c r="M55" s="80"/>
      <c r="N55" s="80" t="str">
        <f t="shared" si="14"/>
        <v xml:space="preserve">7.91 </v>
      </c>
      <c r="O55" s="80" t="str">
        <f t="shared" si="31"/>
        <v xml:space="preserve">7.64 </v>
      </c>
      <c r="P55" s="80" t="str">
        <f t="shared" si="32"/>
        <v xml:space="preserve">13.31 </v>
      </c>
      <c r="Q55" s="80" t="str">
        <f t="shared" si="33"/>
        <v xml:space="preserve">7.53 </v>
      </c>
      <c r="R55" s="80" t="str">
        <f t="shared" si="34"/>
        <v xml:space="preserve">177.64 </v>
      </c>
      <c r="S55" s="80" t="str">
        <f t="shared" si="35"/>
        <v xml:space="preserve">252.43 </v>
      </c>
      <c r="T55" s="80" t="str">
        <f t="shared" si="36"/>
        <v xml:space="preserve">177.18 </v>
      </c>
      <c r="U55" s="80" t="str">
        <f t="shared" si="37"/>
        <v xml:space="preserve">10.67 </v>
      </c>
      <c r="V55" s="80" t="str">
        <f t="shared" si="38"/>
        <v xml:space="preserve">11.26 </v>
      </c>
    </row>
    <row r="56" spans="1:22" ht="38.25" x14ac:dyDescent="0.2">
      <c r="A56" s="49" t="s">
        <v>354</v>
      </c>
      <c r="B56" s="49" t="s">
        <v>355</v>
      </c>
      <c r="C56" s="49" t="s">
        <v>356</v>
      </c>
      <c r="D56" s="49" t="s">
        <v>357</v>
      </c>
      <c r="E56" s="49" t="s">
        <v>358</v>
      </c>
      <c r="F56" s="49" t="s">
        <v>359</v>
      </c>
      <c r="G56" s="49" t="s">
        <v>360</v>
      </c>
      <c r="H56" s="49" t="s">
        <v>361</v>
      </c>
      <c r="I56" s="49" t="s">
        <v>362</v>
      </c>
      <c r="J56" s="49" t="s">
        <v>363</v>
      </c>
      <c r="K56" s="41"/>
      <c r="M56" s="80"/>
      <c r="N56" s="80" t="str">
        <f t="shared" si="14"/>
        <v xml:space="preserve">20.42 </v>
      </c>
      <c r="O56" s="80" t="str">
        <f t="shared" si="31"/>
        <v xml:space="preserve">19.12 </v>
      </c>
      <c r="P56" s="80" t="str">
        <f t="shared" si="32"/>
        <v xml:space="preserve">12.93 </v>
      </c>
      <c r="Q56" s="80" t="str">
        <f t="shared" si="33"/>
        <v xml:space="preserve">25.67 </v>
      </c>
      <c r="R56" s="80" t="str">
        <f t="shared" si="34"/>
        <v xml:space="preserve">27.57 </v>
      </c>
      <c r="S56" s="80" t="str">
        <f t="shared" si="35"/>
        <v xml:space="preserve">41.99 </v>
      </c>
      <c r="T56" s="80" t="str">
        <f t="shared" si="36"/>
        <v xml:space="preserve">27.81 </v>
      </c>
      <c r="U56" s="80" t="str">
        <f t="shared" si="37"/>
        <v xml:space="preserve">10.46 </v>
      </c>
      <c r="V56" s="80" t="str">
        <f t="shared" si="38"/>
        <v xml:space="preserve">14.7 </v>
      </c>
    </row>
    <row r="57" spans="1:22" ht="38.25" x14ac:dyDescent="0.2">
      <c r="A57" s="49" t="s">
        <v>364</v>
      </c>
      <c r="B57" s="49" t="s">
        <v>365</v>
      </c>
      <c r="C57" s="49" t="s">
        <v>366</v>
      </c>
      <c r="D57" s="49" t="s">
        <v>367</v>
      </c>
      <c r="E57" s="49" t="s">
        <v>368</v>
      </c>
      <c r="F57" s="49" t="s">
        <v>369</v>
      </c>
      <c r="G57" s="49" t="s">
        <v>370</v>
      </c>
      <c r="H57" s="49" t="s">
        <v>371</v>
      </c>
      <c r="I57" s="49" t="s">
        <v>372</v>
      </c>
      <c r="J57" s="49" t="s">
        <v>373</v>
      </c>
      <c r="K57" s="41"/>
      <c r="M57" s="80"/>
      <c r="N57" s="80" t="str">
        <f t="shared" si="14"/>
        <v xml:space="preserve">25.93 </v>
      </c>
      <c r="O57" s="80" t="str">
        <f t="shared" si="31"/>
        <v xml:space="preserve">19.27 </v>
      </c>
      <c r="P57" s="80" t="str">
        <f t="shared" si="32"/>
        <v xml:space="preserve">13.32 </v>
      </c>
      <c r="Q57" s="80" t="str">
        <f t="shared" si="33"/>
        <v xml:space="preserve">26.4 </v>
      </c>
      <c r="R57" s="80" t="str">
        <f t="shared" si="34"/>
        <v xml:space="preserve">37.76 </v>
      </c>
      <c r="S57" s="80" t="str">
        <f t="shared" si="35"/>
        <v xml:space="preserve">52.53 </v>
      </c>
      <c r="T57" s="80" t="str">
        <f t="shared" si="36"/>
        <v xml:space="preserve">41.44 </v>
      </c>
      <c r="U57" s="80" t="str">
        <f t="shared" si="37"/>
        <v xml:space="preserve">10.77 </v>
      </c>
      <c r="V57" s="80" t="str">
        <f t="shared" si="38"/>
        <v xml:space="preserve">15.09 </v>
      </c>
    </row>
    <row r="58" spans="1:22" ht="38.25" x14ac:dyDescent="0.2">
      <c r="A58" s="49" t="s">
        <v>374</v>
      </c>
      <c r="B58" s="49" t="s">
        <v>375</v>
      </c>
      <c r="C58" s="49" t="s">
        <v>375</v>
      </c>
      <c r="D58" s="49" t="s">
        <v>376</v>
      </c>
      <c r="E58" s="49" t="s">
        <v>375</v>
      </c>
      <c r="F58" s="49" t="s">
        <v>377</v>
      </c>
      <c r="G58" s="49" t="s">
        <v>375</v>
      </c>
      <c r="H58" s="49" t="s">
        <v>378</v>
      </c>
      <c r="I58" s="49" t="s">
        <v>379</v>
      </c>
      <c r="J58" s="49" t="s">
        <v>380</v>
      </c>
      <c r="K58" s="41"/>
      <c r="M58" s="80"/>
      <c r="N58" s="80" t="str">
        <f t="shared" si="14"/>
        <v xml:space="preserve">0 </v>
      </c>
      <c r="O58" s="80" t="str">
        <f t="shared" si="31"/>
        <v xml:space="preserve">0 </v>
      </c>
      <c r="P58" s="80" t="str">
        <f t="shared" si="32"/>
        <v xml:space="preserve">12.93 </v>
      </c>
      <c r="Q58" s="80" t="str">
        <f t="shared" si="33"/>
        <v xml:space="preserve">0 </v>
      </c>
      <c r="R58" s="80" t="str">
        <f t="shared" si="34"/>
        <v xml:space="preserve">10.4 </v>
      </c>
      <c r="S58" s="80" t="str">
        <f t="shared" si="35"/>
        <v xml:space="preserve">0 </v>
      </c>
      <c r="T58" s="80" t="str">
        <f t="shared" si="36"/>
        <v xml:space="preserve">10.63 </v>
      </c>
      <c r="U58" s="80" t="str">
        <f t="shared" si="37"/>
        <v xml:space="preserve">10.55 </v>
      </c>
      <c r="V58" s="80" t="str">
        <f t="shared" si="38"/>
        <v xml:space="preserve">12.65 </v>
      </c>
    </row>
    <row r="59" spans="1:22" ht="38.25" x14ac:dyDescent="0.2">
      <c r="A59" s="49" t="s">
        <v>381</v>
      </c>
      <c r="B59" s="49" t="s">
        <v>375</v>
      </c>
      <c r="C59" s="49" t="s">
        <v>375</v>
      </c>
      <c r="D59" s="49" t="s">
        <v>382</v>
      </c>
      <c r="E59" s="49" t="s">
        <v>375</v>
      </c>
      <c r="F59" s="49" t="s">
        <v>383</v>
      </c>
      <c r="G59" s="49" t="s">
        <v>375</v>
      </c>
      <c r="H59" s="49" t="s">
        <v>384</v>
      </c>
      <c r="I59" s="49" t="s">
        <v>385</v>
      </c>
      <c r="J59" s="49" t="s">
        <v>386</v>
      </c>
      <c r="K59" s="41"/>
      <c r="M59" s="80"/>
      <c r="N59" s="80" t="str">
        <f t="shared" si="14"/>
        <v xml:space="preserve">0 </v>
      </c>
      <c r="O59" s="80" t="str">
        <f t="shared" si="31"/>
        <v xml:space="preserve">0 </v>
      </c>
      <c r="P59" s="80" t="str">
        <f t="shared" si="32"/>
        <v xml:space="preserve">13.32 </v>
      </c>
      <c r="Q59" s="80" t="str">
        <f t="shared" si="33"/>
        <v xml:space="preserve">0 </v>
      </c>
      <c r="R59" s="80" t="str">
        <f t="shared" si="34"/>
        <v xml:space="preserve">16.22 </v>
      </c>
      <c r="S59" s="80" t="str">
        <f t="shared" si="35"/>
        <v xml:space="preserve">0 </v>
      </c>
      <c r="T59" s="80" t="str">
        <f t="shared" si="36"/>
        <v xml:space="preserve">16.35 </v>
      </c>
      <c r="U59" s="80" t="str">
        <f t="shared" si="37"/>
        <v xml:space="preserve">10.76 </v>
      </c>
      <c r="V59" s="80" t="str">
        <f t="shared" si="38"/>
        <v xml:space="preserve">12.78 </v>
      </c>
    </row>
    <row r="60" spans="1:22" ht="38.25" x14ac:dyDescent="0.2">
      <c r="A60" s="49" t="s">
        <v>387</v>
      </c>
      <c r="B60" s="49" t="s">
        <v>388</v>
      </c>
      <c r="C60" s="49" t="s">
        <v>389</v>
      </c>
      <c r="D60" s="49" t="s">
        <v>390</v>
      </c>
      <c r="E60" s="49" t="s">
        <v>391</v>
      </c>
      <c r="F60" s="49" t="s">
        <v>392</v>
      </c>
      <c r="G60" s="49" t="s">
        <v>393</v>
      </c>
      <c r="H60" s="49" t="s">
        <v>394</v>
      </c>
      <c r="I60" s="49" t="s">
        <v>395</v>
      </c>
      <c r="J60" s="49" t="s">
        <v>396</v>
      </c>
      <c r="K60" s="41"/>
      <c r="M60" s="80"/>
      <c r="N60" s="80" t="str">
        <f t="shared" si="14"/>
        <v xml:space="preserve">2.95 </v>
      </c>
      <c r="O60" s="80" t="str">
        <f t="shared" si="31"/>
        <v xml:space="preserve">3.79 </v>
      </c>
      <c r="P60" s="80" t="str">
        <f t="shared" si="32"/>
        <v xml:space="preserve">3.05 </v>
      </c>
      <c r="Q60" s="80" t="str">
        <f t="shared" si="33"/>
        <v xml:space="preserve">6.08 </v>
      </c>
      <c r="R60" s="80" t="str">
        <f t="shared" si="34"/>
        <v xml:space="preserve">3.29 </v>
      </c>
      <c r="S60" s="80" t="str">
        <f t="shared" si="35"/>
        <v xml:space="preserve">5.13 </v>
      </c>
      <c r="T60" s="80" t="str">
        <f t="shared" si="36"/>
        <v xml:space="preserve">3.38 </v>
      </c>
      <c r="U60" s="80" t="str">
        <f t="shared" si="37"/>
        <v xml:space="preserve">2.69 </v>
      </c>
      <c r="V60" s="80" t="str">
        <f t="shared" si="38"/>
        <v xml:space="preserve">3.69 </v>
      </c>
    </row>
    <row r="61" spans="1:22" ht="38.25" x14ac:dyDescent="0.2">
      <c r="A61" s="49" t="s">
        <v>397</v>
      </c>
      <c r="B61" s="49" t="s">
        <v>398</v>
      </c>
      <c r="C61" s="49" t="s">
        <v>399</v>
      </c>
      <c r="D61" s="49" t="s">
        <v>400</v>
      </c>
      <c r="E61" s="49" t="s">
        <v>401</v>
      </c>
      <c r="F61" s="49" t="s">
        <v>402</v>
      </c>
      <c r="G61" s="49" t="s">
        <v>403</v>
      </c>
      <c r="H61" s="49" t="s">
        <v>404</v>
      </c>
      <c r="I61" s="49" t="s">
        <v>405</v>
      </c>
      <c r="J61" s="49" t="s">
        <v>406</v>
      </c>
      <c r="K61" s="41"/>
      <c r="M61" s="80"/>
      <c r="N61" s="80" t="str">
        <f t="shared" si="14"/>
        <v xml:space="preserve">3.43 </v>
      </c>
      <c r="O61" s="80" t="str">
        <f t="shared" si="31"/>
        <v xml:space="preserve">4.53 </v>
      </c>
      <c r="P61" s="80" t="str">
        <f t="shared" si="32"/>
        <v xml:space="preserve">3.61 </v>
      </c>
      <c r="Q61" s="80" t="str">
        <f t="shared" si="33"/>
        <v xml:space="preserve">7.06 </v>
      </c>
      <c r="R61" s="80" t="str">
        <f t="shared" si="34"/>
        <v xml:space="preserve">3.98 </v>
      </c>
      <c r="S61" s="80" t="str">
        <f t="shared" si="35"/>
        <v xml:space="preserve">5.92 </v>
      </c>
      <c r="T61" s="80" t="str">
        <f t="shared" si="36"/>
        <v xml:space="preserve">4.05 </v>
      </c>
      <c r="U61" s="80" t="str">
        <f t="shared" si="37"/>
        <v xml:space="preserve">3.19 </v>
      </c>
      <c r="V61" s="80" t="str">
        <f t="shared" si="38"/>
        <v xml:space="preserve">4.39 </v>
      </c>
    </row>
    <row r="62" spans="1:22" ht="38.25" x14ac:dyDescent="0.2">
      <c r="A62" s="49" t="s">
        <v>407</v>
      </c>
      <c r="B62" s="49" t="s">
        <v>375</v>
      </c>
      <c r="C62" s="49" t="s">
        <v>375</v>
      </c>
      <c r="D62" s="49" t="s">
        <v>408</v>
      </c>
      <c r="E62" s="49" t="s">
        <v>375</v>
      </c>
      <c r="F62" s="49" t="s">
        <v>409</v>
      </c>
      <c r="G62" s="49" t="s">
        <v>375</v>
      </c>
      <c r="H62" s="49" t="s">
        <v>410</v>
      </c>
      <c r="I62" s="49" t="s">
        <v>411</v>
      </c>
      <c r="J62" s="49" t="s">
        <v>412</v>
      </c>
      <c r="K62" s="41"/>
      <c r="M62" s="80"/>
      <c r="N62" s="80" t="str">
        <f t="shared" si="14"/>
        <v xml:space="preserve">0 </v>
      </c>
      <c r="O62" s="80" t="str">
        <f t="shared" si="31"/>
        <v xml:space="preserve">0 </v>
      </c>
      <c r="P62" s="80" t="str">
        <f t="shared" si="32"/>
        <v xml:space="preserve">2.62 </v>
      </c>
      <c r="Q62" s="80" t="str">
        <f t="shared" si="33"/>
        <v xml:space="preserve">0 </v>
      </c>
      <c r="R62" s="80" t="str">
        <f t="shared" si="34"/>
        <v xml:space="preserve">1.4 </v>
      </c>
      <c r="S62" s="80" t="str">
        <f t="shared" si="35"/>
        <v xml:space="preserve">0 </v>
      </c>
      <c r="T62" s="80" t="str">
        <f t="shared" si="36"/>
        <v xml:space="preserve">1.47 </v>
      </c>
      <c r="U62" s="80" t="str">
        <f t="shared" si="37"/>
        <v xml:space="preserve">2.44 </v>
      </c>
      <c r="V62" s="80" t="str">
        <f t="shared" si="38"/>
        <v xml:space="preserve">3.18 </v>
      </c>
    </row>
    <row r="63" spans="1:22" ht="38.25" x14ac:dyDescent="0.2">
      <c r="A63" s="49" t="s">
        <v>413</v>
      </c>
      <c r="B63" s="49" t="s">
        <v>375</v>
      </c>
      <c r="C63" s="49" t="s">
        <v>375</v>
      </c>
      <c r="D63" s="49" t="s">
        <v>414</v>
      </c>
      <c r="E63" s="49" t="s">
        <v>375</v>
      </c>
      <c r="F63" s="49" t="s">
        <v>415</v>
      </c>
      <c r="G63" s="49" t="s">
        <v>375</v>
      </c>
      <c r="H63" s="49" t="s">
        <v>416</v>
      </c>
      <c r="I63" s="49" t="s">
        <v>417</v>
      </c>
      <c r="J63" s="49" t="s">
        <v>418</v>
      </c>
      <c r="K63" s="41"/>
      <c r="M63" s="80"/>
      <c r="N63" s="80" t="str">
        <f t="shared" si="14"/>
        <v xml:space="preserve">0 </v>
      </c>
      <c r="O63" s="80" t="str">
        <f t="shared" si="31"/>
        <v xml:space="preserve">0 </v>
      </c>
      <c r="P63" s="80" t="str">
        <f t="shared" si="32"/>
        <v xml:space="preserve">2.65 </v>
      </c>
      <c r="Q63" s="80" t="str">
        <f t="shared" si="33"/>
        <v xml:space="preserve">0 </v>
      </c>
      <c r="R63" s="80" t="str">
        <f t="shared" si="34"/>
        <v xml:space="preserve">1.5 </v>
      </c>
      <c r="S63" s="80" t="str">
        <f t="shared" si="35"/>
        <v xml:space="preserve">0 </v>
      </c>
      <c r="T63" s="80" t="str">
        <f t="shared" si="36"/>
        <v xml:space="preserve">1.58 </v>
      </c>
      <c r="U63" s="80" t="str">
        <f t="shared" si="37"/>
        <v xml:space="preserve">2.47 </v>
      </c>
      <c r="V63" s="80" t="str">
        <f t="shared" si="38"/>
        <v xml:space="preserve">3.2 </v>
      </c>
    </row>
    <row r="64" spans="1:22" ht="38.25" x14ac:dyDescent="0.2">
      <c r="A64" s="49" t="s">
        <v>419</v>
      </c>
      <c r="B64" s="49" t="s">
        <v>420</v>
      </c>
      <c r="C64" s="49" t="s">
        <v>421</v>
      </c>
      <c r="D64" s="49" t="s">
        <v>422</v>
      </c>
      <c r="E64" s="49" t="s">
        <v>423</v>
      </c>
      <c r="F64" s="49" t="s">
        <v>424</v>
      </c>
      <c r="G64" s="49" t="s">
        <v>425</v>
      </c>
      <c r="H64" s="49" t="s">
        <v>426</v>
      </c>
      <c r="I64" s="49" t="s">
        <v>427</v>
      </c>
      <c r="J64" s="49" t="s">
        <v>428</v>
      </c>
      <c r="K64" s="41"/>
      <c r="M64" s="80"/>
      <c r="N64" s="80" t="str">
        <f t="shared" si="14"/>
        <v xml:space="preserve">18.02 </v>
      </c>
      <c r="O64" s="80" t="str">
        <f t="shared" si="31"/>
        <v xml:space="preserve">22.71 </v>
      </c>
      <c r="P64" s="80" t="str">
        <f t="shared" si="32"/>
        <v xml:space="preserve">35.55 </v>
      </c>
      <c r="Q64" s="80" t="str">
        <f t="shared" si="33"/>
        <v xml:space="preserve">32.42 </v>
      </c>
      <c r="R64" s="80" t="str">
        <f t="shared" si="34"/>
        <v xml:space="preserve">29.48 </v>
      </c>
      <c r="S64" s="80" t="str">
        <f t="shared" si="35"/>
        <v xml:space="preserve">33.07 </v>
      </c>
      <c r="T64" s="80" t="str">
        <f t="shared" si="36"/>
        <v xml:space="preserve">29.26 </v>
      </c>
      <c r="U64" s="80" t="str">
        <f t="shared" si="37"/>
        <v xml:space="preserve">32.85 </v>
      </c>
      <c r="V64" s="80" t="str">
        <f t="shared" si="38"/>
        <v xml:space="preserve">37.98 </v>
      </c>
    </row>
    <row r="65" spans="1:22" ht="25.5" x14ac:dyDescent="0.2">
      <c r="A65" s="49" t="s">
        <v>429</v>
      </c>
      <c r="B65" s="49" t="s">
        <v>375</v>
      </c>
      <c r="C65" s="49" t="s">
        <v>375</v>
      </c>
      <c r="D65" s="49" t="s">
        <v>375</v>
      </c>
      <c r="E65" s="49" t="s">
        <v>375</v>
      </c>
      <c r="F65" s="49" t="s">
        <v>375</v>
      </c>
      <c r="G65" s="49" t="s">
        <v>375</v>
      </c>
      <c r="H65" s="49" t="s">
        <v>375</v>
      </c>
      <c r="I65" s="49" t="s">
        <v>375</v>
      </c>
      <c r="J65" s="49" t="s">
        <v>375</v>
      </c>
      <c r="K65" s="41"/>
      <c r="M65" s="80"/>
      <c r="N65" s="80" t="str">
        <f t="shared" si="14"/>
        <v xml:space="preserve">0 </v>
      </c>
      <c r="O65" s="80" t="str">
        <f t="shared" si="31"/>
        <v xml:space="preserve">0 </v>
      </c>
      <c r="P65" s="80" t="str">
        <f t="shared" si="32"/>
        <v xml:space="preserve">0 </v>
      </c>
      <c r="Q65" s="80" t="str">
        <f t="shared" si="33"/>
        <v xml:space="preserve">0 </v>
      </c>
      <c r="R65" s="80" t="str">
        <f t="shared" si="34"/>
        <v xml:space="preserve">0 </v>
      </c>
      <c r="S65" s="80" t="str">
        <f t="shared" si="35"/>
        <v xml:space="preserve">0 </v>
      </c>
      <c r="T65" s="80" t="str">
        <f t="shared" si="36"/>
        <v xml:space="preserve">0 </v>
      </c>
      <c r="U65" s="80" t="str">
        <f t="shared" si="37"/>
        <v xml:space="preserve">0 </v>
      </c>
      <c r="V65" s="80" t="str">
        <f t="shared" si="38"/>
        <v xml:space="preserve">0 </v>
      </c>
    </row>
    <row r="66" spans="1:22" x14ac:dyDescent="0.2">
      <c r="M66" s="80"/>
      <c r="N66" s="80"/>
      <c r="O66" s="80"/>
      <c r="P66" s="80"/>
      <c r="Q66" s="80"/>
      <c r="R66" s="80"/>
      <c r="S66" s="80"/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3:X65"/>
  <sheetViews>
    <sheetView workbookViewId="0">
      <selection activeCell="N6" sqref="N6"/>
    </sheetView>
  </sheetViews>
  <sheetFormatPr defaultColWidth="8.85546875" defaultRowHeight="12.75" x14ac:dyDescent="0.2"/>
  <cols>
    <col min="1" max="1" width="28.7109375" style="40" bestFit="1" customWidth="1"/>
    <col min="2" max="2" width="18.85546875" style="40" customWidth="1"/>
    <col min="3" max="5" width="8.85546875" style="40"/>
    <col min="6" max="6" width="8.42578125" style="40" bestFit="1" customWidth="1"/>
    <col min="7" max="7" width="14.28515625" style="40" bestFit="1" customWidth="1"/>
    <col min="8" max="8" width="8.85546875" style="40"/>
    <col min="9" max="9" width="14" style="40" bestFit="1" customWidth="1"/>
    <col min="10" max="10" width="9.7109375" style="40" bestFit="1" customWidth="1"/>
    <col min="11" max="11" width="9" style="40" customWidth="1"/>
    <col min="12" max="12" width="8.85546875" style="40"/>
    <col min="13" max="13" width="34.28515625" style="40" bestFit="1" customWidth="1"/>
    <col min="14" max="15" width="26.5703125" style="40" bestFit="1" customWidth="1"/>
    <col min="16" max="16" width="27" style="40" bestFit="1" customWidth="1"/>
    <col min="17" max="17" width="27.5703125" style="40" bestFit="1" customWidth="1"/>
    <col min="18" max="18" width="25.5703125" style="40" bestFit="1" customWidth="1"/>
    <col min="19" max="19" width="26" style="40" bestFit="1" customWidth="1"/>
    <col min="20" max="20" width="27" style="40" bestFit="1" customWidth="1"/>
    <col min="21" max="21" width="26" style="40" bestFit="1" customWidth="1"/>
    <col min="22" max="22" width="26.5703125" style="40" bestFit="1" customWidth="1"/>
    <col min="23" max="23" width="7.28515625" style="40" bestFit="1" customWidth="1"/>
    <col min="24" max="24" width="21.85546875" style="40" bestFit="1" customWidth="1"/>
    <col min="25" max="16384" width="8.85546875" style="40"/>
  </cols>
  <sheetData>
    <row r="3" spans="1:24" x14ac:dyDescent="0.2">
      <c r="A3" s="40">
        <v>80</v>
      </c>
      <c r="B3" s="40" t="s">
        <v>120</v>
      </c>
      <c r="C3" s="40" t="s">
        <v>119</v>
      </c>
      <c r="D3" s="40" t="s">
        <v>117</v>
      </c>
      <c r="E3" s="40" t="s">
        <v>118</v>
      </c>
      <c r="F3" s="40" t="s">
        <v>121</v>
      </c>
      <c r="G3" s="40" t="s">
        <v>122</v>
      </c>
      <c r="H3" s="40" t="s">
        <v>123</v>
      </c>
      <c r="I3" s="40" t="s">
        <v>124</v>
      </c>
      <c r="J3" s="40" t="s">
        <v>125</v>
      </c>
      <c r="M3" s="40" t="s">
        <v>39</v>
      </c>
      <c r="N3" s="40" t="s">
        <v>30</v>
      </c>
      <c r="O3" s="40" t="s">
        <v>31</v>
      </c>
      <c r="P3" s="40" t="s">
        <v>32</v>
      </c>
      <c r="Q3" s="40" t="s">
        <v>33</v>
      </c>
      <c r="R3" s="40" t="s">
        <v>34</v>
      </c>
      <c r="S3" s="40" t="s">
        <v>35</v>
      </c>
      <c r="T3" s="40" t="s">
        <v>36</v>
      </c>
      <c r="U3" s="40" t="s">
        <v>37</v>
      </c>
      <c r="V3" s="40" t="s">
        <v>38</v>
      </c>
    </row>
    <row r="4" spans="1:24" x14ac:dyDescent="0.2">
      <c r="A4" s="40" t="s">
        <v>1</v>
      </c>
      <c r="M4" s="40" t="s">
        <v>83</v>
      </c>
    </row>
    <row r="5" spans="1:24" ht="13.5" thickBot="1" x14ac:dyDescent="0.25">
      <c r="A5" s="40" t="s">
        <v>2</v>
      </c>
      <c r="M5" s="40" t="s">
        <v>82</v>
      </c>
    </row>
    <row r="6" spans="1:24" x14ac:dyDescent="0.2">
      <c r="A6" s="40" t="s">
        <v>3</v>
      </c>
      <c r="B6" s="40">
        <v>161950</v>
      </c>
      <c r="C6" s="40">
        <v>139318</v>
      </c>
      <c r="D6" s="40">
        <v>172122</v>
      </c>
      <c r="E6" s="40">
        <v>136482</v>
      </c>
      <c r="F6" s="40">
        <v>212404</v>
      </c>
      <c r="G6" s="40">
        <v>176022</v>
      </c>
      <c r="H6" s="40">
        <v>212984</v>
      </c>
      <c r="I6" s="40">
        <v>180180</v>
      </c>
      <c r="J6" s="40">
        <v>175628</v>
      </c>
      <c r="K6" s="56"/>
      <c r="M6" s="40" t="s">
        <v>3</v>
      </c>
      <c r="N6" s="40" t="str">
        <f>CONCATENATE(B6, "  (",B6-B38, ")","   | ")</f>
        <v xml:space="preserve">161950  (-16700)   | </v>
      </c>
      <c r="O6" s="40" t="str">
        <f t="shared" ref="O6:V9" si="0">CONCATENATE(C6, "  (",C6-C38, ")","   | ")</f>
        <v xml:space="preserve">139318  (-116)   | </v>
      </c>
      <c r="P6" s="40" t="str">
        <f t="shared" si="0"/>
        <v xml:space="preserve">172122  (-100)   | </v>
      </c>
      <c r="Q6" s="40" t="str">
        <f t="shared" si="0"/>
        <v xml:space="preserve">136482  (-116)   | </v>
      </c>
      <c r="R6" s="40" t="str">
        <f t="shared" si="0"/>
        <v xml:space="preserve">212404  (-17168)   | </v>
      </c>
      <c r="S6" s="40" t="str">
        <f>CONCATENATE(G6, "  (",G6-G38, ")","   | ")</f>
        <v xml:space="preserve">176022  (-17264)   | </v>
      </c>
      <c r="T6" s="40" t="str">
        <f t="shared" si="0"/>
        <v xml:space="preserve">212984  (-17168)   | </v>
      </c>
      <c r="U6" s="40" t="str">
        <f t="shared" si="0"/>
        <v xml:space="preserve">180180  (72)   | </v>
      </c>
      <c r="V6" s="40" t="str">
        <f t="shared" si="0"/>
        <v xml:space="preserve">175628  (104)   | </v>
      </c>
      <c r="W6" s="42"/>
      <c r="X6" s="42"/>
    </row>
    <row r="7" spans="1:24" x14ac:dyDescent="0.2">
      <c r="A7" s="40" t="s">
        <v>4</v>
      </c>
      <c r="B7" s="40">
        <v>42366</v>
      </c>
      <c r="C7" s="40">
        <v>25118</v>
      </c>
      <c r="D7" s="40">
        <v>31794</v>
      </c>
      <c r="E7" s="40">
        <v>27658</v>
      </c>
      <c r="F7" s="40">
        <v>44348</v>
      </c>
      <c r="G7" s="40">
        <v>41014</v>
      </c>
      <c r="H7" s="40">
        <v>44432</v>
      </c>
      <c r="I7" s="40">
        <v>44896</v>
      </c>
      <c r="J7" s="40">
        <v>35368</v>
      </c>
      <c r="K7" s="59"/>
      <c r="M7" s="40" t="s">
        <v>4</v>
      </c>
      <c r="N7" s="40" t="str">
        <f>CONCATENATE(B7, "  (",B7-B39, ")","   | ")</f>
        <v xml:space="preserve">42366  (468)   | </v>
      </c>
      <c r="O7" s="40" t="str">
        <f t="shared" si="0"/>
        <v xml:space="preserve">25118  (556)   | </v>
      </c>
      <c r="P7" s="40" t="str">
        <f t="shared" si="0"/>
        <v xml:space="preserve">31794  (684)   | </v>
      </c>
      <c r="Q7" s="40" t="str">
        <f t="shared" si="0"/>
        <v xml:space="preserve">27658  (556)   | </v>
      </c>
      <c r="R7" s="40" t="str">
        <f t="shared" si="0"/>
        <v xml:space="preserve">44348  (-620)   | </v>
      </c>
      <c r="S7" s="40" t="str">
        <f>CONCATENATE(G7, "  (",G7-G39, ")","   | ")</f>
        <v xml:space="preserve">41014  (604)   | </v>
      </c>
      <c r="T7" s="40" t="str">
        <f t="shared" si="0"/>
        <v xml:space="preserve">44432  (-620)   | </v>
      </c>
      <c r="U7" s="40" t="str">
        <f t="shared" si="0"/>
        <v xml:space="preserve">44896  (868)   | </v>
      </c>
      <c r="V7" s="40" t="str">
        <f t="shared" si="0"/>
        <v xml:space="preserve">35368  (864)   | </v>
      </c>
      <c r="W7" s="42"/>
      <c r="X7" s="42"/>
    </row>
    <row r="8" spans="1:24" x14ac:dyDescent="0.2">
      <c r="A8" s="40" t="s">
        <v>5</v>
      </c>
      <c r="B8" s="40">
        <v>3044</v>
      </c>
      <c r="C8" s="40">
        <v>2824</v>
      </c>
      <c r="D8" s="40">
        <v>14144</v>
      </c>
      <c r="E8" s="40">
        <v>6248</v>
      </c>
      <c r="F8" s="40">
        <v>7396</v>
      </c>
      <c r="G8" s="40">
        <v>3052</v>
      </c>
      <c r="H8" s="40">
        <v>7400</v>
      </c>
      <c r="I8" s="40">
        <v>14052</v>
      </c>
      <c r="J8" s="40">
        <v>13588</v>
      </c>
      <c r="K8" s="59"/>
      <c r="M8" s="40" t="s">
        <v>5</v>
      </c>
      <c r="N8" s="40" t="str">
        <f t="shared" ref="N8:N9" si="1">CONCATENATE(B8, "  (",B8-B40, ")","   | ")</f>
        <v xml:space="preserve">3044  (0)   | </v>
      </c>
      <c r="O8" s="40" t="str">
        <f t="shared" si="0"/>
        <v xml:space="preserve">2824  (0)   | </v>
      </c>
      <c r="P8" s="40" t="str">
        <f t="shared" si="0"/>
        <v xml:space="preserve">14144  (0)   | </v>
      </c>
      <c r="Q8" s="40" t="str">
        <f t="shared" si="0"/>
        <v xml:space="preserve">6248  (0)   | </v>
      </c>
      <c r="R8" s="40" t="str">
        <f t="shared" si="0"/>
        <v xml:space="preserve">7396  (0)   | </v>
      </c>
      <c r="S8" s="40" t="str">
        <f t="shared" si="0"/>
        <v xml:space="preserve">3052  (0)   | </v>
      </c>
      <c r="T8" s="40" t="str">
        <f>CONCATENATE(H8, "  (",H8-H40, ")","   | ")</f>
        <v xml:space="preserve">7400  (0)   | </v>
      </c>
      <c r="U8" s="40" t="str">
        <f t="shared" si="0"/>
        <v xml:space="preserve">14052  (0)   | </v>
      </c>
      <c r="V8" s="40" t="str">
        <f t="shared" si="0"/>
        <v xml:space="preserve">13588  (0)   | </v>
      </c>
      <c r="W8" s="42"/>
      <c r="X8" s="42"/>
    </row>
    <row r="9" spans="1:24" ht="13.5" thickBot="1" x14ac:dyDescent="0.25">
      <c r="A9" s="40" t="s">
        <v>6</v>
      </c>
      <c r="B9" s="40">
        <v>21176</v>
      </c>
      <c r="C9" s="40">
        <v>16780</v>
      </c>
      <c r="D9" s="40">
        <v>19404</v>
      </c>
      <c r="E9" s="40">
        <v>14276</v>
      </c>
      <c r="F9" s="40">
        <v>30556</v>
      </c>
      <c r="G9" s="40">
        <v>21108</v>
      </c>
      <c r="H9" s="40">
        <v>30556</v>
      </c>
      <c r="I9" s="40">
        <v>19248</v>
      </c>
      <c r="J9" s="40">
        <v>18080</v>
      </c>
      <c r="K9" s="63"/>
      <c r="M9" s="40" t="s">
        <v>6</v>
      </c>
      <c r="N9" s="40" t="str">
        <f t="shared" si="1"/>
        <v xml:space="preserve">21176  (-72)   | </v>
      </c>
      <c r="O9" s="40" t="str">
        <f t="shared" si="0"/>
        <v xml:space="preserve">16780  (64)   | </v>
      </c>
      <c r="P9" s="40" t="str">
        <f t="shared" si="0"/>
        <v xml:space="preserve">19404  (80)   | </v>
      </c>
      <c r="Q9" s="40" t="str">
        <f t="shared" si="0"/>
        <v xml:space="preserve">14276  (64)   | </v>
      </c>
      <c r="R9" s="40" t="str">
        <f t="shared" si="0"/>
        <v xml:space="preserve">30556  (-368)   | </v>
      </c>
      <c r="S9" s="40" t="str">
        <f t="shared" si="0"/>
        <v xml:space="preserve">21108  (-72)   | </v>
      </c>
      <c r="T9" s="40" t="str">
        <f>CONCATENATE(H9, "  (",H9-H41, ")","   | ")</f>
        <v xml:space="preserve">30556  (-368)   | </v>
      </c>
      <c r="U9" s="40" t="str">
        <f t="shared" si="0"/>
        <v xml:space="preserve">19248  (80)   | </v>
      </c>
      <c r="V9" s="40" t="str">
        <f>CONCATENATE(J9, "  (",J9-J41, ")","   | ")</f>
        <v xml:space="preserve">18080  (80)   | </v>
      </c>
      <c r="W9" s="42"/>
      <c r="X9" s="42"/>
    </row>
    <row r="10" spans="1:24" x14ac:dyDescent="0.2">
      <c r="A10" s="40" t="s">
        <v>7</v>
      </c>
      <c r="M10" s="40" t="s">
        <v>7</v>
      </c>
      <c r="W10" s="42"/>
      <c r="X10" s="42"/>
    </row>
    <row r="11" spans="1:24" x14ac:dyDescent="0.2">
      <c r="A11" s="40" t="s">
        <v>8</v>
      </c>
      <c r="B11" s="40" t="s">
        <v>130</v>
      </c>
      <c r="C11" s="40" t="s">
        <v>131</v>
      </c>
      <c r="D11" s="40" t="s">
        <v>84</v>
      </c>
      <c r="E11" s="40" t="s">
        <v>132</v>
      </c>
      <c r="F11" s="40" t="s">
        <v>133</v>
      </c>
      <c r="G11" s="40" t="s">
        <v>134</v>
      </c>
      <c r="H11" s="40" t="s">
        <v>133</v>
      </c>
      <c r="I11" s="40" t="s">
        <v>135</v>
      </c>
      <c r="J11" s="40" t="s">
        <v>136</v>
      </c>
      <c r="M11" s="40" t="s">
        <v>8</v>
      </c>
      <c r="N11" s="40" t="str">
        <f>CONCATENATE(SUBSTITUTE(B11,"ms",""), "  (", SUBSTITUTE(B11,"ms","")-SUBSTITUTE(B43,"ms",""),")"," ms","   | ")</f>
        <v xml:space="preserve">94   (1) ms   | </v>
      </c>
      <c r="O11" s="40" t="str">
        <f t="shared" ref="N11:V13" si="2">CONCATENATE(SUBSTITUTE(C11,"ms",""), "  (", SUBSTITUTE(C11,"ms","")-SUBSTITUTE(C43,"ms",""),")"," ms","   | ")</f>
        <v xml:space="preserve">123   (-1) ms   | </v>
      </c>
      <c r="P11" s="40" t="str">
        <f t="shared" si="2"/>
        <v xml:space="preserve">273   (-1) ms   | </v>
      </c>
      <c r="Q11" s="40" t="str">
        <f t="shared" si="2"/>
        <v xml:space="preserve">178   (-1) ms   | </v>
      </c>
      <c r="R11" s="40" t="str">
        <f t="shared" si="2"/>
        <v xml:space="preserve">944   (-8) ms   | </v>
      </c>
      <c r="S11" s="40" t="str">
        <f t="shared" si="2"/>
        <v xml:space="preserve">498   (-5) ms   | </v>
      </c>
      <c r="T11" s="40" t="str">
        <f t="shared" si="2"/>
        <v xml:space="preserve">944   (-9) ms   | </v>
      </c>
      <c r="U11" s="40" t="str">
        <f t="shared" si="2"/>
        <v xml:space="preserve">512   (-4) ms   | </v>
      </c>
      <c r="V11" s="40" t="str">
        <f t="shared" si="2"/>
        <v xml:space="preserve">252   (1) ms   | </v>
      </c>
      <c r="W11" s="42"/>
      <c r="X11" s="42"/>
    </row>
    <row r="12" spans="1:24" x14ac:dyDescent="0.2">
      <c r="A12" s="40" t="s">
        <v>9</v>
      </c>
      <c r="B12" s="40" t="s">
        <v>130</v>
      </c>
      <c r="C12" s="40" t="s">
        <v>131</v>
      </c>
      <c r="D12" s="40" t="s">
        <v>84</v>
      </c>
      <c r="E12" s="40" t="s">
        <v>132</v>
      </c>
      <c r="F12" s="40" t="s">
        <v>133</v>
      </c>
      <c r="G12" s="40" t="s">
        <v>134</v>
      </c>
      <c r="H12" s="40" t="s">
        <v>133</v>
      </c>
      <c r="I12" s="40" t="s">
        <v>135</v>
      </c>
      <c r="J12" s="40" t="s">
        <v>136</v>
      </c>
      <c r="M12" s="40" t="s">
        <v>9</v>
      </c>
      <c r="N12" s="40" t="str">
        <f t="shared" si="2"/>
        <v xml:space="preserve">94   (1) ms   | </v>
      </c>
      <c r="O12" s="40" t="str">
        <f t="shared" si="2"/>
        <v xml:space="preserve">123   (-1) ms   | </v>
      </c>
      <c r="P12" s="40" t="str">
        <f t="shared" si="2"/>
        <v xml:space="preserve">273   (-1) ms   | </v>
      </c>
      <c r="Q12" s="40" t="str">
        <f t="shared" si="2"/>
        <v xml:space="preserve">178   (-1) ms   | </v>
      </c>
      <c r="R12" s="40" t="str">
        <f t="shared" si="2"/>
        <v xml:space="preserve">944   (-8) ms   | </v>
      </c>
      <c r="S12" s="40" t="str">
        <f t="shared" si="2"/>
        <v xml:space="preserve">498   (-5) ms   | </v>
      </c>
      <c r="T12" s="40" t="str">
        <f t="shared" si="2"/>
        <v xml:space="preserve">944   (-9) ms   | </v>
      </c>
      <c r="U12" s="40" t="str">
        <f t="shared" si="2"/>
        <v xml:space="preserve">512   (-4) ms   | </v>
      </c>
      <c r="V12" s="40" t="str">
        <f t="shared" si="2"/>
        <v xml:space="preserve">252   (1) ms   | </v>
      </c>
      <c r="W12" s="42"/>
      <c r="X12" s="42"/>
    </row>
    <row r="13" spans="1:24" x14ac:dyDescent="0.2">
      <c r="A13" s="40" t="s">
        <v>10</v>
      </c>
      <c r="B13" s="40" t="s">
        <v>87</v>
      </c>
      <c r="C13" s="40" t="s">
        <v>131</v>
      </c>
      <c r="D13" s="40" t="s">
        <v>45</v>
      </c>
      <c r="E13" s="40" t="s">
        <v>46</v>
      </c>
      <c r="F13" s="40" t="s">
        <v>137</v>
      </c>
      <c r="G13" s="40" t="s">
        <v>138</v>
      </c>
      <c r="H13" s="40" t="s">
        <v>139</v>
      </c>
      <c r="I13" s="40" t="s">
        <v>74</v>
      </c>
      <c r="J13" s="40" t="s">
        <v>57</v>
      </c>
      <c r="M13" s="40" t="s">
        <v>10</v>
      </c>
      <c r="N13" s="40" t="str">
        <f t="shared" si="2"/>
        <v xml:space="preserve">449   (-2) ms   | </v>
      </c>
      <c r="O13" s="40" t="str">
        <f t="shared" si="2"/>
        <v xml:space="preserve">123   (-1) ms   | </v>
      </c>
      <c r="P13" s="40" t="str">
        <f t="shared" si="2"/>
        <v xml:space="preserve">274   (-1) ms   | </v>
      </c>
      <c r="Q13" s="40" t="str">
        <f t="shared" si="2"/>
        <v xml:space="preserve">179   (-1) ms   | </v>
      </c>
      <c r="R13" s="40" t="str">
        <f t="shared" si="2"/>
        <v xml:space="preserve">1591   (-106) ms   | </v>
      </c>
      <c r="S13" s="40" t="str">
        <f t="shared" si="2"/>
        <v xml:space="preserve">1244   (89) ms   | </v>
      </c>
      <c r="T13" s="40" t="str">
        <f t="shared" si="2"/>
        <v xml:space="preserve">1691   (89) ms   | </v>
      </c>
      <c r="U13" s="40" t="str">
        <f t="shared" si="2"/>
        <v xml:space="preserve">514   (-4) ms   | </v>
      </c>
      <c r="V13" s="40" t="str">
        <f t="shared" si="2"/>
        <v xml:space="preserve">253   (0) ms   | </v>
      </c>
      <c r="W13" s="42"/>
      <c r="X13" s="42"/>
    </row>
    <row r="14" spans="1:24" x14ac:dyDescent="0.2">
      <c r="A14" s="40" t="s">
        <v>11</v>
      </c>
      <c r="M14" s="40" t="s">
        <v>11</v>
      </c>
      <c r="W14" s="42"/>
      <c r="X14" s="42"/>
    </row>
    <row r="15" spans="1:24" x14ac:dyDescent="0.2">
      <c r="A15" s="40" t="s">
        <v>12</v>
      </c>
      <c r="B15" s="40" t="s">
        <v>140</v>
      </c>
      <c r="C15" s="40" t="s">
        <v>141</v>
      </c>
      <c r="D15" s="40" t="s">
        <v>142</v>
      </c>
      <c r="E15" s="40" t="s">
        <v>143</v>
      </c>
      <c r="F15" s="40" t="s">
        <v>63</v>
      </c>
      <c r="G15" s="40" t="s">
        <v>144</v>
      </c>
      <c r="H15" s="40" t="s">
        <v>62</v>
      </c>
      <c r="I15" s="40" t="s">
        <v>145</v>
      </c>
      <c r="J15" s="40" t="s">
        <v>146</v>
      </c>
      <c r="M15" s="40" t="s">
        <v>12</v>
      </c>
      <c r="N15" s="40" t="str">
        <f>CONCATENATE(SUBSTITUTE(B15,"ms",""), "  (", SUBSTITUTE(B15,"ms","")-SUBSTITUTE(B47,"ms",""),")"," ms","   | ")</f>
        <v xml:space="preserve">326   (1) ms   | </v>
      </c>
      <c r="O15" s="40" t="str">
        <f>CONCATENATE(SUBSTITUTE(C15,"ms",""), "  (", ROUND(SUBSTITUTE(C15,"ms","")-SUBSTITUTE(C47,"ms",""),2),")"," ms","   | ")</f>
        <v xml:space="preserve">222.55   (15.47) ms   | </v>
      </c>
      <c r="P15" s="40" t="str">
        <f t="shared" ref="P15:V17" si="3">CONCATENATE(SUBSTITUTE(D15,"ms",""), "  (", ROUND(SUBSTITUTE(D15,"ms","")-SUBSTITUTE(D47,"ms",""),2),")"," ms","   | ")</f>
        <v xml:space="preserve">233.53   (4.01) ms   | </v>
      </c>
      <c r="Q15" s="40" t="str">
        <f t="shared" si="3"/>
        <v xml:space="preserve">133.62   (0.09) ms   | </v>
      </c>
      <c r="R15" s="40" t="str">
        <f t="shared" si="3"/>
        <v xml:space="preserve">578   (-97) ms   | </v>
      </c>
      <c r="S15" s="40" t="str">
        <f t="shared" si="3"/>
        <v xml:space="preserve">672   (94) ms   | </v>
      </c>
      <c r="T15" s="40" t="str">
        <f t="shared" si="3"/>
        <v xml:space="preserve">675   (98) ms   | </v>
      </c>
      <c r="U15" s="40" t="str">
        <f t="shared" si="3"/>
        <v xml:space="preserve">236.17   (1.68) ms   | </v>
      </c>
      <c r="V15" s="40" t="str">
        <f t="shared" si="3"/>
        <v xml:space="preserve">227.31   (-0.9) ms   | </v>
      </c>
      <c r="W15" s="42"/>
      <c r="X15" s="42"/>
    </row>
    <row r="16" spans="1:24" x14ac:dyDescent="0.2">
      <c r="A16" s="40" t="s">
        <v>13</v>
      </c>
      <c r="B16" s="40" t="s">
        <v>147</v>
      </c>
      <c r="C16" s="40" t="s">
        <v>148</v>
      </c>
      <c r="D16" s="40" t="s">
        <v>149</v>
      </c>
      <c r="E16" s="40" t="s">
        <v>150</v>
      </c>
      <c r="F16" s="40" t="s">
        <v>151</v>
      </c>
      <c r="G16" s="40" t="s">
        <v>152</v>
      </c>
      <c r="H16" s="40" t="s">
        <v>153</v>
      </c>
      <c r="I16" s="40" t="s">
        <v>154</v>
      </c>
      <c r="J16" s="40" t="s">
        <v>155</v>
      </c>
      <c r="M16" s="40" t="s">
        <v>13</v>
      </c>
      <c r="N16" s="40" t="str">
        <f>CONCATENATE(SUBSTITUTE(B16,"ms",""), "  (", SUBSTITUTE(B16,"ms","")-SUBSTITUTE(B48,"ms",""),")"," ms","   | ")</f>
        <v xml:space="preserve">1.35   (-0.16) ms   | </v>
      </c>
      <c r="O16" s="40" t="str">
        <f t="shared" ref="O16:O17" si="4">CONCATENATE(SUBSTITUTE(C16,"ms",""), "  (", ROUND(SUBSTITUTE(C16,"ms","")-SUBSTITUTE(C48,"ms",""),2),")"," ms","   | ")</f>
        <v xml:space="preserve">0.85   (-0.56) ms   | </v>
      </c>
      <c r="P16" s="40" t="str">
        <f t="shared" si="3"/>
        <v xml:space="preserve">94.13   (-2.55) ms   | </v>
      </c>
      <c r="Q16" s="40" t="str">
        <f t="shared" si="3"/>
        <v xml:space="preserve">1.63   (-0.47) ms   | </v>
      </c>
      <c r="R16" s="40" t="str">
        <f t="shared" si="3"/>
        <v xml:space="preserve">99.72   (2.33) ms   | </v>
      </c>
      <c r="S16" s="40" t="str">
        <f t="shared" si="3"/>
        <v xml:space="preserve">1.91   (0.01) ms   | </v>
      </c>
      <c r="T16" s="40" t="str">
        <f t="shared" si="3"/>
        <v xml:space="preserve">93.32   (0.45) ms   | </v>
      </c>
      <c r="U16" s="40" t="str">
        <f t="shared" si="3"/>
        <v xml:space="preserve">99.75   (5.36) ms   | </v>
      </c>
      <c r="V16" s="40" t="str">
        <f t="shared" si="3"/>
        <v xml:space="preserve">238.71   (0.5) ms   | </v>
      </c>
      <c r="W16" s="42"/>
      <c r="X16" s="42"/>
    </row>
    <row r="17" spans="1:24" x14ac:dyDescent="0.2">
      <c r="A17" s="40" t="s">
        <v>14</v>
      </c>
      <c r="B17" s="40" t="s">
        <v>74</v>
      </c>
      <c r="C17" s="40" t="s">
        <v>148</v>
      </c>
      <c r="D17" s="40" t="s">
        <v>156</v>
      </c>
      <c r="E17" s="40" t="s">
        <v>157</v>
      </c>
      <c r="F17" s="40" t="s">
        <v>158</v>
      </c>
      <c r="G17" s="40" t="s">
        <v>159</v>
      </c>
      <c r="H17" s="40" t="s">
        <v>160</v>
      </c>
      <c r="I17" s="40" t="s">
        <v>161</v>
      </c>
      <c r="J17" s="40" t="s">
        <v>162</v>
      </c>
      <c r="M17" s="40" t="s">
        <v>14</v>
      </c>
      <c r="N17" s="40" t="str">
        <f>CONCATENATE(SUBSTITUTE(B17,"ms",""), "  (", SUBSTITUTE(B17,"ms","")-SUBSTITUTE(B49,"ms",""),")"," ms","   | ")</f>
        <v xml:space="preserve">514   (0) ms   | </v>
      </c>
      <c r="O17" s="40" t="str">
        <f t="shared" si="4"/>
        <v xml:space="preserve">0.85   (0.44) ms   | </v>
      </c>
      <c r="P17" s="40" t="str">
        <f t="shared" si="3"/>
        <v xml:space="preserve">0.12   (-0.54) ms   | </v>
      </c>
      <c r="Q17" s="40" t="str">
        <f t="shared" si="3"/>
        <v xml:space="preserve">0.58   (0.53) ms   | </v>
      </c>
      <c r="R17" s="40" t="str">
        <f t="shared" si="3"/>
        <v xml:space="preserve">5942   (2) ms   | </v>
      </c>
      <c r="S17" s="40" t="str">
        <f t="shared" si="3"/>
        <v xml:space="preserve">2421   (16) ms   | </v>
      </c>
      <c r="T17" s="40" t="str">
        <f t="shared" si="3"/>
        <v xml:space="preserve">5936   (-399) ms   | </v>
      </c>
      <c r="U17" s="40" t="str">
        <f t="shared" si="3"/>
        <v xml:space="preserve">0.75   (0.39) ms   | </v>
      </c>
      <c r="V17" s="40" t="str">
        <f t="shared" si="3"/>
        <v xml:space="preserve">0.62   (0.49) ms   | </v>
      </c>
      <c r="W17" s="42"/>
      <c r="X17" s="42"/>
    </row>
    <row r="18" spans="1:24" x14ac:dyDescent="0.2">
      <c r="A18" s="40" t="s">
        <v>15</v>
      </c>
      <c r="M18" s="40" t="s">
        <v>15</v>
      </c>
      <c r="W18" s="42"/>
      <c r="X18" s="42"/>
    </row>
    <row r="19" spans="1:24" x14ac:dyDescent="0.2">
      <c r="A19" s="40" t="s">
        <v>16</v>
      </c>
      <c r="B19" s="41">
        <v>0.54369999999999996</v>
      </c>
      <c r="C19" s="41">
        <v>0.50370000000000004</v>
      </c>
      <c r="D19" s="41">
        <v>0.25430000000000003</v>
      </c>
      <c r="E19" s="41">
        <v>0.31850000000000001</v>
      </c>
      <c r="F19" s="41">
        <v>0.22770000000000001</v>
      </c>
      <c r="G19" s="41">
        <v>0.1585</v>
      </c>
      <c r="H19" s="41">
        <v>0.22289999999999999</v>
      </c>
      <c r="I19" s="41">
        <v>0.34860000000000002</v>
      </c>
      <c r="J19" s="41">
        <v>0.21279999999999999</v>
      </c>
      <c r="K19" s="41"/>
      <c r="M19" s="40" t="s">
        <v>16</v>
      </c>
      <c r="N19" s="40" t="str">
        <f>CONCATENATE(B19*100, "  (", ROUND((B19-B51)*100,4),")","  %","   | ")</f>
        <v xml:space="preserve">54.37  (-5.44)  %   | </v>
      </c>
      <c r="O19" s="40" t="str">
        <f t="shared" ref="O19:V33" si="5">CONCATENATE(C19*100, "  (", ROUND((C19-C51)*100,4),")","  %","   | ")</f>
        <v xml:space="preserve">50.37  (0.15)  %   | </v>
      </c>
      <c r="P19" s="40" t="str">
        <f t="shared" si="5"/>
        <v xml:space="preserve">25.43  (0.26)  %   | </v>
      </c>
      <c r="Q19" s="40" t="str">
        <f t="shared" si="5"/>
        <v xml:space="preserve">31.85  (0.14)  %   | </v>
      </c>
      <c r="R19" s="40" t="str">
        <f t="shared" si="5"/>
        <v xml:space="preserve">22.77  (-10.77)  %   | </v>
      </c>
      <c r="S19" s="40" t="str">
        <f t="shared" si="5"/>
        <v xml:space="preserve">15.85  (-12.59)  %   | </v>
      </c>
      <c r="T19" s="40" t="str">
        <f t="shared" si="5"/>
        <v xml:space="preserve">22.29  (-11.08)  %   | </v>
      </c>
      <c r="U19" s="40" t="str">
        <f t="shared" si="5"/>
        <v xml:space="preserve">34.86  (-0.48)  %   | </v>
      </c>
      <c r="V19" s="40" t="str">
        <f t="shared" si="5"/>
        <v xml:space="preserve">21.28  (0.22)  %   | </v>
      </c>
      <c r="W19" s="42"/>
      <c r="X19" s="42"/>
    </row>
    <row r="20" spans="1:24" x14ac:dyDescent="0.2">
      <c r="A20" s="40" t="s">
        <v>17</v>
      </c>
      <c r="B20" s="41">
        <v>0.41389999999999999</v>
      </c>
      <c r="C20" s="41">
        <v>0.45639999999999997</v>
      </c>
      <c r="D20" s="41">
        <v>0.6734</v>
      </c>
      <c r="E20" s="41">
        <v>0.64170000000000005</v>
      </c>
      <c r="F20" s="41">
        <v>0.72150000000000003</v>
      </c>
      <c r="G20" s="41">
        <v>0.80189999999999995</v>
      </c>
      <c r="H20" s="41">
        <v>0.72540000000000004</v>
      </c>
      <c r="I20" s="41">
        <v>0.58979999999999999</v>
      </c>
      <c r="J20" s="41">
        <v>0.7218</v>
      </c>
      <c r="K20" s="41"/>
      <c r="M20" s="40" t="s">
        <v>17</v>
      </c>
      <c r="N20" s="40" t="str">
        <f t="shared" ref="N20:N33" si="6">CONCATENATE(B20*100, "  (", ROUND((B20-B52)*100,4),")","  %","   | ")</f>
        <v xml:space="preserve">41.39  (5.28)  %   | </v>
      </c>
      <c r="O20" s="40" t="str">
        <f t="shared" si="5"/>
        <v xml:space="preserve">45.64  (-0.16)  %   | </v>
      </c>
      <c r="P20" s="40" t="str">
        <f t="shared" si="5"/>
        <v xml:space="preserve">67.34  (0.09)  %   | </v>
      </c>
      <c r="Q20" s="40" t="str">
        <f t="shared" si="5"/>
        <v xml:space="preserve">64.17  (-0.2)  %   | </v>
      </c>
      <c r="R20" s="40" t="str">
        <f t="shared" si="5"/>
        <v xml:space="preserve">72.15  (10.39)  %   | </v>
      </c>
      <c r="S20" s="40" t="str">
        <f t="shared" si="5"/>
        <v xml:space="preserve">80.19  (12.34)  %   | </v>
      </c>
      <c r="T20" s="40" t="str">
        <f t="shared" si="5"/>
        <v xml:space="preserve">72.54  (10.68)  %   | </v>
      </c>
      <c r="U20" s="40" t="str">
        <f t="shared" si="5"/>
        <v xml:space="preserve">58.98  (0.36)  %   | </v>
      </c>
      <c r="V20" s="40" t="str">
        <f t="shared" si="5"/>
        <v xml:space="preserve">72.18  (-0.21)  %   | </v>
      </c>
      <c r="W20" s="42"/>
      <c r="X20" s="42"/>
    </row>
    <row r="21" spans="1:24" x14ac:dyDescent="0.2">
      <c r="A21" s="40" t="s">
        <v>18</v>
      </c>
      <c r="B21" s="41">
        <v>0.46939999999999998</v>
      </c>
      <c r="C21" s="41">
        <v>0.46500000000000002</v>
      </c>
      <c r="D21" s="41">
        <v>0.69689999999999996</v>
      </c>
      <c r="E21" s="41">
        <v>0.67179999999999995</v>
      </c>
      <c r="F21" s="41">
        <v>1.0723</v>
      </c>
      <c r="G21" s="41">
        <v>0.90849999999999997</v>
      </c>
      <c r="H21" s="41">
        <v>1.1640999999999999</v>
      </c>
      <c r="I21" s="41">
        <v>0.61180000000000001</v>
      </c>
      <c r="J21" s="41">
        <v>0.74350000000000005</v>
      </c>
      <c r="K21" s="41"/>
      <c r="M21" s="40" t="s">
        <v>18</v>
      </c>
      <c r="N21" s="40" t="str">
        <f t="shared" si="6"/>
        <v xml:space="preserve">46.94  (7.66)  %   | </v>
      </c>
      <c r="O21" s="40" t="str">
        <f t="shared" si="5"/>
        <v xml:space="preserve">46.5  (-0.83)  %   | </v>
      </c>
      <c r="P21" s="40" t="str">
        <f t="shared" si="5"/>
        <v xml:space="preserve">69.69  (-0.08)  %   | </v>
      </c>
      <c r="Q21" s="40" t="str">
        <f t="shared" si="5"/>
        <v xml:space="preserve">67.18  (0.78)  %   | </v>
      </c>
      <c r="R21" s="40" t="str">
        <f t="shared" si="5"/>
        <v xml:space="preserve">107.23  (15.97)  %   | </v>
      </c>
      <c r="S21" s="40" t="str">
        <f t="shared" si="5"/>
        <v xml:space="preserve">90.85  (15.99)  %   | </v>
      </c>
      <c r="T21" s="40" t="str">
        <f t="shared" si="5"/>
        <v xml:space="preserve">116.41  (27.22)  %   | </v>
      </c>
      <c r="U21" s="40" t="str">
        <f t="shared" si="5"/>
        <v xml:space="preserve">61.18  (0.26)  %   | </v>
      </c>
      <c r="V21" s="40" t="str">
        <f t="shared" si="5"/>
        <v xml:space="preserve">74.35  (0.83)  %   | </v>
      </c>
      <c r="W21" s="42"/>
      <c r="X21" s="42"/>
    </row>
    <row r="22" spans="1:24" x14ac:dyDescent="0.2">
      <c r="A22" s="40" t="s">
        <v>19</v>
      </c>
      <c r="B22" s="41">
        <v>4.24E-2</v>
      </c>
      <c r="C22" s="41">
        <v>0.04</v>
      </c>
      <c r="D22" s="41">
        <v>7.51E-2</v>
      </c>
      <c r="E22" s="41">
        <v>3.9300000000000002E-2</v>
      </c>
      <c r="F22" s="41">
        <v>5.1299999999999998E-2</v>
      </c>
      <c r="G22" s="41">
        <v>3.9699999999999999E-2</v>
      </c>
      <c r="H22" s="41">
        <v>5.1299999999999998E-2</v>
      </c>
      <c r="I22" s="41">
        <v>6.1600000000000002E-2</v>
      </c>
      <c r="J22" s="41">
        <v>6.5500000000000003E-2</v>
      </c>
      <c r="K22" s="41"/>
      <c r="M22" s="40" t="s">
        <v>19</v>
      </c>
      <c r="N22" s="40" t="str">
        <f t="shared" si="6"/>
        <v xml:space="preserve">4.24  (0.16)  %   | </v>
      </c>
      <c r="O22" s="40" t="str">
        <f t="shared" si="5"/>
        <v xml:space="preserve">4  (0.01)  %   | </v>
      </c>
      <c r="P22" s="40" t="str">
        <f t="shared" si="5"/>
        <v xml:space="preserve">7.51  (-0.03)  %   | </v>
      </c>
      <c r="Q22" s="40" t="str">
        <f t="shared" si="5"/>
        <v xml:space="preserve">3.93  (0)  %   | </v>
      </c>
      <c r="R22" s="40" t="str">
        <f t="shared" si="5"/>
        <v xml:space="preserve">5.13  (0.46)  %   | </v>
      </c>
      <c r="S22" s="40" t="str">
        <f t="shared" si="5"/>
        <v xml:space="preserve">3.97  (0.27)  %   | </v>
      </c>
      <c r="T22" s="40" t="str">
        <f t="shared" si="5"/>
        <v xml:space="preserve">5.13  (0.37)  %   | </v>
      </c>
      <c r="U22" s="40" t="str">
        <f t="shared" si="5"/>
        <v xml:space="preserve">6.16  (0.13)  %   | </v>
      </c>
      <c r="V22" s="40" t="str">
        <f t="shared" si="5"/>
        <v xml:space="preserve">6.55  (0.03)  %   | </v>
      </c>
      <c r="W22" s="42"/>
      <c r="X22" s="42"/>
    </row>
    <row r="23" spans="1:24" x14ac:dyDescent="0.2">
      <c r="A23" s="40" t="s">
        <v>0</v>
      </c>
      <c r="B23" s="41">
        <v>7.9100000000000004E-2</v>
      </c>
      <c r="C23" s="41">
        <v>7.6399999999999996E-2</v>
      </c>
      <c r="D23" s="41">
        <v>0.1331</v>
      </c>
      <c r="E23" s="41">
        <v>7.5300000000000006E-2</v>
      </c>
      <c r="F23" s="41">
        <v>1.7764</v>
      </c>
      <c r="G23" s="41">
        <v>2.5243000000000002</v>
      </c>
      <c r="H23" s="41">
        <v>1.7718</v>
      </c>
      <c r="I23" s="41">
        <v>0.1067</v>
      </c>
      <c r="J23" s="41">
        <v>0.11260000000000001</v>
      </c>
      <c r="K23" s="41"/>
      <c r="M23" s="40" t="s">
        <v>116</v>
      </c>
      <c r="N23" s="40" t="str">
        <f t="shared" si="6"/>
        <v xml:space="preserve">7.91  (0.18)  %   | </v>
      </c>
      <c r="O23" s="40" t="str">
        <f t="shared" si="5"/>
        <v xml:space="preserve">7.64  (0.03)  %   | </v>
      </c>
      <c r="P23" s="40" t="str">
        <f t="shared" si="5"/>
        <v xml:space="preserve">13.31  (0.07)  %   | </v>
      </c>
      <c r="Q23" s="40" t="str">
        <f t="shared" si="5"/>
        <v xml:space="preserve">7.53  (-244.38)  %   | </v>
      </c>
      <c r="R23" s="40" t="str">
        <f t="shared" si="5"/>
        <v xml:space="preserve">177.64  (-1.26)  %   | </v>
      </c>
      <c r="S23" s="40" t="str">
        <f t="shared" si="5"/>
        <v xml:space="preserve">252.43  (245.08)  %   | </v>
      </c>
      <c r="T23" s="40" t="str">
        <f t="shared" si="5"/>
        <v xml:space="preserve">177.18  (-0.07)  %   | </v>
      </c>
      <c r="U23" s="40" t="str">
        <f t="shared" si="5"/>
        <v xml:space="preserve">10.67  (0.05)  %   | </v>
      </c>
      <c r="V23" s="40" t="str">
        <f t="shared" si="5"/>
        <v xml:space="preserve">11.26  (0)  %   | </v>
      </c>
      <c r="W23" s="42"/>
      <c r="X23" s="42"/>
    </row>
    <row r="24" spans="1:24" x14ac:dyDescent="0.2">
      <c r="A24" s="40" t="s">
        <v>20</v>
      </c>
      <c r="B24" s="41">
        <v>0.20419999999999999</v>
      </c>
      <c r="C24" s="41">
        <v>0.19120000000000001</v>
      </c>
      <c r="D24" s="41">
        <v>0.1293</v>
      </c>
      <c r="E24" s="41">
        <v>0.25669999999999998</v>
      </c>
      <c r="F24" s="41">
        <v>0.2757</v>
      </c>
      <c r="G24" s="41">
        <v>0.4199</v>
      </c>
      <c r="H24" s="41">
        <v>0.27810000000000001</v>
      </c>
      <c r="I24" s="41">
        <v>0.1046</v>
      </c>
      <c r="J24" s="41">
        <v>0.14699999999999999</v>
      </c>
      <c r="K24" s="41"/>
      <c r="M24" s="40" t="s">
        <v>20</v>
      </c>
      <c r="N24" s="40" t="str">
        <f t="shared" si="6"/>
        <v xml:space="preserve">20.42  (5.3)  %   | </v>
      </c>
      <c r="O24" s="40" t="str">
        <f t="shared" si="5"/>
        <v xml:space="preserve">19.12  (-0.14)  %   | </v>
      </c>
      <c r="P24" s="40" t="str">
        <f t="shared" si="5"/>
        <v xml:space="preserve">12.93  (-0.01)  %   | </v>
      </c>
      <c r="Q24" s="40" t="str">
        <f t="shared" si="5"/>
        <v xml:space="preserve">25.67  (-0.04)  %   | </v>
      </c>
      <c r="R24" s="40" t="str">
        <f t="shared" si="5"/>
        <v xml:space="preserve">27.57  (7.77)  %   | </v>
      </c>
      <c r="S24" s="40" t="str">
        <f t="shared" si="5"/>
        <v xml:space="preserve">41.99  (11.95)  %   | </v>
      </c>
      <c r="T24" s="40" t="str">
        <f t="shared" si="5"/>
        <v xml:space="preserve">27.81  (8.35)  %   | </v>
      </c>
      <c r="U24" s="40" t="str">
        <f t="shared" si="5"/>
        <v xml:space="preserve">10.46  (0)  %   | </v>
      </c>
      <c r="V24" s="40" t="str">
        <f t="shared" si="5"/>
        <v xml:space="preserve">14.7  (-0.05)  %   | </v>
      </c>
      <c r="W24" s="42"/>
      <c r="X24" s="42"/>
    </row>
    <row r="25" spans="1:24" x14ac:dyDescent="0.2">
      <c r="A25" s="40" t="s">
        <v>21</v>
      </c>
      <c r="B25" s="41">
        <v>0.25929999999999997</v>
      </c>
      <c r="C25" s="41">
        <v>0.19270000000000001</v>
      </c>
      <c r="D25" s="41">
        <v>0.13320000000000001</v>
      </c>
      <c r="E25" s="41">
        <v>0.26400000000000001</v>
      </c>
      <c r="F25" s="41">
        <v>0.37759999999999999</v>
      </c>
      <c r="G25" s="41">
        <v>0.52529999999999999</v>
      </c>
      <c r="H25" s="41">
        <v>0.41439999999999999</v>
      </c>
      <c r="I25" s="41">
        <v>0.1077</v>
      </c>
      <c r="J25" s="41">
        <v>0.15090000000000001</v>
      </c>
      <c r="K25" s="41"/>
      <c r="M25" s="40" t="s">
        <v>21</v>
      </c>
      <c r="N25" s="40" t="str">
        <f t="shared" si="6"/>
        <v xml:space="preserve">25.93  (7.76)  %   | </v>
      </c>
      <c r="O25" s="40" t="str">
        <f t="shared" si="5"/>
        <v xml:space="preserve">19.27  (-0.12)  %   | </v>
      </c>
      <c r="P25" s="40" t="str">
        <f t="shared" si="5"/>
        <v xml:space="preserve">13.32  (-0.03)  %   | </v>
      </c>
      <c r="Q25" s="40" t="str">
        <f t="shared" si="5"/>
        <v xml:space="preserve">26.4  (-0.05)  %   | </v>
      </c>
      <c r="R25" s="40" t="str">
        <f t="shared" si="5"/>
        <v xml:space="preserve">37.76  (9.64)  %   | </v>
      </c>
      <c r="S25" s="40" t="str">
        <f t="shared" si="5"/>
        <v xml:space="preserve">52.53  (15.45)  %   | </v>
      </c>
      <c r="T25" s="40" t="str">
        <f t="shared" si="5"/>
        <v xml:space="preserve">41.44  (12.96)  %   | </v>
      </c>
      <c r="U25" s="40" t="str">
        <f t="shared" si="5"/>
        <v xml:space="preserve">10.77  (0.03)  %   | </v>
      </c>
      <c r="V25" s="40" t="str">
        <f t="shared" si="5"/>
        <v xml:space="preserve">15.09  (-0.02)  %   | </v>
      </c>
      <c r="W25" s="42"/>
      <c r="X25" s="42"/>
    </row>
    <row r="26" spans="1:24" x14ac:dyDescent="0.2">
      <c r="A26" s="40" t="s">
        <v>22</v>
      </c>
      <c r="B26" s="41">
        <v>0</v>
      </c>
      <c r="C26" s="41">
        <v>0</v>
      </c>
      <c r="D26" s="41">
        <v>0.1293</v>
      </c>
      <c r="E26" s="41">
        <v>0</v>
      </c>
      <c r="F26" s="41">
        <v>0.104</v>
      </c>
      <c r="G26" s="41">
        <v>0</v>
      </c>
      <c r="H26" s="41">
        <v>0.10630000000000001</v>
      </c>
      <c r="I26" s="41">
        <v>0.1055</v>
      </c>
      <c r="J26" s="41">
        <v>0.1265</v>
      </c>
      <c r="K26" s="41"/>
      <c r="M26" s="40" t="s">
        <v>22</v>
      </c>
      <c r="N26" s="40" t="str">
        <f t="shared" si="6"/>
        <v xml:space="preserve">0  (0)  %   | </v>
      </c>
      <c r="O26" s="40" t="str">
        <f t="shared" si="5"/>
        <v xml:space="preserve">0  (0)  %   | </v>
      </c>
      <c r="P26" s="40" t="str">
        <f t="shared" si="5"/>
        <v xml:space="preserve">12.93  (-0.02)  %   | </v>
      </c>
      <c r="Q26" s="40" t="str">
        <f t="shared" si="5"/>
        <v xml:space="preserve">0  (0)  %   | </v>
      </c>
      <c r="R26" s="40" t="str">
        <f t="shared" si="5"/>
        <v xml:space="preserve">10.4  (2.72)  %   | </v>
      </c>
      <c r="S26" s="40" t="str">
        <f t="shared" si="5"/>
        <v xml:space="preserve">0  (0)  %   | </v>
      </c>
      <c r="T26" s="40" t="str">
        <f t="shared" si="5"/>
        <v xml:space="preserve">10.63  (2.98)  %   | </v>
      </c>
      <c r="U26" s="40" t="str">
        <f t="shared" si="5"/>
        <v xml:space="preserve">10.55  (-0.01)  %   | </v>
      </c>
      <c r="V26" s="40" t="str">
        <f t="shared" si="5"/>
        <v xml:space="preserve">12.65  (-0.13)  %   | </v>
      </c>
      <c r="W26" s="42"/>
      <c r="X26" s="42"/>
    </row>
    <row r="27" spans="1:24" x14ac:dyDescent="0.2">
      <c r="A27" s="40" t="s">
        <v>23</v>
      </c>
      <c r="B27" s="41">
        <v>0</v>
      </c>
      <c r="C27" s="41">
        <v>0</v>
      </c>
      <c r="D27" s="41">
        <v>0.13320000000000001</v>
      </c>
      <c r="E27" s="41">
        <v>0</v>
      </c>
      <c r="F27" s="41">
        <v>0.16220000000000001</v>
      </c>
      <c r="G27" s="41">
        <v>0</v>
      </c>
      <c r="H27" s="41">
        <v>0.16350000000000001</v>
      </c>
      <c r="I27" s="41">
        <v>0.1076</v>
      </c>
      <c r="J27" s="41">
        <v>0.1278</v>
      </c>
      <c r="K27" s="41"/>
      <c r="M27" s="40" t="s">
        <v>23</v>
      </c>
      <c r="N27" s="40" t="str">
        <f t="shared" si="6"/>
        <v xml:space="preserve">0  (0)  %   | </v>
      </c>
      <c r="O27" s="40" t="str">
        <f t="shared" si="5"/>
        <v xml:space="preserve">0  (0)  %   | </v>
      </c>
      <c r="P27" s="40" t="str">
        <f t="shared" si="5"/>
        <v xml:space="preserve">13.32  (-0.01)  %   | </v>
      </c>
      <c r="Q27" s="40" t="str">
        <f t="shared" si="5"/>
        <v xml:space="preserve">0  (0)  %   | </v>
      </c>
      <c r="R27" s="40" t="str">
        <f t="shared" si="5"/>
        <v xml:space="preserve">16.22  (3.1)  %   | </v>
      </c>
      <c r="S27" s="40" t="str">
        <f t="shared" si="5"/>
        <v xml:space="preserve">0  (0)  %   | </v>
      </c>
      <c r="T27" s="40" t="str">
        <f t="shared" si="5"/>
        <v xml:space="preserve">16.35  (5.19)  %   | </v>
      </c>
      <c r="U27" s="40" t="str">
        <f t="shared" si="5"/>
        <v xml:space="preserve">10.76  (0)  %   | </v>
      </c>
      <c r="V27" s="40" t="str">
        <f t="shared" si="5"/>
        <v xml:space="preserve">12.78  (-0.14)  %   | </v>
      </c>
      <c r="W27" s="42"/>
      <c r="X27" s="42"/>
    </row>
    <row r="28" spans="1:24" x14ac:dyDescent="0.2">
      <c r="A28" s="40" t="s">
        <v>24</v>
      </c>
      <c r="B28" s="41">
        <v>2.9499999999999998E-2</v>
      </c>
      <c r="C28" s="41">
        <v>3.7900000000000003E-2</v>
      </c>
      <c r="D28" s="41">
        <v>3.0499999999999999E-2</v>
      </c>
      <c r="E28" s="41">
        <v>6.08E-2</v>
      </c>
      <c r="F28" s="41">
        <v>3.2899999999999999E-2</v>
      </c>
      <c r="G28" s="41">
        <v>5.1299999999999998E-2</v>
      </c>
      <c r="H28" s="41">
        <v>3.3799999999999997E-2</v>
      </c>
      <c r="I28" s="41">
        <v>2.69E-2</v>
      </c>
      <c r="J28" s="41">
        <v>3.6900000000000002E-2</v>
      </c>
      <c r="K28" s="41"/>
      <c r="M28" s="40" t="s">
        <v>24</v>
      </c>
      <c r="N28" s="40" t="str">
        <f t="shared" si="6"/>
        <v xml:space="preserve">2.95  (-0.01)  %   | </v>
      </c>
      <c r="O28" s="40" t="str">
        <f t="shared" si="5"/>
        <v xml:space="preserve">3.79  (0.01)  %   | </v>
      </c>
      <c r="P28" s="40" t="str">
        <f t="shared" si="5"/>
        <v xml:space="preserve">3.05  (0)  %   | </v>
      </c>
      <c r="Q28" s="40" t="str">
        <f t="shared" si="5"/>
        <v xml:space="preserve">6.08  (0)  %   | </v>
      </c>
      <c r="R28" s="40" t="str">
        <f t="shared" si="5"/>
        <v xml:space="preserve">3.29  (-0.01)  %   | </v>
      </c>
      <c r="S28" s="40" t="str">
        <f t="shared" si="5"/>
        <v xml:space="preserve">5.13  (0.02)  %   | </v>
      </c>
      <c r="T28" s="40" t="str">
        <f t="shared" si="5"/>
        <v xml:space="preserve">3.38  (0.01)  %   | </v>
      </c>
      <c r="U28" s="40" t="str">
        <f t="shared" si="5"/>
        <v xml:space="preserve">2.69  (0)  %   | </v>
      </c>
      <c r="V28" s="40" t="str">
        <f t="shared" si="5"/>
        <v xml:space="preserve">3.69  (-0.02)  %   | </v>
      </c>
      <c r="W28" s="42"/>
      <c r="X28" s="42"/>
    </row>
    <row r="29" spans="1:24" x14ac:dyDescent="0.2">
      <c r="A29" s="40" t="s">
        <v>25</v>
      </c>
      <c r="B29" s="41">
        <v>3.4299999999999997E-2</v>
      </c>
      <c r="C29" s="41">
        <v>4.53E-2</v>
      </c>
      <c r="D29" s="41">
        <v>3.61E-2</v>
      </c>
      <c r="E29" s="41">
        <v>7.0599999999999996E-2</v>
      </c>
      <c r="F29" s="41">
        <v>3.9800000000000002E-2</v>
      </c>
      <c r="G29" s="41">
        <v>5.9200000000000003E-2</v>
      </c>
      <c r="H29" s="41">
        <v>4.0500000000000001E-2</v>
      </c>
      <c r="I29" s="41">
        <v>3.1899999999999998E-2</v>
      </c>
      <c r="J29" s="41">
        <v>4.3900000000000002E-2</v>
      </c>
      <c r="K29" s="41"/>
      <c r="M29" s="40" t="s">
        <v>25</v>
      </c>
      <c r="N29" s="40" t="str">
        <f t="shared" si="6"/>
        <v xml:space="preserve">3.43  (-0.04)  %   | </v>
      </c>
      <c r="O29" s="40" t="str">
        <f t="shared" si="5"/>
        <v xml:space="preserve">4.53  (0)  %   | </v>
      </c>
      <c r="P29" s="40" t="str">
        <f t="shared" si="5"/>
        <v xml:space="preserve">3.61  (0)  %   | </v>
      </c>
      <c r="Q29" s="40" t="str">
        <f t="shared" si="5"/>
        <v xml:space="preserve">7.06  (0)  %   | </v>
      </c>
      <c r="R29" s="40" t="str">
        <f t="shared" si="5"/>
        <v xml:space="preserve">3.98  (-0.06)  %   | </v>
      </c>
      <c r="S29" s="40" t="str">
        <f t="shared" si="5"/>
        <v xml:space="preserve">5.92  (0.02)  %   | </v>
      </c>
      <c r="T29" s="40" t="str">
        <f t="shared" si="5"/>
        <v xml:space="preserve">4.05  (-0.18)  %   | </v>
      </c>
      <c r="U29" s="40" t="str">
        <f t="shared" si="5"/>
        <v xml:space="preserve">3.19  (0)  %   | </v>
      </c>
      <c r="V29" s="40" t="str">
        <f t="shared" si="5"/>
        <v xml:space="preserve">4.39  (-0.03)  %   | </v>
      </c>
      <c r="W29" s="42"/>
      <c r="X29" s="42"/>
    </row>
    <row r="30" spans="1:24" x14ac:dyDescent="0.2">
      <c r="A30" s="40" t="s">
        <v>26</v>
      </c>
      <c r="B30" s="41">
        <v>0</v>
      </c>
      <c r="C30" s="41">
        <v>0</v>
      </c>
      <c r="D30" s="41">
        <v>2.6200000000000001E-2</v>
      </c>
      <c r="E30" s="41">
        <v>0</v>
      </c>
      <c r="F30" s="41">
        <v>1.4E-2</v>
      </c>
      <c r="G30" s="41">
        <v>0</v>
      </c>
      <c r="H30" s="41">
        <v>1.47E-2</v>
      </c>
      <c r="I30" s="41">
        <v>2.4400000000000002E-2</v>
      </c>
      <c r="J30" s="41">
        <v>3.1800000000000002E-2</v>
      </c>
      <c r="K30" s="41"/>
      <c r="M30" s="40" t="s">
        <v>26</v>
      </c>
      <c r="N30" s="40" t="str">
        <f t="shared" si="6"/>
        <v xml:space="preserve">0  (0)  %   | </v>
      </c>
      <c r="O30" s="40" t="str">
        <f t="shared" si="5"/>
        <v xml:space="preserve">0  (0)  %   | </v>
      </c>
      <c r="P30" s="40" t="str">
        <f t="shared" si="5"/>
        <v xml:space="preserve">2.62  (0)  %   | </v>
      </c>
      <c r="Q30" s="40" t="str">
        <f t="shared" si="5"/>
        <v xml:space="preserve">0  (0)  %   | </v>
      </c>
      <c r="R30" s="40" t="str">
        <f t="shared" si="5"/>
        <v xml:space="preserve">1.4  (0)  %   | </v>
      </c>
      <c r="S30" s="40" t="str">
        <f t="shared" si="5"/>
        <v xml:space="preserve">0  (0)  %   | </v>
      </c>
      <c r="T30" s="40" t="str">
        <f t="shared" si="5"/>
        <v xml:space="preserve">1.47  (0.01)  %   | </v>
      </c>
      <c r="U30" s="40" t="str">
        <f t="shared" si="5"/>
        <v xml:space="preserve">2.44  (0.02)  %   | </v>
      </c>
      <c r="V30" s="40" t="str">
        <f t="shared" si="5"/>
        <v xml:space="preserve">3.18  (-0.03)  %   | </v>
      </c>
      <c r="W30" s="42"/>
      <c r="X30" s="42"/>
    </row>
    <row r="31" spans="1:24" x14ac:dyDescent="0.2">
      <c r="A31" s="40" t="s">
        <v>27</v>
      </c>
      <c r="B31" s="41">
        <v>0</v>
      </c>
      <c r="C31" s="41">
        <v>0</v>
      </c>
      <c r="D31" s="41">
        <v>2.6499999999999999E-2</v>
      </c>
      <c r="E31" s="41">
        <v>0</v>
      </c>
      <c r="F31" s="41">
        <v>1.4999999999999999E-2</v>
      </c>
      <c r="G31" s="41">
        <v>0</v>
      </c>
      <c r="H31" s="41">
        <v>1.5800000000000002E-2</v>
      </c>
      <c r="I31" s="41">
        <v>2.47E-2</v>
      </c>
      <c r="J31" s="41">
        <v>3.2000000000000001E-2</v>
      </c>
      <c r="K31" s="41"/>
      <c r="M31" s="40" t="s">
        <v>27</v>
      </c>
      <c r="N31" s="40" t="str">
        <f t="shared" si="6"/>
        <v xml:space="preserve">0  (0)  %   | </v>
      </c>
      <c r="O31" s="40" t="str">
        <f t="shared" si="5"/>
        <v xml:space="preserve">0  (0)  %   | </v>
      </c>
      <c r="P31" s="40" t="str">
        <f t="shared" si="5"/>
        <v xml:space="preserve">2.65  (0)  %   | </v>
      </c>
      <c r="Q31" s="40" t="str">
        <f t="shared" si="5"/>
        <v xml:space="preserve">0  (0)  %   | </v>
      </c>
      <c r="R31" s="40" t="str">
        <f t="shared" si="5"/>
        <v xml:space="preserve">1.5  (0)  %   | </v>
      </c>
      <c r="S31" s="40" t="str">
        <f t="shared" si="5"/>
        <v xml:space="preserve">0  (0)  %   | </v>
      </c>
      <c r="T31" s="40" t="str">
        <f t="shared" si="5"/>
        <v xml:space="preserve">1.58  (0.05)  %   | </v>
      </c>
      <c r="U31" s="40" t="str">
        <f t="shared" si="5"/>
        <v xml:space="preserve">2.47  (0.02)  %   | </v>
      </c>
      <c r="V31" s="40" t="str">
        <f t="shared" si="5"/>
        <v xml:space="preserve">3.2  (-0.04)  %   | </v>
      </c>
      <c r="W31" s="42"/>
      <c r="X31" s="42"/>
    </row>
    <row r="32" spans="1:24" x14ac:dyDescent="0.2">
      <c r="A32" s="40" t="s">
        <v>28</v>
      </c>
      <c r="B32" s="41">
        <v>0.1802</v>
      </c>
      <c r="C32" s="41">
        <v>0.2271</v>
      </c>
      <c r="D32" s="41">
        <v>0.35549999999999998</v>
      </c>
      <c r="E32" s="41">
        <v>0.32419999999999999</v>
      </c>
      <c r="F32" s="41">
        <v>0.29480000000000001</v>
      </c>
      <c r="G32" s="41">
        <v>0.33069999999999999</v>
      </c>
      <c r="H32" s="41">
        <v>0.29260000000000003</v>
      </c>
      <c r="I32" s="41">
        <v>0.32850000000000001</v>
      </c>
      <c r="J32" s="41">
        <v>0.37980000000000003</v>
      </c>
      <c r="K32" s="41"/>
      <c r="M32" s="40" t="s">
        <v>28</v>
      </c>
      <c r="N32" s="40" t="str">
        <f t="shared" si="6"/>
        <v xml:space="preserve">18.02  (-0.02)  %   | </v>
      </c>
      <c r="O32" s="40" t="str">
        <f t="shared" si="5"/>
        <v xml:space="preserve">22.71  (-0.03)  %   | </v>
      </c>
      <c r="P32" s="40" t="str">
        <f t="shared" si="5"/>
        <v xml:space="preserve">35.55  (-0.14)  %   | </v>
      </c>
      <c r="Q32" s="40" t="str">
        <f t="shared" si="5"/>
        <v xml:space="preserve">32.42  (-0.11)  %   | </v>
      </c>
      <c r="R32" s="40" t="str">
        <f t="shared" si="5"/>
        <v xml:space="preserve">29.48  (-0.12)  %   | </v>
      </c>
      <c r="S32" s="40" t="str">
        <f t="shared" si="5"/>
        <v xml:space="preserve">33.07  (0.38)  %   | </v>
      </c>
      <c r="T32" s="40" t="str">
        <f t="shared" si="5"/>
        <v xml:space="preserve">29.26  (-0.64)  %   | </v>
      </c>
      <c r="U32" s="40" t="str">
        <f t="shared" si="5"/>
        <v xml:space="preserve">32.85  (0.36)  %   | </v>
      </c>
      <c r="V32" s="40" t="str">
        <f t="shared" si="5"/>
        <v xml:space="preserve">37.98  (0.06)  %   | </v>
      </c>
      <c r="W32" s="42"/>
      <c r="X32" s="42"/>
    </row>
    <row r="33" spans="1:24" x14ac:dyDescent="0.2">
      <c r="A33" s="40" t="s">
        <v>29</v>
      </c>
      <c r="B33" s="41">
        <v>0</v>
      </c>
      <c r="C33" s="41">
        <v>0</v>
      </c>
      <c r="D33" s="41">
        <v>0</v>
      </c>
      <c r="E33" s="41">
        <v>0</v>
      </c>
      <c r="F33" s="41">
        <v>0</v>
      </c>
      <c r="G33" s="41">
        <v>0</v>
      </c>
      <c r="H33" s="41">
        <v>0</v>
      </c>
      <c r="I33" s="41">
        <v>0</v>
      </c>
      <c r="J33" s="41">
        <v>0</v>
      </c>
      <c r="K33" s="41"/>
      <c r="M33" s="40" t="s">
        <v>29</v>
      </c>
      <c r="N33" s="40" t="str">
        <f t="shared" si="6"/>
        <v xml:space="preserve">0  (0)  %   | </v>
      </c>
      <c r="O33" s="40" t="str">
        <f t="shared" si="5"/>
        <v xml:space="preserve">0  (0)  %   | </v>
      </c>
      <c r="P33" s="40" t="str">
        <f t="shared" si="5"/>
        <v xml:space="preserve">0  (0)  %   | </v>
      </c>
      <c r="Q33" s="40" t="str">
        <f t="shared" si="5"/>
        <v xml:space="preserve">0  (0)  %   | </v>
      </c>
      <c r="R33" s="40" t="str">
        <f t="shared" si="5"/>
        <v xml:space="preserve">0  (0)  %   | </v>
      </c>
      <c r="S33" s="40" t="str">
        <f t="shared" si="5"/>
        <v xml:space="preserve">0  (0)  %   | </v>
      </c>
      <c r="T33" s="40" t="str">
        <f t="shared" si="5"/>
        <v xml:space="preserve">0  (0)  %   | </v>
      </c>
      <c r="U33" s="40" t="str">
        <f t="shared" si="5"/>
        <v xml:space="preserve">0  (0)  %   | </v>
      </c>
      <c r="V33" s="40" t="str">
        <f t="shared" si="5"/>
        <v xml:space="preserve">0  (0)  %   | </v>
      </c>
      <c r="W33" s="42"/>
      <c r="X33" s="42"/>
    </row>
    <row r="34" spans="1:24" ht="15" x14ac:dyDescent="0.2">
      <c r="B34" s="43"/>
      <c r="C34" s="44"/>
      <c r="D34" s="44"/>
      <c r="E34" s="44"/>
      <c r="F34" s="44"/>
      <c r="G34" s="44"/>
      <c r="H34" s="44"/>
      <c r="I34" s="44"/>
      <c r="J34" s="44"/>
      <c r="K34" s="45"/>
    </row>
    <row r="35" spans="1:24" ht="15" x14ac:dyDescent="0.2">
      <c r="A35" s="40">
        <v>79</v>
      </c>
      <c r="B35" s="43"/>
      <c r="C35" s="44"/>
      <c r="D35" s="44"/>
      <c r="E35" s="44"/>
      <c r="F35" s="44"/>
      <c r="G35" s="44"/>
      <c r="H35" s="44"/>
      <c r="I35" s="44"/>
      <c r="J35" s="44"/>
      <c r="K35" s="45"/>
    </row>
    <row r="36" spans="1:24" ht="15" x14ac:dyDescent="0.2">
      <c r="A36" s="40" t="s">
        <v>1</v>
      </c>
      <c r="B36" s="43"/>
      <c r="C36" s="44"/>
      <c r="D36" s="44"/>
      <c r="E36" s="44"/>
      <c r="F36" s="44"/>
      <c r="G36" s="44"/>
      <c r="H36" s="44"/>
      <c r="I36" s="44"/>
      <c r="J36" s="44"/>
      <c r="K36" s="45"/>
      <c r="N36" s="46"/>
    </row>
    <row r="37" spans="1:24" ht="13.5" thickBot="1" x14ac:dyDescent="0.25">
      <c r="A37" s="40" t="s">
        <v>2</v>
      </c>
      <c r="B37" s="47"/>
      <c r="C37" s="47"/>
      <c r="D37" s="47"/>
      <c r="E37" s="47"/>
      <c r="F37" s="47"/>
      <c r="G37" s="47"/>
      <c r="H37" s="47"/>
      <c r="I37" s="47"/>
      <c r="J37" s="47"/>
      <c r="N37" s="46"/>
    </row>
    <row r="38" spans="1:24" x14ac:dyDescent="0.2">
      <c r="A38" s="40" t="s">
        <v>3</v>
      </c>
      <c r="B38" s="40">
        <v>178650</v>
      </c>
      <c r="C38" s="40">
        <v>139434</v>
      </c>
      <c r="D38" s="40">
        <v>172222</v>
      </c>
      <c r="E38" s="40">
        <v>136598</v>
      </c>
      <c r="F38" s="40">
        <v>229572</v>
      </c>
      <c r="G38" s="40">
        <v>193286</v>
      </c>
      <c r="H38" s="40">
        <v>230152</v>
      </c>
      <c r="I38" s="40">
        <v>180108</v>
      </c>
      <c r="J38" s="40">
        <v>175524</v>
      </c>
      <c r="K38" s="56"/>
    </row>
    <row r="39" spans="1:24" x14ac:dyDescent="0.2">
      <c r="A39" s="40" t="s">
        <v>4</v>
      </c>
      <c r="B39" s="40">
        <v>41898</v>
      </c>
      <c r="C39" s="40">
        <v>24562</v>
      </c>
      <c r="D39" s="40">
        <v>31110</v>
      </c>
      <c r="E39" s="40">
        <v>27102</v>
      </c>
      <c r="F39" s="40">
        <v>44968</v>
      </c>
      <c r="G39" s="40">
        <v>40410</v>
      </c>
      <c r="H39" s="40">
        <v>45052</v>
      </c>
      <c r="I39" s="40">
        <v>44028</v>
      </c>
      <c r="J39" s="40">
        <v>34504</v>
      </c>
      <c r="K39" s="59"/>
    </row>
    <row r="40" spans="1:24" x14ac:dyDescent="0.2">
      <c r="A40" s="40" t="s">
        <v>5</v>
      </c>
      <c r="B40" s="40">
        <v>3044</v>
      </c>
      <c r="C40" s="40">
        <v>2824</v>
      </c>
      <c r="D40" s="40">
        <v>14144</v>
      </c>
      <c r="E40" s="40">
        <v>6248</v>
      </c>
      <c r="F40" s="40">
        <v>7396</v>
      </c>
      <c r="G40" s="40">
        <v>3052</v>
      </c>
      <c r="H40" s="40">
        <v>7400</v>
      </c>
      <c r="I40" s="40">
        <v>14052</v>
      </c>
      <c r="J40" s="40">
        <v>13588</v>
      </c>
      <c r="K40" s="59"/>
    </row>
    <row r="41" spans="1:24" ht="13.5" thickBot="1" x14ac:dyDescent="0.25">
      <c r="A41" s="40" t="s">
        <v>6</v>
      </c>
      <c r="B41" s="40">
        <v>21248</v>
      </c>
      <c r="C41" s="40">
        <v>16716</v>
      </c>
      <c r="D41" s="40">
        <v>19324</v>
      </c>
      <c r="E41" s="40">
        <v>14212</v>
      </c>
      <c r="F41" s="40">
        <v>30924</v>
      </c>
      <c r="G41" s="40">
        <v>21180</v>
      </c>
      <c r="H41" s="40">
        <v>30924</v>
      </c>
      <c r="I41" s="40">
        <v>19168</v>
      </c>
      <c r="J41" s="40">
        <v>18000</v>
      </c>
      <c r="K41" s="63"/>
    </row>
    <row r="42" spans="1:24" x14ac:dyDescent="0.2">
      <c r="A42" s="40" t="s">
        <v>7</v>
      </c>
    </row>
    <row r="43" spans="1:24" x14ac:dyDescent="0.2">
      <c r="A43" s="40" t="s">
        <v>8</v>
      </c>
      <c r="B43" s="49">
        <v>93</v>
      </c>
      <c r="C43" s="49" t="s">
        <v>164</v>
      </c>
      <c r="D43" s="49" t="s">
        <v>45</v>
      </c>
      <c r="E43" s="49" t="s">
        <v>46</v>
      </c>
      <c r="F43" s="49" t="s">
        <v>168</v>
      </c>
      <c r="G43" s="49" t="s">
        <v>170</v>
      </c>
      <c r="H43" s="49" t="s">
        <v>49</v>
      </c>
      <c r="I43" s="49" t="s">
        <v>174</v>
      </c>
      <c r="J43" s="49" t="s">
        <v>176</v>
      </c>
    </row>
    <row r="44" spans="1:24" x14ac:dyDescent="0.2">
      <c r="A44" s="40" t="s">
        <v>9</v>
      </c>
      <c r="B44" s="49" t="s">
        <v>43</v>
      </c>
      <c r="C44" s="49" t="s">
        <v>44</v>
      </c>
      <c r="D44" s="49" t="s">
        <v>165</v>
      </c>
      <c r="E44" s="49" t="s">
        <v>46</v>
      </c>
      <c r="F44" s="49" t="s">
        <v>47</v>
      </c>
      <c r="G44" s="49" t="s">
        <v>170</v>
      </c>
      <c r="H44" s="49" t="s">
        <v>172</v>
      </c>
      <c r="I44" s="49" t="s">
        <v>174</v>
      </c>
      <c r="J44" s="49" t="s">
        <v>50</v>
      </c>
    </row>
    <row r="45" spans="1:24" ht="25.5" x14ac:dyDescent="0.2">
      <c r="A45" s="40" t="s">
        <v>10</v>
      </c>
      <c r="B45" s="49" t="s">
        <v>163</v>
      </c>
      <c r="C45" s="49" t="s">
        <v>164</v>
      </c>
      <c r="D45" s="49" t="s">
        <v>166</v>
      </c>
      <c r="E45" s="49" t="s">
        <v>167</v>
      </c>
      <c r="F45" s="49" t="s">
        <v>169</v>
      </c>
      <c r="G45" s="49" t="s">
        <v>171</v>
      </c>
      <c r="H45" s="49" t="s">
        <v>173</v>
      </c>
      <c r="I45" s="49" t="s">
        <v>175</v>
      </c>
      <c r="J45" s="49" t="s">
        <v>177</v>
      </c>
    </row>
    <row r="46" spans="1:24" x14ac:dyDescent="0.2">
      <c r="A46" s="40" t="s">
        <v>11</v>
      </c>
    </row>
    <row r="47" spans="1:24" ht="25.5" x14ac:dyDescent="0.2">
      <c r="A47" s="40" t="s">
        <v>12</v>
      </c>
      <c r="B47" s="49" t="s">
        <v>178</v>
      </c>
      <c r="C47" s="49" t="s">
        <v>181</v>
      </c>
      <c r="D47" s="49" t="s">
        <v>183</v>
      </c>
      <c r="E47" s="49" t="s">
        <v>186</v>
      </c>
      <c r="F47" s="49" t="s">
        <v>62</v>
      </c>
      <c r="G47" s="49" t="s">
        <v>63</v>
      </c>
      <c r="H47" s="49" t="s">
        <v>64</v>
      </c>
      <c r="I47" s="49" t="s">
        <v>194</v>
      </c>
      <c r="J47" s="49" t="s">
        <v>65</v>
      </c>
    </row>
    <row r="48" spans="1:24" ht="25.5" x14ac:dyDescent="0.2">
      <c r="A48" s="40" t="s">
        <v>13</v>
      </c>
      <c r="B48" s="49" t="s">
        <v>179</v>
      </c>
      <c r="C48" s="49" t="s">
        <v>182</v>
      </c>
      <c r="D48" s="49" t="s">
        <v>184</v>
      </c>
      <c r="E48" s="49" t="s">
        <v>187</v>
      </c>
      <c r="F48" s="49" t="s">
        <v>189</v>
      </c>
      <c r="G48" s="49" t="s">
        <v>191</v>
      </c>
      <c r="H48" s="49" t="s">
        <v>192</v>
      </c>
      <c r="I48" s="49" t="s">
        <v>195</v>
      </c>
      <c r="J48" s="49" t="s">
        <v>197</v>
      </c>
    </row>
    <row r="49" spans="1:15" ht="25.5" x14ac:dyDescent="0.2">
      <c r="A49" s="40" t="s">
        <v>14</v>
      </c>
      <c r="B49" s="49" t="s">
        <v>180</v>
      </c>
      <c r="C49" s="49" t="s">
        <v>75</v>
      </c>
      <c r="D49" s="49" t="s">
        <v>185</v>
      </c>
      <c r="E49" s="49" t="s">
        <v>188</v>
      </c>
      <c r="F49" s="49" t="s">
        <v>190</v>
      </c>
      <c r="G49" s="49" t="s">
        <v>79</v>
      </c>
      <c r="H49" s="49" t="s">
        <v>193</v>
      </c>
      <c r="I49" s="49" t="s">
        <v>196</v>
      </c>
      <c r="J49" s="49" t="s">
        <v>198</v>
      </c>
    </row>
    <row r="50" spans="1:15" x14ac:dyDescent="0.2">
      <c r="A50" s="40" t="s">
        <v>15</v>
      </c>
      <c r="O50" s="40">
        <v>178218</v>
      </c>
    </row>
    <row r="51" spans="1:15" x14ac:dyDescent="0.2">
      <c r="A51" s="40" t="s">
        <v>16</v>
      </c>
      <c r="B51" s="45">
        <v>0.59809999999999997</v>
      </c>
      <c r="C51" s="45">
        <v>0.50219999999999998</v>
      </c>
      <c r="D51" s="45">
        <v>0.25169999999999998</v>
      </c>
      <c r="E51" s="45">
        <v>0.31709999999999999</v>
      </c>
      <c r="F51" s="45">
        <v>0.33539999999999998</v>
      </c>
      <c r="G51" s="45">
        <v>0.28439999999999999</v>
      </c>
      <c r="H51" s="45">
        <v>0.3337</v>
      </c>
      <c r="I51" s="45">
        <v>0.35339999999999999</v>
      </c>
      <c r="J51" s="78">
        <v>0.21060000000000001</v>
      </c>
      <c r="K51" s="41"/>
      <c r="O51" s="40">
        <v>42258</v>
      </c>
    </row>
    <row r="52" spans="1:15" x14ac:dyDescent="0.2">
      <c r="A52" s="40" t="s">
        <v>17</v>
      </c>
      <c r="B52" s="45">
        <v>0.36109999999999998</v>
      </c>
      <c r="C52" s="45">
        <v>0.45800000000000002</v>
      </c>
      <c r="D52" s="45">
        <v>0.67249999999999999</v>
      </c>
      <c r="E52" s="45">
        <v>0.64370000000000005</v>
      </c>
      <c r="F52" s="45">
        <v>0.61760000000000004</v>
      </c>
      <c r="G52" s="45">
        <v>0.67849999999999999</v>
      </c>
      <c r="H52" s="45">
        <v>0.61860000000000004</v>
      </c>
      <c r="I52" s="45">
        <v>0.58620000000000005</v>
      </c>
      <c r="J52" s="78">
        <v>0.72389999999999999</v>
      </c>
      <c r="K52" s="41"/>
      <c r="O52" s="40">
        <v>3816</v>
      </c>
    </row>
    <row r="53" spans="1:15" x14ac:dyDescent="0.2">
      <c r="A53" s="40" t="s">
        <v>18</v>
      </c>
      <c r="B53" s="45">
        <v>0.39279999999999998</v>
      </c>
      <c r="C53" s="45">
        <v>0.4733</v>
      </c>
      <c r="D53" s="45">
        <v>0.69769999999999999</v>
      </c>
      <c r="E53" s="45">
        <v>0.66400000000000003</v>
      </c>
      <c r="F53" s="45">
        <v>0.91259999999999997</v>
      </c>
      <c r="G53" s="45">
        <v>0.74860000000000004</v>
      </c>
      <c r="H53" s="45">
        <v>0.89190000000000003</v>
      </c>
      <c r="I53" s="45">
        <v>0.60919999999999996</v>
      </c>
      <c r="J53" s="78">
        <v>0.73519999999999996</v>
      </c>
      <c r="K53" s="41"/>
      <c r="O53" s="40">
        <v>21220</v>
      </c>
    </row>
    <row r="54" spans="1:15" x14ac:dyDescent="0.2">
      <c r="A54" s="40" t="s">
        <v>19</v>
      </c>
      <c r="B54" s="45">
        <v>4.0800000000000003E-2</v>
      </c>
      <c r="C54" s="45">
        <v>3.9899999999999998E-2</v>
      </c>
      <c r="D54" s="45">
        <v>7.5399999999999995E-2</v>
      </c>
      <c r="E54" s="45">
        <v>3.9300000000000002E-2</v>
      </c>
      <c r="F54" s="45">
        <v>4.6699999999999998E-2</v>
      </c>
      <c r="G54" s="45">
        <v>3.6999999999999998E-2</v>
      </c>
      <c r="H54" s="45">
        <v>4.7600000000000003E-2</v>
      </c>
      <c r="I54" s="45">
        <v>6.0299999999999999E-2</v>
      </c>
      <c r="J54" s="78">
        <v>6.5199999999999994E-2</v>
      </c>
      <c r="K54" s="41"/>
    </row>
    <row r="55" spans="1:15" x14ac:dyDescent="0.2">
      <c r="A55" s="40" t="s">
        <v>0</v>
      </c>
      <c r="B55" s="45">
        <v>7.7299999999999994E-2</v>
      </c>
      <c r="C55" s="45">
        <v>7.6100000000000001E-2</v>
      </c>
      <c r="D55" s="45">
        <v>0.13239999999999999</v>
      </c>
      <c r="E55" s="45">
        <v>2.5190999999999999</v>
      </c>
      <c r="F55" s="45">
        <v>1.7889999999999999</v>
      </c>
      <c r="G55" s="45">
        <v>7.3499999999999996E-2</v>
      </c>
      <c r="H55" s="45">
        <v>1.7725</v>
      </c>
      <c r="I55" s="45">
        <v>0.1062</v>
      </c>
      <c r="J55" s="78">
        <v>0.11260000000000001</v>
      </c>
      <c r="K55" s="41"/>
    </row>
    <row r="56" spans="1:15" x14ac:dyDescent="0.2">
      <c r="A56" s="40" t="s">
        <v>20</v>
      </c>
      <c r="B56" s="45">
        <v>0.1512</v>
      </c>
      <c r="C56" s="45">
        <v>0.19259999999999999</v>
      </c>
      <c r="D56" s="45">
        <v>0.12939999999999999</v>
      </c>
      <c r="E56" s="45">
        <v>0.2571</v>
      </c>
      <c r="F56" s="45">
        <v>0.19800000000000001</v>
      </c>
      <c r="G56" s="45">
        <v>0.3004</v>
      </c>
      <c r="H56" s="45">
        <v>0.1946</v>
      </c>
      <c r="I56" s="45">
        <v>0.1046</v>
      </c>
      <c r="J56" s="78">
        <v>0.14749999999999999</v>
      </c>
      <c r="K56" s="41"/>
    </row>
    <row r="57" spans="1:15" x14ac:dyDescent="0.2">
      <c r="A57" s="40" t="s">
        <v>21</v>
      </c>
      <c r="B57" s="45">
        <v>0.1817</v>
      </c>
      <c r="C57" s="45">
        <v>0.19389999999999999</v>
      </c>
      <c r="D57" s="45">
        <v>0.13350000000000001</v>
      </c>
      <c r="E57" s="45">
        <v>0.26450000000000001</v>
      </c>
      <c r="F57" s="45">
        <v>0.28120000000000001</v>
      </c>
      <c r="G57" s="45">
        <v>0.37080000000000002</v>
      </c>
      <c r="H57" s="45">
        <v>0.2848</v>
      </c>
      <c r="I57" s="45">
        <v>0.1074</v>
      </c>
      <c r="J57" s="78">
        <v>0.15110000000000001</v>
      </c>
      <c r="K57" s="41"/>
    </row>
    <row r="58" spans="1:15" x14ac:dyDescent="0.2">
      <c r="A58" s="40" t="s">
        <v>22</v>
      </c>
      <c r="B58" s="79">
        <v>0</v>
      </c>
      <c r="C58" s="79">
        <v>0</v>
      </c>
      <c r="D58" s="45">
        <v>0.1295</v>
      </c>
      <c r="E58" s="79">
        <v>0</v>
      </c>
      <c r="F58" s="45">
        <v>7.6799999999999993E-2</v>
      </c>
      <c r="G58" s="79">
        <v>0</v>
      </c>
      <c r="H58" s="45">
        <v>7.6499999999999999E-2</v>
      </c>
      <c r="I58" s="45">
        <v>0.1056</v>
      </c>
      <c r="J58" s="78">
        <v>0.1278</v>
      </c>
      <c r="K58" s="41"/>
    </row>
    <row r="59" spans="1:15" x14ac:dyDescent="0.2">
      <c r="A59" s="40" t="s">
        <v>23</v>
      </c>
      <c r="B59" s="79">
        <v>0</v>
      </c>
      <c r="C59" s="79">
        <v>0</v>
      </c>
      <c r="D59" s="45">
        <v>0.1333</v>
      </c>
      <c r="E59" s="79">
        <v>0</v>
      </c>
      <c r="F59" s="45">
        <v>0.13120000000000001</v>
      </c>
      <c r="G59" s="79">
        <v>0</v>
      </c>
      <c r="H59" s="45">
        <v>0.1116</v>
      </c>
      <c r="I59" s="45">
        <v>0.1076</v>
      </c>
      <c r="J59" s="78">
        <v>0.12920000000000001</v>
      </c>
      <c r="K59" s="41"/>
    </row>
    <row r="60" spans="1:15" x14ac:dyDescent="0.2">
      <c r="A60" s="40" t="s">
        <v>24</v>
      </c>
      <c r="B60" s="45">
        <v>2.9600000000000001E-2</v>
      </c>
      <c r="C60" s="45">
        <v>3.78E-2</v>
      </c>
      <c r="D60" s="45">
        <v>3.0499999999999999E-2</v>
      </c>
      <c r="E60" s="45">
        <v>6.08E-2</v>
      </c>
      <c r="F60" s="45">
        <v>3.3000000000000002E-2</v>
      </c>
      <c r="G60" s="45">
        <v>5.11E-2</v>
      </c>
      <c r="H60" s="45">
        <v>3.3700000000000001E-2</v>
      </c>
      <c r="I60" s="45">
        <v>2.69E-2</v>
      </c>
      <c r="J60" s="78">
        <v>3.7100000000000001E-2</v>
      </c>
      <c r="K60" s="41"/>
    </row>
    <row r="61" spans="1:15" x14ac:dyDescent="0.2">
      <c r="A61" s="40" t="s">
        <v>25</v>
      </c>
      <c r="B61" s="45">
        <v>3.4700000000000002E-2</v>
      </c>
      <c r="C61" s="45">
        <v>4.53E-2</v>
      </c>
      <c r="D61" s="45">
        <v>3.61E-2</v>
      </c>
      <c r="E61" s="45">
        <v>7.0599999999999996E-2</v>
      </c>
      <c r="F61" s="45">
        <v>4.0399999999999998E-2</v>
      </c>
      <c r="G61" s="45">
        <v>5.8999999999999997E-2</v>
      </c>
      <c r="H61" s="45">
        <v>4.2299999999999997E-2</v>
      </c>
      <c r="I61" s="45">
        <v>3.1899999999999998E-2</v>
      </c>
      <c r="J61" s="78">
        <v>4.4200000000000003E-2</v>
      </c>
      <c r="K61" s="41"/>
    </row>
    <row r="62" spans="1:15" x14ac:dyDescent="0.2">
      <c r="A62" s="40" t="s">
        <v>26</v>
      </c>
      <c r="B62" s="79">
        <v>0</v>
      </c>
      <c r="C62" s="79">
        <v>0</v>
      </c>
      <c r="D62" s="45">
        <v>2.6200000000000001E-2</v>
      </c>
      <c r="E62" s="79">
        <v>0</v>
      </c>
      <c r="F62" s="45">
        <v>1.4E-2</v>
      </c>
      <c r="G62" s="79">
        <v>0</v>
      </c>
      <c r="H62" s="45">
        <v>1.46E-2</v>
      </c>
      <c r="I62" s="45">
        <v>2.4199999999999999E-2</v>
      </c>
      <c r="J62" s="78">
        <v>3.2099999999999997E-2</v>
      </c>
      <c r="K62" s="41"/>
    </row>
    <row r="63" spans="1:15" x14ac:dyDescent="0.2">
      <c r="A63" s="40" t="s">
        <v>27</v>
      </c>
      <c r="B63" s="79">
        <v>0</v>
      </c>
      <c r="C63" s="79">
        <v>0</v>
      </c>
      <c r="D63" s="45">
        <v>2.6499999999999999E-2</v>
      </c>
      <c r="E63" s="79">
        <v>0</v>
      </c>
      <c r="F63" s="45">
        <v>1.4999999999999999E-2</v>
      </c>
      <c r="G63" s="79">
        <v>0</v>
      </c>
      <c r="H63" s="45">
        <v>1.5299999999999999E-2</v>
      </c>
      <c r="I63" s="45">
        <v>2.4500000000000001E-2</v>
      </c>
      <c r="J63" s="78">
        <v>3.2399999999999998E-2</v>
      </c>
      <c r="K63" s="41"/>
    </row>
    <row r="64" spans="1:15" x14ac:dyDescent="0.2">
      <c r="A64" s="40" t="s">
        <v>28</v>
      </c>
      <c r="B64" s="45">
        <v>0.1804</v>
      </c>
      <c r="C64" s="45">
        <v>0.22739999999999999</v>
      </c>
      <c r="D64" s="45">
        <v>0.3569</v>
      </c>
      <c r="E64" s="45">
        <v>0.32529999999999998</v>
      </c>
      <c r="F64" s="45">
        <v>0.29599999999999999</v>
      </c>
      <c r="G64" s="45">
        <v>0.32690000000000002</v>
      </c>
      <c r="H64" s="45">
        <v>0.29899999999999999</v>
      </c>
      <c r="I64" s="45">
        <v>0.32490000000000002</v>
      </c>
      <c r="J64" s="78">
        <v>0.37919999999999998</v>
      </c>
      <c r="K64" s="41"/>
    </row>
    <row r="65" spans="1:11" x14ac:dyDescent="0.2">
      <c r="A65" s="40" t="s">
        <v>29</v>
      </c>
      <c r="B65" s="41">
        <v>0</v>
      </c>
      <c r="C65" s="41">
        <v>0</v>
      </c>
      <c r="D65" s="41">
        <v>0</v>
      </c>
      <c r="E65" s="41">
        <v>0</v>
      </c>
      <c r="F65" s="41">
        <v>0</v>
      </c>
      <c r="G65" s="41">
        <v>0</v>
      </c>
      <c r="H65" s="41">
        <v>0</v>
      </c>
      <c r="I65" s="41">
        <v>0</v>
      </c>
      <c r="J65" s="41">
        <v>0</v>
      </c>
      <c r="K65" s="41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3:X65"/>
  <sheetViews>
    <sheetView workbookViewId="0">
      <selection activeCell="E22" sqref="A1:XFD1048576"/>
    </sheetView>
  </sheetViews>
  <sheetFormatPr defaultColWidth="8.85546875" defaultRowHeight="12.75" x14ac:dyDescent="0.2"/>
  <cols>
    <col min="1" max="1" width="28.7109375" style="40" bestFit="1" customWidth="1"/>
    <col min="2" max="2" width="18.85546875" style="40" customWidth="1"/>
    <col min="3" max="5" width="8.85546875" style="40"/>
    <col min="6" max="6" width="8.42578125" style="40" bestFit="1" customWidth="1"/>
    <col min="7" max="7" width="14.28515625" style="40" bestFit="1" customWidth="1"/>
    <col min="8" max="8" width="8.85546875" style="40"/>
    <col min="9" max="9" width="14" style="40" bestFit="1" customWidth="1"/>
    <col min="10" max="10" width="8.85546875" style="40"/>
    <col min="11" max="11" width="9" style="40" customWidth="1"/>
    <col min="12" max="12" width="8.85546875" style="40"/>
    <col min="13" max="13" width="34.28515625" style="40" bestFit="1" customWidth="1"/>
    <col min="14" max="15" width="26.5703125" style="40" bestFit="1" customWidth="1"/>
    <col min="16" max="16" width="27" style="40" bestFit="1" customWidth="1"/>
    <col min="17" max="17" width="27.5703125" style="40" bestFit="1" customWidth="1"/>
    <col min="18" max="18" width="25.5703125" style="40" bestFit="1" customWidth="1"/>
    <col min="19" max="19" width="26" style="40" bestFit="1" customWidth="1"/>
    <col min="20" max="20" width="27" style="40" bestFit="1" customWidth="1"/>
    <col min="21" max="21" width="26" style="40" bestFit="1" customWidth="1"/>
    <col min="22" max="22" width="26.5703125" style="40" bestFit="1" customWidth="1"/>
    <col min="23" max="23" width="7.28515625" style="40" bestFit="1" customWidth="1"/>
    <col min="24" max="24" width="21.85546875" style="40" bestFit="1" customWidth="1"/>
    <col min="25" max="16384" width="8.85546875" style="40"/>
  </cols>
  <sheetData>
    <row r="3" spans="1:24" x14ac:dyDescent="0.2">
      <c r="A3" s="40">
        <v>76</v>
      </c>
      <c r="B3" s="40" t="s">
        <v>120</v>
      </c>
      <c r="C3" s="40" t="s">
        <v>119</v>
      </c>
      <c r="D3" s="40" t="s">
        <v>117</v>
      </c>
      <c r="E3" s="40" t="s">
        <v>118</v>
      </c>
      <c r="F3" s="40" t="s">
        <v>121</v>
      </c>
      <c r="G3" s="40" t="s">
        <v>122</v>
      </c>
      <c r="H3" s="40" t="s">
        <v>123</v>
      </c>
      <c r="I3" s="40" t="s">
        <v>127</v>
      </c>
      <c r="J3" s="40" t="s">
        <v>125</v>
      </c>
      <c r="M3" s="40" t="s">
        <v>39</v>
      </c>
      <c r="N3" s="40" t="s">
        <v>30</v>
      </c>
      <c r="O3" s="40" t="s">
        <v>31</v>
      </c>
      <c r="P3" s="40" t="s">
        <v>32</v>
      </c>
      <c r="Q3" s="40" t="s">
        <v>33</v>
      </c>
      <c r="R3" s="40" t="s">
        <v>34</v>
      </c>
      <c r="S3" s="40" t="s">
        <v>35</v>
      </c>
      <c r="T3" s="40" t="s">
        <v>36</v>
      </c>
      <c r="U3" s="40" t="s">
        <v>37</v>
      </c>
      <c r="V3" s="40" t="s">
        <v>38</v>
      </c>
    </row>
    <row r="4" spans="1:24" x14ac:dyDescent="0.2">
      <c r="A4" s="40" t="s">
        <v>1</v>
      </c>
      <c r="M4" s="40" t="s">
        <v>83</v>
      </c>
    </row>
    <row r="5" spans="1:24" ht="13.5" thickBot="1" x14ac:dyDescent="0.25">
      <c r="A5" s="40" t="s">
        <v>2</v>
      </c>
      <c r="M5" s="40" t="s">
        <v>82</v>
      </c>
    </row>
    <row r="6" spans="1:24" x14ac:dyDescent="0.2">
      <c r="A6" s="40" t="s">
        <v>3</v>
      </c>
      <c r="B6" s="40">
        <v>179606</v>
      </c>
      <c r="C6" s="39">
        <v>140590</v>
      </c>
      <c r="D6" s="39">
        <v>173274</v>
      </c>
      <c r="E6" s="39">
        <v>137558</v>
      </c>
      <c r="F6" s="39">
        <v>231308</v>
      </c>
      <c r="G6" s="40">
        <v>194266</v>
      </c>
      <c r="H6" s="39">
        <v>231940</v>
      </c>
      <c r="I6" s="39">
        <v>227682</v>
      </c>
      <c r="J6" s="39">
        <v>177148</v>
      </c>
      <c r="K6" s="73"/>
      <c r="M6" s="40" t="s">
        <v>3</v>
      </c>
      <c r="N6" s="40" t="str">
        <f>CONCATENATE(B6, "  (",B6-B38, ")","   | ")</f>
        <v xml:space="preserve">179606  (1388)   | </v>
      </c>
      <c r="O6" s="40" t="str">
        <f t="shared" ref="O6:V9" si="0">CONCATENATE(C6, "  (",C6-C38, ")","   | ")</f>
        <v xml:space="preserve">140590  (120)   | </v>
      </c>
      <c r="P6" s="40" t="str">
        <f t="shared" si="0"/>
        <v xml:space="preserve">173274  (396)   | </v>
      </c>
      <c r="Q6" s="40" t="str">
        <f t="shared" si="0"/>
        <v xml:space="preserve">137558  (276)   | </v>
      </c>
      <c r="R6" s="40" t="str">
        <f t="shared" si="0"/>
        <v xml:space="preserve">231308  (2172)   | </v>
      </c>
      <c r="S6" s="40" t="str">
        <f>CONCATENATE(G6, "  (",G6-G38, ")","   | ")</f>
        <v xml:space="preserve">194266  (1476)   | </v>
      </c>
      <c r="T6" s="40" t="str">
        <f t="shared" si="0"/>
        <v xml:space="preserve">231940  (2172)   | </v>
      </c>
      <c r="U6" s="40" t="str">
        <f t="shared" si="0"/>
        <v xml:space="preserve">227682  (2148)   | </v>
      </c>
      <c r="V6" s="40" t="str">
        <f t="shared" si="0"/>
        <v xml:space="preserve">177148  (448)   | </v>
      </c>
      <c r="W6" s="42"/>
      <c r="X6" s="42"/>
    </row>
    <row r="7" spans="1:24" x14ac:dyDescent="0.2">
      <c r="A7" s="40" t="s">
        <v>4</v>
      </c>
      <c r="B7" s="40">
        <v>42270</v>
      </c>
      <c r="C7" s="40">
        <v>24922</v>
      </c>
      <c r="D7" s="40">
        <v>31454</v>
      </c>
      <c r="E7" s="40">
        <v>27462</v>
      </c>
      <c r="F7" s="40">
        <v>45332</v>
      </c>
      <c r="G7" s="40">
        <v>41450</v>
      </c>
      <c r="H7" s="40">
        <v>45000</v>
      </c>
      <c r="I7" s="40">
        <v>49890</v>
      </c>
      <c r="J7" s="40">
        <v>34820</v>
      </c>
      <c r="K7" s="75"/>
      <c r="M7" s="40" t="s">
        <v>4</v>
      </c>
      <c r="N7" s="40" t="str">
        <f>CONCATENATE(B7, "  (",B7-B39, ")","   | ")</f>
        <v xml:space="preserve">42270  (12)   | </v>
      </c>
      <c r="O7" s="40" t="str">
        <f t="shared" si="0"/>
        <v xml:space="preserve">24922  (4)   | </v>
      </c>
      <c r="P7" s="40" t="str">
        <f t="shared" si="0"/>
        <v xml:space="preserve">31454  (8)   | </v>
      </c>
      <c r="Q7" s="40" t="str">
        <f t="shared" si="0"/>
        <v xml:space="preserve">27462  (8)   | </v>
      </c>
      <c r="R7" s="40" t="str">
        <f t="shared" si="0"/>
        <v xml:space="preserve">45332  (8)   | </v>
      </c>
      <c r="S7" s="40" t="str">
        <f>CONCATENATE(G7, "  (",G7-G39, ")","   | ")</f>
        <v xml:space="preserve">41450  (4)   | </v>
      </c>
      <c r="T7" s="40" t="str">
        <f t="shared" si="0"/>
        <v xml:space="preserve">45000  (8)   | </v>
      </c>
      <c r="U7" s="40" t="str">
        <f t="shared" si="0"/>
        <v xml:space="preserve">49890  (8)   | </v>
      </c>
      <c r="V7" s="40" t="str">
        <f t="shared" si="0"/>
        <v xml:space="preserve">34820  (8)   | </v>
      </c>
      <c r="W7" s="42"/>
      <c r="X7" s="42"/>
    </row>
    <row r="8" spans="1:24" x14ac:dyDescent="0.2">
      <c r="A8" s="40" t="s">
        <v>5</v>
      </c>
      <c r="B8" s="40">
        <v>3824</v>
      </c>
      <c r="C8" s="40">
        <v>3608</v>
      </c>
      <c r="D8" s="40">
        <v>14880</v>
      </c>
      <c r="E8" s="40">
        <v>7008</v>
      </c>
      <c r="F8" s="40">
        <v>8180</v>
      </c>
      <c r="G8" s="40">
        <v>3836</v>
      </c>
      <c r="H8" s="40">
        <v>8184</v>
      </c>
      <c r="I8" s="40">
        <v>7544</v>
      </c>
      <c r="J8" s="40">
        <v>14332</v>
      </c>
      <c r="K8" s="75"/>
      <c r="M8" s="40" t="s">
        <v>5</v>
      </c>
      <c r="N8" s="40" t="str">
        <f t="shared" ref="N8:N9" si="1">CONCATENATE(B8, "  (",B8-B40, ")","   | ")</f>
        <v xml:space="preserve">3824  (8)   | </v>
      </c>
      <c r="O8" s="40" t="str">
        <f t="shared" si="0"/>
        <v xml:space="preserve">3608  (8)   | </v>
      </c>
      <c r="P8" s="40" t="str">
        <f t="shared" si="0"/>
        <v xml:space="preserve">14880  (16)   | </v>
      </c>
      <c r="Q8" s="40" t="str">
        <f t="shared" si="0"/>
        <v xml:space="preserve">7008  (8)   | </v>
      </c>
      <c r="R8" s="40" t="str">
        <f t="shared" si="0"/>
        <v xml:space="preserve">8180  (16)   | </v>
      </c>
      <c r="S8" s="40" t="str">
        <f t="shared" si="0"/>
        <v xml:space="preserve">3836  (8)   | </v>
      </c>
      <c r="T8" s="40" t="str">
        <f>CONCATENATE(H8, "  (",H8-H40, ")","   | ")</f>
        <v xml:space="preserve">8184  (16)   | </v>
      </c>
      <c r="U8" s="40" t="str">
        <f t="shared" si="0"/>
        <v xml:space="preserve">7544  (16)   | </v>
      </c>
      <c r="V8" s="40" t="str">
        <f t="shared" si="0"/>
        <v xml:space="preserve">14332  (16)   | </v>
      </c>
      <c r="W8" s="42"/>
      <c r="X8" s="42"/>
    </row>
    <row r="9" spans="1:24" ht="13.5" thickBot="1" x14ac:dyDescent="0.25">
      <c r="A9" s="40" t="s">
        <v>6</v>
      </c>
      <c r="B9" s="40">
        <v>21308</v>
      </c>
      <c r="C9" s="40">
        <v>16756</v>
      </c>
      <c r="D9" s="40">
        <v>19372</v>
      </c>
      <c r="E9" s="40">
        <v>14252</v>
      </c>
      <c r="F9" s="40">
        <v>30992</v>
      </c>
      <c r="G9" s="40">
        <v>21228</v>
      </c>
      <c r="H9" s="40">
        <v>30984</v>
      </c>
      <c r="I9" s="40">
        <v>31184</v>
      </c>
      <c r="J9" s="40">
        <v>18040</v>
      </c>
      <c r="K9" s="77"/>
      <c r="M9" s="40" t="s">
        <v>6</v>
      </c>
      <c r="N9" s="40" t="str">
        <f t="shared" si="1"/>
        <v xml:space="preserve">21308  (88)   | </v>
      </c>
      <c r="O9" s="40" t="str">
        <f t="shared" si="0"/>
        <v xml:space="preserve">16756  (8)   | </v>
      </c>
      <c r="P9" s="40" t="str">
        <f t="shared" si="0"/>
        <v xml:space="preserve">19372  (8)   | </v>
      </c>
      <c r="Q9" s="40" t="str">
        <f t="shared" si="0"/>
        <v xml:space="preserve">14252  (16)   | </v>
      </c>
      <c r="R9" s="40" t="str">
        <f t="shared" si="0"/>
        <v xml:space="preserve">30992  (204)   | </v>
      </c>
      <c r="S9" s="40" t="str">
        <f t="shared" si="0"/>
        <v xml:space="preserve">21228  (88)   | </v>
      </c>
      <c r="T9" s="40" t="str">
        <f>CONCATENATE(H9, "  (",H9-H41, ")","   | ")</f>
        <v xml:space="preserve">30984  (204)   | </v>
      </c>
      <c r="U9" s="40" t="str">
        <f t="shared" si="0"/>
        <v xml:space="preserve">31184  (208)   | </v>
      </c>
      <c r="V9" s="40" t="str">
        <f>CONCATENATE(J9, "  (",J9-J41, ")","   | ")</f>
        <v xml:space="preserve">18040  (8)   | </v>
      </c>
      <c r="W9" s="42"/>
      <c r="X9" s="42"/>
    </row>
    <row r="10" spans="1:24" x14ac:dyDescent="0.2">
      <c r="A10" s="40" t="s">
        <v>7</v>
      </c>
      <c r="M10" s="40" t="s">
        <v>7</v>
      </c>
      <c r="W10" s="42"/>
      <c r="X10" s="42"/>
    </row>
    <row r="11" spans="1:24" x14ac:dyDescent="0.2">
      <c r="A11" s="40" t="s">
        <v>8</v>
      </c>
      <c r="M11" s="40" t="s">
        <v>8</v>
      </c>
      <c r="N11" s="40" t="e">
        <f t="shared" ref="N11:V13" si="2">CONCATENATE(SUBSTITUTE(B11,"ms",""), "  (", SUBSTITUTE(B11,"ms","")-SUBSTITUTE(B43,"ms",""),")"," ms","   | ")</f>
        <v>#VALUE!</v>
      </c>
      <c r="O11" s="40" t="e">
        <f t="shared" si="2"/>
        <v>#VALUE!</v>
      </c>
      <c r="P11" s="40" t="e">
        <f t="shared" si="2"/>
        <v>#VALUE!</v>
      </c>
      <c r="Q11" s="40" t="e">
        <f t="shared" si="2"/>
        <v>#VALUE!</v>
      </c>
      <c r="R11" s="40" t="e">
        <f t="shared" si="2"/>
        <v>#VALUE!</v>
      </c>
      <c r="S11" s="40" t="e">
        <f t="shared" si="2"/>
        <v>#VALUE!</v>
      </c>
      <c r="T11" s="40" t="e">
        <f t="shared" si="2"/>
        <v>#VALUE!</v>
      </c>
      <c r="U11" s="40" t="e">
        <f t="shared" si="2"/>
        <v>#VALUE!</v>
      </c>
      <c r="V11" s="40" t="e">
        <f t="shared" si="2"/>
        <v>#VALUE!</v>
      </c>
      <c r="W11" s="42"/>
      <c r="X11" s="42"/>
    </row>
    <row r="12" spans="1:24" x14ac:dyDescent="0.2">
      <c r="A12" s="40" t="s">
        <v>9</v>
      </c>
      <c r="M12" s="40" t="s">
        <v>9</v>
      </c>
      <c r="N12" s="40" t="e">
        <f t="shared" si="2"/>
        <v>#VALUE!</v>
      </c>
      <c r="O12" s="40" t="e">
        <f t="shared" si="2"/>
        <v>#VALUE!</v>
      </c>
      <c r="P12" s="40" t="e">
        <f t="shared" si="2"/>
        <v>#VALUE!</v>
      </c>
      <c r="Q12" s="40" t="e">
        <f t="shared" si="2"/>
        <v>#VALUE!</v>
      </c>
      <c r="R12" s="40" t="e">
        <f t="shared" si="2"/>
        <v>#VALUE!</v>
      </c>
      <c r="S12" s="40" t="e">
        <f t="shared" si="2"/>
        <v>#VALUE!</v>
      </c>
      <c r="T12" s="40" t="e">
        <f t="shared" si="2"/>
        <v>#VALUE!</v>
      </c>
      <c r="U12" s="40" t="e">
        <f t="shared" si="2"/>
        <v>#VALUE!</v>
      </c>
      <c r="V12" s="40" t="e">
        <f t="shared" si="2"/>
        <v>#VALUE!</v>
      </c>
      <c r="W12" s="42"/>
      <c r="X12" s="42"/>
    </row>
    <row r="13" spans="1:24" x14ac:dyDescent="0.2">
      <c r="A13" s="40" t="s">
        <v>10</v>
      </c>
      <c r="M13" s="40" t="s">
        <v>10</v>
      </c>
      <c r="N13" s="40" t="e">
        <f t="shared" si="2"/>
        <v>#VALUE!</v>
      </c>
      <c r="O13" s="40" t="e">
        <f t="shared" si="2"/>
        <v>#VALUE!</v>
      </c>
      <c r="P13" s="40" t="e">
        <f t="shared" si="2"/>
        <v>#VALUE!</v>
      </c>
      <c r="Q13" s="40" t="e">
        <f t="shared" si="2"/>
        <v>#VALUE!</v>
      </c>
      <c r="R13" s="40" t="e">
        <f t="shared" si="2"/>
        <v>#VALUE!</v>
      </c>
      <c r="S13" s="40" t="e">
        <f t="shared" si="2"/>
        <v>#VALUE!</v>
      </c>
      <c r="T13" s="40" t="e">
        <f t="shared" si="2"/>
        <v>#VALUE!</v>
      </c>
      <c r="U13" s="40" t="e">
        <f t="shared" si="2"/>
        <v>#VALUE!</v>
      </c>
      <c r="V13" s="40" t="e">
        <f t="shared" si="2"/>
        <v>#VALUE!</v>
      </c>
      <c r="W13" s="42"/>
      <c r="X13" s="42"/>
    </row>
    <row r="14" spans="1:24" x14ac:dyDescent="0.2">
      <c r="A14" s="40" t="s">
        <v>11</v>
      </c>
      <c r="M14" s="40" t="s">
        <v>11</v>
      </c>
      <c r="W14" s="42"/>
      <c r="X14" s="42"/>
    </row>
    <row r="15" spans="1:24" x14ac:dyDescent="0.2">
      <c r="A15" s="40" t="s">
        <v>12</v>
      </c>
      <c r="M15" s="40" t="s">
        <v>12</v>
      </c>
      <c r="N15" s="40" t="e">
        <f>CONCATENATE(SUBSTITUTE(B15,"ms",""), "  (", SUBSTITUTE(B15,"ms","")-SUBSTITUTE(B47,"ms",""),")"," ms","   | ")</f>
        <v>#VALUE!</v>
      </c>
      <c r="O15" s="40" t="e">
        <f>CONCATENATE(SUBSTITUTE(C15,"ms",""), "  (", ROUND(SUBSTITUTE(C15,"ms","")-SUBSTITUTE(C47,"ms",""),2),")"," ms","   | ")</f>
        <v>#VALUE!</v>
      </c>
      <c r="P15" s="40" t="e">
        <f t="shared" ref="P15:V17" si="3">CONCATENATE(SUBSTITUTE(D15,"ms",""), "  (", ROUND(SUBSTITUTE(D15,"ms","")-SUBSTITUTE(D47,"ms",""),2),")"," ms","   | ")</f>
        <v>#VALUE!</v>
      </c>
      <c r="Q15" s="40" t="e">
        <f t="shared" si="3"/>
        <v>#VALUE!</v>
      </c>
      <c r="R15" s="40" t="e">
        <f t="shared" si="3"/>
        <v>#VALUE!</v>
      </c>
      <c r="S15" s="40" t="e">
        <f t="shared" si="3"/>
        <v>#VALUE!</v>
      </c>
      <c r="T15" s="40" t="e">
        <f t="shared" si="3"/>
        <v>#VALUE!</v>
      </c>
      <c r="U15" s="40" t="e">
        <f t="shared" si="3"/>
        <v>#VALUE!</v>
      </c>
      <c r="V15" s="40" t="e">
        <f t="shared" si="3"/>
        <v>#VALUE!</v>
      </c>
      <c r="W15" s="42"/>
      <c r="X15" s="42"/>
    </row>
    <row r="16" spans="1:24" x14ac:dyDescent="0.2">
      <c r="A16" s="40" t="s">
        <v>13</v>
      </c>
      <c r="M16" s="40" t="s">
        <v>13</v>
      </c>
      <c r="N16" s="40" t="e">
        <f>CONCATENATE(SUBSTITUTE(B16,"ms",""), "  (", SUBSTITUTE(B16,"ms","")-SUBSTITUTE(B48,"ms",""),")"," ms","   | ")</f>
        <v>#VALUE!</v>
      </c>
      <c r="O16" s="40" t="e">
        <f t="shared" ref="O16:O17" si="4">CONCATENATE(SUBSTITUTE(C16,"ms",""), "  (", ROUND(SUBSTITUTE(C16,"ms","")-SUBSTITUTE(C48,"ms",""),2),")"," ms","   | ")</f>
        <v>#VALUE!</v>
      </c>
      <c r="P16" s="40" t="e">
        <f t="shared" si="3"/>
        <v>#VALUE!</v>
      </c>
      <c r="Q16" s="40" t="e">
        <f t="shared" si="3"/>
        <v>#VALUE!</v>
      </c>
      <c r="R16" s="40" t="e">
        <f t="shared" si="3"/>
        <v>#VALUE!</v>
      </c>
      <c r="S16" s="40" t="e">
        <f t="shared" si="3"/>
        <v>#VALUE!</v>
      </c>
      <c r="T16" s="40" t="e">
        <f t="shared" si="3"/>
        <v>#VALUE!</v>
      </c>
      <c r="U16" s="40" t="e">
        <f t="shared" si="3"/>
        <v>#VALUE!</v>
      </c>
      <c r="V16" s="40" t="e">
        <f t="shared" si="3"/>
        <v>#VALUE!</v>
      </c>
      <c r="W16" s="42"/>
      <c r="X16" s="42"/>
    </row>
    <row r="17" spans="1:24" x14ac:dyDescent="0.2">
      <c r="A17" s="40" t="s">
        <v>14</v>
      </c>
      <c r="M17" s="40" t="s">
        <v>14</v>
      </c>
      <c r="N17" s="40" t="e">
        <f>CONCATENATE(SUBSTITUTE(B17,"ms",""), "  (", SUBSTITUTE(B17,"ms","")-SUBSTITUTE(B49,"ms",""),")"," ms","   | ")</f>
        <v>#VALUE!</v>
      </c>
      <c r="O17" s="40" t="e">
        <f t="shared" si="4"/>
        <v>#VALUE!</v>
      </c>
      <c r="P17" s="40" t="e">
        <f t="shared" si="3"/>
        <v>#VALUE!</v>
      </c>
      <c r="Q17" s="40" t="e">
        <f t="shared" si="3"/>
        <v>#VALUE!</v>
      </c>
      <c r="R17" s="40" t="e">
        <f t="shared" si="3"/>
        <v>#VALUE!</v>
      </c>
      <c r="S17" s="40" t="e">
        <f t="shared" si="3"/>
        <v>#VALUE!</v>
      </c>
      <c r="T17" s="40" t="e">
        <f t="shared" si="3"/>
        <v>#VALUE!</v>
      </c>
      <c r="U17" s="40" t="e">
        <f t="shared" si="3"/>
        <v>#VALUE!</v>
      </c>
      <c r="V17" s="40" t="e">
        <f t="shared" si="3"/>
        <v>#VALUE!</v>
      </c>
      <c r="W17" s="42"/>
      <c r="X17" s="42"/>
    </row>
    <row r="18" spans="1:24" x14ac:dyDescent="0.2">
      <c r="A18" s="40" t="s">
        <v>15</v>
      </c>
      <c r="M18" s="40" t="s">
        <v>15</v>
      </c>
      <c r="W18" s="42"/>
      <c r="X18" s="42"/>
    </row>
    <row r="19" spans="1:24" x14ac:dyDescent="0.2">
      <c r="A19" s="40" t="s">
        <v>16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M19" s="40" t="s">
        <v>16</v>
      </c>
      <c r="N19" s="40" t="str">
        <f t="shared" ref="N19:V33" si="5">CONCATENATE(B19*100, "  (", ROUND((B51-B19)*100,4),")","  %","   | ")</f>
        <v xml:space="preserve">0  (0)  %   | </v>
      </c>
      <c r="O19" s="40" t="str">
        <f t="shared" si="5"/>
        <v xml:space="preserve">0  (0)  %   | </v>
      </c>
      <c r="P19" s="40" t="str">
        <f t="shared" si="5"/>
        <v xml:space="preserve">0  (0)  %   | </v>
      </c>
      <c r="Q19" s="40" t="str">
        <f t="shared" si="5"/>
        <v xml:space="preserve">0  (0)  %   | </v>
      </c>
      <c r="R19" s="40" t="str">
        <f t="shared" si="5"/>
        <v xml:space="preserve">0  (0)  %   | </v>
      </c>
      <c r="S19" s="40" t="str">
        <f t="shared" si="5"/>
        <v xml:space="preserve">0  (0)  %   | </v>
      </c>
      <c r="T19" s="40" t="str">
        <f t="shared" si="5"/>
        <v xml:space="preserve">0  (0)  %   | </v>
      </c>
      <c r="U19" s="40" t="str">
        <f t="shared" si="5"/>
        <v xml:space="preserve">0  (0)  %   | </v>
      </c>
      <c r="V19" s="40" t="str">
        <f t="shared" si="5"/>
        <v xml:space="preserve">0  (0)  %   | </v>
      </c>
      <c r="W19" s="42"/>
      <c r="X19" s="42"/>
    </row>
    <row r="20" spans="1:24" x14ac:dyDescent="0.2">
      <c r="A20" s="40" t="s">
        <v>17</v>
      </c>
      <c r="B20" s="41"/>
      <c r="C20" s="41"/>
      <c r="D20" s="41"/>
      <c r="E20" s="41"/>
      <c r="F20" s="41"/>
      <c r="G20" s="41"/>
      <c r="H20" s="41"/>
      <c r="I20" s="41"/>
      <c r="J20" s="41"/>
      <c r="K20" s="41"/>
      <c r="M20" s="40" t="s">
        <v>17</v>
      </c>
      <c r="N20" s="40" t="str">
        <f t="shared" si="5"/>
        <v xml:space="preserve">0  (0)  %   | </v>
      </c>
      <c r="O20" s="40" t="str">
        <f t="shared" si="5"/>
        <v xml:space="preserve">0  (0)  %   | </v>
      </c>
      <c r="P20" s="40" t="str">
        <f t="shared" si="5"/>
        <v xml:space="preserve">0  (0)  %   | </v>
      </c>
      <c r="Q20" s="40" t="str">
        <f t="shared" si="5"/>
        <v xml:space="preserve">0  (0)  %   | </v>
      </c>
      <c r="R20" s="40" t="str">
        <f t="shared" si="5"/>
        <v xml:space="preserve">0  (0)  %   | </v>
      </c>
      <c r="S20" s="40" t="str">
        <f t="shared" si="5"/>
        <v xml:space="preserve">0  (0)  %   | </v>
      </c>
      <c r="T20" s="40" t="str">
        <f t="shared" si="5"/>
        <v xml:space="preserve">0  (0)  %   | </v>
      </c>
      <c r="U20" s="40" t="str">
        <f t="shared" si="5"/>
        <v xml:space="preserve">0  (0)  %   | </v>
      </c>
      <c r="V20" s="40" t="str">
        <f t="shared" si="5"/>
        <v xml:space="preserve">0  (0)  %   | </v>
      </c>
      <c r="W20" s="42"/>
      <c r="X20" s="42"/>
    </row>
    <row r="21" spans="1:24" x14ac:dyDescent="0.2">
      <c r="A21" s="40" t="s">
        <v>18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M21" s="40" t="s">
        <v>18</v>
      </c>
      <c r="N21" s="40" t="str">
        <f t="shared" si="5"/>
        <v xml:space="preserve">0  (0)  %   | </v>
      </c>
      <c r="O21" s="40" t="str">
        <f t="shared" si="5"/>
        <v xml:space="preserve">0  (0)  %   | </v>
      </c>
      <c r="P21" s="40" t="str">
        <f t="shared" si="5"/>
        <v xml:space="preserve">0  (0)  %   | </v>
      </c>
      <c r="Q21" s="40" t="str">
        <f t="shared" si="5"/>
        <v xml:space="preserve">0  (0)  %   | </v>
      </c>
      <c r="R21" s="40" t="str">
        <f t="shared" si="5"/>
        <v xml:space="preserve">0  (0)  %   | </v>
      </c>
      <c r="S21" s="40" t="str">
        <f t="shared" si="5"/>
        <v xml:space="preserve">0  (0)  %   | </v>
      </c>
      <c r="T21" s="40" t="str">
        <f t="shared" si="5"/>
        <v xml:space="preserve">0  (0)  %   | </v>
      </c>
      <c r="U21" s="40" t="str">
        <f t="shared" si="5"/>
        <v xml:space="preserve">0  (0)  %   | </v>
      </c>
      <c r="V21" s="40" t="str">
        <f t="shared" si="5"/>
        <v xml:space="preserve">0  (0)  %   | </v>
      </c>
      <c r="W21" s="42"/>
      <c r="X21" s="42"/>
    </row>
    <row r="22" spans="1:24" x14ac:dyDescent="0.2">
      <c r="A22" s="40" t="s">
        <v>19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M22" s="40" t="s">
        <v>19</v>
      </c>
      <c r="N22" s="40" t="str">
        <f t="shared" si="5"/>
        <v xml:space="preserve">0  (0)  %   | </v>
      </c>
      <c r="O22" s="40" t="str">
        <f t="shared" si="5"/>
        <v xml:space="preserve">0  (0)  %   | </v>
      </c>
      <c r="P22" s="40" t="str">
        <f t="shared" si="5"/>
        <v xml:space="preserve">0  (0)  %   | </v>
      </c>
      <c r="Q22" s="40" t="str">
        <f t="shared" si="5"/>
        <v xml:space="preserve">0  (0)  %   | </v>
      </c>
      <c r="R22" s="40" t="str">
        <f t="shared" si="5"/>
        <v xml:space="preserve">0  (0)  %   | </v>
      </c>
      <c r="S22" s="40" t="str">
        <f t="shared" si="5"/>
        <v xml:space="preserve">0  (0)  %   | </v>
      </c>
      <c r="T22" s="40" t="str">
        <f t="shared" si="5"/>
        <v xml:space="preserve">0  (0)  %   | </v>
      </c>
      <c r="U22" s="40" t="str">
        <f t="shared" si="5"/>
        <v xml:space="preserve">0  (0)  %   | </v>
      </c>
      <c r="V22" s="40" t="str">
        <f t="shared" si="5"/>
        <v xml:space="preserve">0  (0)  %   | </v>
      </c>
      <c r="W22" s="42"/>
      <c r="X22" s="42"/>
    </row>
    <row r="23" spans="1:24" x14ac:dyDescent="0.2">
      <c r="A23" s="40" t="s">
        <v>0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M23" s="40" t="s">
        <v>116</v>
      </c>
      <c r="N23" s="40" t="str">
        <f t="shared" si="5"/>
        <v xml:space="preserve">0  (0)  %   | </v>
      </c>
      <c r="O23" s="40" t="str">
        <f t="shared" si="5"/>
        <v xml:space="preserve">0  (0)  %   | </v>
      </c>
      <c r="P23" s="40" t="str">
        <f t="shared" si="5"/>
        <v xml:space="preserve">0  (0)  %   | </v>
      </c>
      <c r="Q23" s="40" t="str">
        <f t="shared" si="5"/>
        <v xml:space="preserve">0  (0)  %   | </v>
      </c>
      <c r="R23" s="40" t="str">
        <f t="shared" si="5"/>
        <v xml:space="preserve">0  (0)  %   | </v>
      </c>
      <c r="S23" s="40" t="str">
        <f t="shared" si="5"/>
        <v xml:space="preserve">0  (0)  %   | </v>
      </c>
      <c r="T23" s="40" t="str">
        <f t="shared" si="5"/>
        <v xml:space="preserve">0  (0)  %   | </v>
      </c>
      <c r="U23" s="40" t="str">
        <f t="shared" si="5"/>
        <v xml:space="preserve">0  (0)  %   | </v>
      </c>
      <c r="V23" s="40" t="str">
        <f t="shared" si="5"/>
        <v xml:space="preserve">0  (0)  %   | </v>
      </c>
      <c r="W23" s="42"/>
      <c r="X23" s="42"/>
    </row>
    <row r="24" spans="1:24" x14ac:dyDescent="0.2">
      <c r="A24" s="40" t="s">
        <v>20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M24" s="40" t="s">
        <v>20</v>
      </c>
      <c r="N24" s="40" t="str">
        <f t="shared" si="5"/>
        <v xml:space="preserve">0  (0)  %   | </v>
      </c>
      <c r="O24" s="40" t="str">
        <f t="shared" si="5"/>
        <v xml:space="preserve">0  (0)  %   | </v>
      </c>
      <c r="P24" s="40" t="str">
        <f t="shared" si="5"/>
        <v xml:space="preserve">0  (0)  %   | </v>
      </c>
      <c r="Q24" s="40" t="str">
        <f t="shared" si="5"/>
        <v xml:space="preserve">0  (0)  %   | </v>
      </c>
      <c r="R24" s="40" t="str">
        <f t="shared" si="5"/>
        <v xml:space="preserve">0  (0)  %   | </v>
      </c>
      <c r="S24" s="40" t="str">
        <f t="shared" si="5"/>
        <v xml:space="preserve">0  (0)  %   | </v>
      </c>
      <c r="T24" s="40" t="str">
        <f t="shared" si="5"/>
        <v xml:space="preserve">0  (0)  %   | </v>
      </c>
      <c r="U24" s="40" t="str">
        <f t="shared" si="5"/>
        <v xml:space="preserve">0  (0)  %   | </v>
      </c>
      <c r="V24" s="40" t="str">
        <f t="shared" si="5"/>
        <v xml:space="preserve">0  (0)  %   | </v>
      </c>
      <c r="W24" s="42"/>
      <c r="X24" s="42"/>
    </row>
    <row r="25" spans="1:24" x14ac:dyDescent="0.2">
      <c r="A25" s="40" t="s">
        <v>21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M25" s="40" t="s">
        <v>21</v>
      </c>
      <c r="N25" s="40" t="str">
        <f t="shared" si="5"/>
        <v xml:space="preserve">0  (0)  %   | </v>
      </c>
      <c r="O25" s="40" t="str">
        <f t="shared" si="5"/>
        <v xml:space="preserve">0  (0)  %   | </v>
      </c>
      <c r="P25" s="40" t="str">
        <f t="shared" si="5"/>
        <v xml:space="preserve">0  (0)  %   | </v>
      </c>
      <c r="Q25" s="40" t="str">
        <f t="shared" si="5"/>
        <v xml:space="preserve">0  (0)  %   | </v>
      </c>
      <c r="R25" s="40" t="str">
        <f t="shared" si="5"/>
        <v xml:space="preserve">0  (0)  %   | </v>
      </c>
      <c r="S25" s="40" t="str">
        <f t="shared" si="5"/>
        <v xml:space="preserve">0  (0)  %   | </v>
      </c>
      <c r="T25" s="40" t="str">
        <f t="shared" si="5"/>
        <v xml:space="preserve">0  (0)  %   | </v>
      </c>
      <c r="U25" s="40" t="str">
        <f t="shared" si="5"/>
        <v xml:space="preserve">0  (0)  %   | </v>
      </c>
      <c r="V25" s="40" t="str">
        <f t="shared" si="5"/>
        <v xml:space="preserve">0  (0)  %   | </v>
      </c>
      <c r="W25" s="42"/>
      <c r="X25" s="42"/>
    </row>
    <row r="26" spans="1:24" ht="15" x14ac:dyDescent="0.2">
      <c r="A26" s="40" t="s">
        <v>22</v>
      </c>
      <c r="B26" s="41"/>
      <c r="C26" s="41"/>
      <c r="D26" s="48"/>
      <c r="E26" s="41"/>
      <c r="F26" s="41"/>
      <c r="G26" s="41"/>
      <c r="H26" s="41"/>
      <c r="I26" s="41"/>
      <c r="J26" s="41"/>
      <c r="K26" s="41"/>
      <c r="M26" s="40" t="s">
        <v>22</v>
      </c>
      <c r="N26" s="40" t="str">
        <f t="shared" si="5"/>
        <v xml:space="preserve">0  (0)  %   | </v>
      </c>
      <c r="O26" s="40" t="str">
        <f t="shared" si="5"/>
        <v xml:space="preserve">0  (0)  %   | </v>
      </c>
      <c r="P26" s="40" t="str">
        <f t="shared" si="5"/>
        <v xml:space="preserve">0  (0)  %   | </v>
      </c>
      <c r="Q26" s="40" t="str">
        <f t="shared" si="5"/>
        <v xml:space="preserve">0  (0)  %   | </v>
      </c>
      <c r="R26" s="40" t="str">
        <f t="shared" si="5"/>
        <v xml:space="preserve">0  (0)  %   | </v>
      </c>
      <c r="S26" s="40" t="str">
        <f t="shared" si="5"/>
        <v xml:space="preserve">0  (0)  %   | </v>
      </c>
      <c r="T26" s="40" t="str">
        <f t="shared" si="5"/>
        <v xml:space="preserve">0  (0)  %   | </v>
      </c>
      <c r="U26" s="40" t="str">
        <f t="shared" si="5"/>
        <v xml:space="preserve">0  (0)  %   | </v>
      </c>
      <c r="V26" s="40" t="str">
        <f t="shared" si="5"/>
        <v xml:space="preserve">0  (0)  %   | </v>
      </c>
      <c r="W26" s="42"/>
      <c r="X26" s="42"/>
    </row>
    <row r="27" spans="1:24" x14ac:dyDescent="0.2">
      <c r="A27" s="40" t="s">
        <v>23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M27" s="40" t="s">
        <v>23</v>
      </c>
      <c r="N27" s="40" t="str">
        <f t="shared" si="5"/>
        <v xml:space="preserve">0  (0)  %   | </v>
      </c>
      <c r="O27" s="40" t="str">
        <f t="shared" si="5"/>
        <v xml:space="preserve">0  (0)  %   | </v>
      </c>
      <c r="P27" s="40" t="str">
        <f t="shared" si="5"/>
        <v xml:space="preserve">0  (0)  %   | </v>
      </c>
      <c r="Q27" s="40" t="str">
        <f t="shared" si="5"/>
        <v xml:space="preserve">0  (0)  %   | </v>
      </c>
      <c r="R27" s="40" t="str">
        <f t="shared" si="5"/>
        <v xml:space="preserve">0  (0)  %   | </v>
      </c>
      <c r="S27" s="40" t="str">
        <f t="shared" si="5"/>
        <v xml:space="preserve">0  (0)  %   | </v>
      </c>
      <c r="T27" s="40" t="str">
        <f t="shared" si="5"/>
        <v xml:space="preserve">0  (0)  %   | </v>
      </c>
      <c r="U27" s="40" t="str">
        <f t="shared" si="5"/>
        <v xml:space="preserve">0  (0)  %   | </v>
      </c>
      <c r="V27" s="40" t="str">
        <f t="shared" si="5"/>
        <v xml:space="preserve">0  (0)  %   | </v>
      </c>
      <c r="W27" s="42"/>
      <c r="X27" s="42"/>
    </row>
    <row r="28" spans="1:24" x14ac:dyDescent="0.2">
      <c r="A28" s="40" t="s">
        <v>24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M28" s="40" t="s">
        <v>24</v>
      </c>
      <c r="N28" s="40" t="str">
        <f t="shared" si="5"/>
        <v xml:space="preserve">0  (0)  %   | </v>
      </c>
      <c r="O28" s="40" t="str">
        <f t="shared" si="5"/>
        <v xml:space="preserve">0  (0)  %   | </v>
      </c>
      <c r="P28" s="40" t="str">
        <f t="shared" si="5"/>
        <v xml:space="preserve">0  (0)  %   | </v>
      </c>
      <c r="Q28" s="40" t="str">
        <f t="shared" si="5"/>
        <v xml:space="preserve">0  (0)  %   | </v>
      </c>
      <c r="R28" s="40" t="str">
        <f t="shared" si="5"/>
        <v xml:space="preserve">0  (0)  %   | </v>
      </c>
      <c r="S28" s="40" t="str">
        <f t="shared" si="5"/>
        <v xml:space="preserve">0  (0)  %   | </v>
      </c>
      <c r="T28" s="40" t="str">
        <f t="shared" si="5"/>
        <v xml:space="preserve">0  (0)  %   | </v>
      </c>
      <c r="U28" s="40" t="str">
        <f t="shared" si="5"/>
        <v xml:space="preserve">0  (0)  %   | </v>
      </c>
      <c r="V28" s="40" t="str">
        <f t="shared" si="5"/>
        <v xml:space="preserve">0  (0)  %   | </v>
      </c>
      <c r="W28" s="42"/>
      <c r="X28" s="42"/>
    </row>
    <row r="29" spans="1:24" x14ac:dyDescent="0.2">
      <c r="A29" s="40" t="s">
        <v>25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M29" s="40" t="s">
        <v>25</v>
      </c>
      <c r="N29" s="40" t="str">
        <f t="shared" si="5"/>
        <v xml:space="preserve">0  (0)  %   | </v>
      </c>
      <c r="O29" s="40" t="str">
        <f t="shared" si="5"/>
        <v xml:space="preserve">0  (0)  %   | </v>
      </c>
      <c r="P29" s="40" t="str">
        <f t="shared" si="5"/>
        <v xml:space="preserve">0  (0)  %   | </v>
      </c>
      <c r="Q29" s="40" t="str">
        <f t="shared" si="5"/>
        <v xml:space="preserve">0  (0)  %   | </v>
      </c>
      <c r="R29" s="40" t="str">
        <f t="shared" si="5"/>
        <v xml:space="preserve">0  (0)  %   | </v>
      </c>
      <c r="S29" s="40" t="str">
        <f t="shared" si="5"/>
        <v xml:space="preserve">0  (0)  %   | </v>
      </c>
      <c r="T29" s="40" t="str">
        <f t="shared" si="5"/>
        <v xml:space="preserve">0  (0)  %   | </v>
      </c>
      <c r="U29" s="40" t="str">
        <f t="shared" si="5"/>
        <v xml:space="preserve">0  (0)  %   | </v>
      </c>
      <c r="V29" s="40" t="str">
        <f t="shared" si="5"/>
        <v xml:space="preserve">0  (0)  %   | </v>
      </c>
      <c r="W29" s="42"/>
      <c r="X29" s="42"/>
    </row>
    <row r="30" spans="1:24" x14ac:dyDescent="0.2">
      <c r="A30" s="40" t="s">
        <v>26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M30" s="40" t="s">
        <v>26</v>
      </c>
      <c r="N30" s="40" t="str">
        <f t="shared" si="5"/>
        <v xml:space="preserve">0  (0)  %   | </v>
      </c>
      <c r="O30" s="40" t="str">
        <f t="shared" si="5"/>
        <v xml:space="preserve">0  (0)  %   | </v>
      </c>
      <c r="P30" s="40" t="str">
        <f t="shared" si="5"/>
        <v xml:space="preserve">0  (0)  %   | </v>
      </c>
      <c r="Q30" s="40" t="str">
        <f t="shared" si="5"/>
        <v xml:space="preserve">0  (0)  %   | </v>
      </c>
      <c r="R30" s="40" t="str">
        <f t="shared" si="5"/>
        <v xml:space="preserve">0  (0)  %   | </v>
      </c>
      <c r="S30" s="40" t="str">
        <f t="shared" si="5"/>
        <v xml:space="preserve">0  (0)  %   | </v>
      </c>
      <c r="T30" s="40" t="str">
        <f t="shared" si="5"/>
        <v xml:space="preserve">0  (0)  %   | </v>
      </c>
      <c r="U30" s="40" t="str">
        <f t="shared" si="5"/>
        <v xml:space="preserve">0  (0)  %   | </v>
      </c>
      <c r="V30" s="40" t="str">
        <f t="shared" si="5"/>
        <v xml:space="preserve">0  (0)  %   | </v>
      </c>
      <c r="W30" s="42"/>
      <c r="X30" s="42"/>
    </row>
    <row r="31" spans="1:24" x14ac:dyDescent="0.2">
      <c r="A31" s="40" t="s">
        <v>27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M31" s="40" t="s">
        <v>27</v>
      </c>
      <c r="N31" s="40" t="str">
        <f t="shared" si="5"/>
        <v xml:space="preserve">0  (0)  %   | </v>
      </c>
      <c r="O31" s="40" t="str">
        <f t="shared" si="5"/>
        <v xml:space="preserve">0  (0)  %   | </v>
      </c>
      <c r="P31" s="40" t="str">
        <f t="shared" si="5"/>
        <v xml:space="preserve">0  (0)  %   | </v>
      </c>
      <c r="Q31" s="40" t="str">
        <f t="shared" si="5"/>
        <v xml:space="preserve">0  (0)  %   | </v>
      </c>
      <c r="R31" s="40" t="str">
        <f t="shared" si="5"/>
        <v xml:space="preserve">0  (0)  %   | </v>
      </c>
      <c r="S31" s="40" t="str">
        <f t="shared" si="5"/>
        <v xml:space="preserve">0  (0)  %   | </v>
      </c>
      <c r="T31" s="40" t="str">
        <f t="shared" si="5"/>
        <v xml:space="preserve">0  (0)  %   | </v>
      </c>
      <c r="U31" s="40" t="str">
        <f t="shared" si="5"/>
        <v xml:space="preserve">0  (0)  %   | </v>
      </c>
      <c r="V31" s="40" t="str">
        <f t="shared" si="5"/>
        <v xml:space="preserve">0  (0)  %   | </v>
      </c>
      <c r="W31" s="42"/>
      <c r="X31" s="42"/>
    </row>
    <row r="32" spans="1:24" x14ac:dyDescent="0.2">
      <c r="A32" s="40" t="s">
        <v>28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M32" s="40" t="s">
        <v>28</v>
      </c>
      <c r="N32" s="40" t="str">
        <f t="shared" si="5"/>
        <v xml:space="preserve">0  (0)  %   | </v>
      </c>
      <c r="O32" s="40" t="str">
        <f t="shared" si="5"/>
        <v xml:space="preserve">0  (0)  %   | </v>
      </c>
      <c r="P32" s="40" t="str">
        <f t="shared" si="5"/>
        <v xml:space="preserve">0  (0)  %   | </v>
      </c>
      <c r="Q32" s="40" t="str">
        <f t="shared" si="5"/>
        <v xml:space="preserve">0  (0)  %   | </v>
      </c>
      <c r="R32" s="40" t="str">
        <f t="shared" si="5"/>
        <v xml:space="preserve">0  (0)  %   | </v>
      </c>
      <c r="S32" s="40" t="str">
        <f t="shared" si="5"/>
        <v xml:space="preserve">0  (0)  %   | </v>
      </c>
      <c r="T32" s="40" t="str">
        <f t="shared" si="5"/>
        <v xml:space="preserve">0  (0)  %   | </v>
      </c>
      <c r="U32" s="40" t="str">
        <f t="shared" si="5"/>
        <v xml:space="preserve">0  (0)  %   | </v>
      </c>
      <c r="V32" s="40" t="str">
        <f t="shared" si="5"/>
        <v xml:space="preserve">0  (0)  %   | </v>
      </c>
      <c r="W32" s="42"/>
      <c r="X32" s="42"/>
    </row>
    <row r="33" spans="1:24" x14ac:dyDescent="0.2">
      <c r="A33" s="40" t="s">
        <v>29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M33" s="40" t="s">
        <v>29</v>
      </c>
      <c r="N33" s="40" t="str">
        <f t="shared" si="5"/>
        <v xml:space="preserve">0  (0)  %   | </v>
      </c>
      <c r="O33" s="40" t="str">
        <f t="shared" si="5"/>
        <v xml:space="preserve">0  (0)  %   | </v>
      </c>
      <c r="P33" s="40" t="str">
        <f t="shared" si="5"/>
        <v xml:space="preserve">0  (0)  %   | </v>
      </c>
      <c r="Q33" s="40" t="str">
        <f t="shared" si="5"/>
        <v xml:space="preserve">0  (0)  %   | </v>
      </c>
      <c r="R33" s="40" t="str">
        <f t="shared" si="5"/>
        <v xml:space="preserve">0  (0)  %   | </v>
      </c>
      <c r="S33" s="40" t="str">
        <f t="shared" si="5"/>
        <v xml:space="preserve">0  (0)  %   | </v>
      </c>
      <c r="T33" s="40" t="str">
        <f t="shared" si="5"/>
        <v xml:space="preserve">0  (0)  %   | </v>
      </c>
      <c r="U33" s="40" t="str">
        <f t="shared" si="5"/>
        <v xml:space="preserve">0  (0)  %   | </v>
      </c>
      <c r="V33" s="40" t="str">
        <f t="shared" si="5"/>
        <v xml:space="preserve">0  (0)  %   | </v>
      </c>
      <c r="W33" s="42"/>
      <c r="X33" s="42"/>
    </row>
    <row r="34" spans="1:24" ht="15" x14ac:dyDescent="0.2">
      <c r="B34" s="43"/>
      <c r="C34" s="44"/>
      <c r="D34" s="44"/>
      <c r="E34" s="44"/>
      <c r="F34" s="44"/>
      <c r="G34" s="44"/>
      <c r="H34" s="44"/>
      <c r="I34" s="44"/>
      <c r="J34" s="44"/>
      <c r="K34" s="45"/>
    </row>
    <row r="35" spans="1:24" ht="15" x14ac:dyDescent="0.2">
      <c r="A35" s="40">
        <v>75</v>
      </c>
      <c r="B35" s="43"/>
      <c r="C35" s="44"/>
      <c r="D35" s="44"/>
      <c r="E35" s="44"/>
      <c r="F35" s="44"/>
      <c r="G35" s="44"/>
      <c r="H35" s="44"/>
      <c r="I35" s="44"/>
      <c r="J35" s="44"/>
      <c r="K35" s="45"/>
    </row>
    <row r="36" spans="1:24" ht="15" x14ac:dyDescent="0.2">
      <c r="A36" s="40" t="s">
        <v>1</v>
      </c>
      <c r="B36" s="43"/>
      <c r="C36" s="44"/>
      <c r="D36" s="44"/>
      <c r="E36" s="44"/>
      <c r="F36" s="44"/>
      <c r="G36" s="44"/>
      <c r="H36" s="44"/>
      <c r="I36" s="44"/>
      <c r="J36" s="44"/>
      <c r="K36" s="45"/>
      <c r="N36" s="46"/>
    </row>
    <row r="37" spans="1:24" ht="13.5" thickBot="1" x14ac:dyDescent="0.25">
      <c r="A37" s="40" t="s">
        <v>2</v>
      </c>
      <c r="B37" s="47"/>
      <c r="C37" s="47"/>
      <c r="D37" s="47"/>
      <c r="E37" s="47"/>
      <c r="F37" s="47"/>
      <c r="G37" s="47"/>
      <c r="H37" s="47"/>
      <c r="I37" s="47"/>
      <c r="J37" s="47"/>
      <c r="N37" s="46"/>
    </row>
    <row r="38" spans="1:24" x14ac:dyDescent="0.2">
      <c r="A38" s="40" t="s">
        <v>3</v>
      </c>
      <c r="B38" s="40">
        <v>178218</v>
      </c>
      <c r="C38" s="40">
        <v>140470</v>
      </c>
      <c r="D38" s="40">
        <v>172878</v>
      </c>
      <c r="E38" s="40">
        <v>137282</v>
      </c>
      <c r="F38" s="40">
        <v>229136</v>
      </c>
      <c r="G38" s="40">
        <v>192790</v>
      </c>
      <c r="H38" s="40">
        <v>229768</v>
      </c>
      <c r="I38" s="40">
        <v>225534</v>
      </c>
      <c r="J38" s="40">
        <v>176700</v>
      </c>
      <c r="K38" s="73"/>
    </row>
    <row r="39" spans="1:24" x14ac:dyDescent="0.2">
      <c r="A39" s="40" t="s">
        <v>4</v>
      </c>
      <c r="B39" s="40">
        <v>42258</v>
      </c>
      <c r="C39" s="40">
        <v>24918</v>
      </c>
      <c r="D39" s="40">
        <v>31446</v>
      </c>
      <c r="E39" s="40">
        <v>27454</v>
      </c>
      <c r="F39" s="40">
        <v>45324</v>
      </c>
      <c r="G39" s="40">
        <v>41446</v>
      </c>
      <c r="H39" s="40">
        <v>44992</v>
      </c>
      <c r="I39" s="40">
        <v>49882</v>
      </c>
      <c r="J39" s="40">
        <v>34812</v>
      </c>
      <c r="K39" s="75"/>
    </row>
    <row r="40" spans="1:24" x14ac:dyDescent="0.2">
      <c r="A40" s="40" t="s">
        <v>5</v>
      </c>
      <c r="B40" s="40">
        <v>3816</v>
      </c>
      <c r="C40" s="40">
        <v>3600</v>
      </c>
      <c r="D40" s="40">
        <v>14864</v>
      </c>
      <c r="E40" s="40">
        <v>7000</v>
      </c>
      <c r="F40" s="40">
        <v>8164</v>
      </c>
      <c r="G40" s="40">
        <v>3828</v>
      </c>
      <c r="H40" s="40">
        <v>8168</v>
      </c>
      <c r="I40" s="40">
        <v>7528</v>
      </c>
      <c r="J40" s="40">
        <v>14316</v>
      </c>
      <c r="K40" s="75"/>
    </row>
    <row r="41" spans="1:24" ht="13.5" thickBot="1" x14ac:dyDescent="0.25">
      <c r="A41" s="40" t="s">
        <v>6</v>
      </c>
      <c r="B41" s="40">
        <v>21220</v>
      </c>
      <c r="C41" s="40">
        <v>16748</v>
      </c>
      <c r="D41" s="40">
        <v>19364</v>
      </c>
      <c r="E41" s="40">
        <v>14236</v>
      </c>
      <c r="F41" s="40">
        <v>30788</v>
      </c>
      <c r="G41" s="40">
        <v>21140</v>
      </c>
      <c r="H41" s="40">
        <v>30780</v>
      </c>
      <c r="I41" s="40">
        <v>30976</v>
      </c>
      <c r="J41" s="40">
        <v>18032</v>
      </c>
      <c r="K41" s="77"/>
    </row>
    <row r="42" spans="1:24" x14ac:dyDescent="0.2">
      <c r="A42" s="40" t="s">
        <v>7</v>
      </c>
    </row>
    <row r="43" spans="1:24" x14ac:dyDescent="0.2">
      <c r="A43" s="40" t="s">
        <v>8</v>
      </c>
    </row>
    <row r="44" spans="1:24" x14ac:dyDescent="0.2">
      <c r="A44" s="40" t="s">
        <v>9</v>
      </c>
    </row>
    <row r="45" spans="1:24" x14ac:dyDescent="0.2">
      <c r="A45" s="40" t="s">
        <v>10</v>
      </c>
    </row>
    <row r="46" spans="1:24" x14ac:dyDescent="0.2">
      <c r="A46" s="40" t="s">
        <v>11</v>
      </c>
    </row>
    <row r="47" spans="1:24" x14ac:dyDescent="0.2">
      <c r="A47" s="40" t="s">
        <v>12</v>
      </c>
    </row>
    <row r="48" spans="1:24" x14ac:dyDescent="0.2">
      <c r="A48" s="40" t="s">
        <v>13</v>
      </c>
    </row>
    <row r="49" spans="1:24" x14ac:dyDescent="0.2">
      <c r="A49" s="40" t="s">
        <v>14</v>
      </c>
    </row>
    <row r="50" spans="1:24" x14ac:dyDescent="0.2">
      <c r="A50" s="40" t="s">
        <v>15</v>
      </c>
      <c r="O50" s="40">
        <v>178218</v>
      </c>
    </row>
    <row r="51" spans="1:24" x14ac:dyDescent="0.2">
      <c r="A51" s="40" t="s">
        <v>16</v>
      </c>
      <c r="B51" s="41"/>
      <c r="C51" s="41"/>
      <c r="D51" s="41"/>
      <c r="E51" s="41"/>
      <c r="F51" s="41"/>
      <c r="G51" s="41"/>
      <c r="H51" s="41"/>
      <c r="I51" s="41"/>
      <c r="J51" s="41"/>
      <c r="K51" s="41"/>
      <c r="O51" s="40">
        <v>42258</v>
      </c>
    </row>
    <row r="52" spans="1:24" x14ac:dyDescent="0.2">
      <c r="A52" s="40" t="s">
        <v>17</v>
      </c>
      <c r="B52" s="41"/>
      <c r="C52" s="41"/>
      <c r="D52" s="41"/>
      <c r="E52" s="41"/>
      <c r="F52" s="41"/>
      <c r="G52" s="41"/>
      <c r="H52" s="41"/>
      <c r="I52" s="41"/>
      <c r="J52" s="41"/>
      <c r="K52" s="41"/>
      <c r="O52" s="40">
        <v>3816</v>
      </c>
    </row>
    <row r="53" spans="1:24" x14ac:dyDescent="0.2">
      <c r="A53" s="40" t="s">
        <v>18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  <c r="O53" s="40">
        <v>21220</v>
      </c>
    </row>
    <row r="54" spans="1:24" x14ac:dyDescent="0.2">
      <c r="A54" s="40" t="s">
        <v>19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</row>
    <row r="55" spans="1:24" x14ac:dyDescent="0.2">
      <c r="A55" s="40" t="s">
        <v>0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</row>
    <row r="56" spans="1:24" x14ac:dyDescent="0.2">
      <c r="A56" s="40" t="s">
        <v>20</v>
      </c>
      <c r="B56" s="41"/>
      <c r="C56" s="41"/>
      <c r="D56" s="41"/>
      <c r="E56" s="41"/>
      <c r="F56" s="41"/>
      <c r="G56" s="41"/>
      <c r="H56" s="41"/>
      <c r="I56" s="41"/>
      <c r="J56" s="41"/>
      <c r="K56" s="41"/>
      <c r="Q56" s="39"/>
      <c r="R56" s="39"/>
      <c r="S56" s="39"/>
      <c r="T56" s="39"/>
      <c r="V56" s="39"/>
      <c r="W56" s="39"/>
      <c r="X56" s="39"/>
    </row>
    <row r="57" spans="1:24" x14ac:dyDescent="0.2">
      <c r="A57" s="40" t="s">
        <v>21</v>
      </c>
      <c r="B57" s="41"/>
      <c r="C57" s="41"/>
      <c r="D57" s="41"/>
      <c r="E57" s="41"/>
      <c r="F57" s="41"/>
      <c r="G57" s="41"/>
      <c r="H57" s="41"/>
      <c r="I57" s="41"/>
      <c r="J57" s="41"/>
      <c r="K57" s="41"/>
    </row>
    <row r="58" spans="1:24" x14ac:dyDescent="0.2">
      <c r="A58" s="40" t="s">
        <v>22</v>
      </c>
      <c r="B58" s="41"/>
      <c r="C58" s="41"/>
      <c r="D58" s="41"/>
      <c r="E58" s="41"/>
      <c r="F58" s="41"/>
      <c r="G58" s="41"/>
      <c r="H58" s="41"/>
      <c r="I58" s="41"/>
      <c r="J58" s="41"/>
      <c r="K58" s="41"/>
    </row>
    <row r="59" spans="1:24" x14ac:dyDescent="0.2">
      <c r="A59" s="40" t="s">
        <v>23</v>
      </c>
      <c r="B59" s="41"/>
      <c r="C59" s="41"/>
      <c r="D59" s="41"/>
      <c r="E59" s="41"/>
      <c r="F59" s="41"/>
      <c r="G59" s="41"/>
      <c r="H59" s="41"/>
      <c r="I59" s="41"/>
      <c r="J59" s="41"/>
      <c r="K59" s="41"/>
    </row>
    <row r="60" spans="1:24" x14ac:dyDescent="0.2">
      <c r="A60" s="40" t="s">
        <v>24</v>
      </c>
      <c r="B60" s="41"/>
      <c r="C60" s="41"/>
      <c r="D60" s="41"/>
      <c r="E60" s="41"/>
      <c r="F60" s="41"/>
      <c r="G60" s="41"/>
      <c r="H60" s="41"/>
      <c r="I60" s="41"/>
      <c r="J60" s="41"/>
      <c r="K60" s="41"/>
    </row>
    <row r="61" spans="1:24" x14ac:dyDescent="0.2">
      <c r="A61" s="40" t="s">
        <v>25</v>
      </c>
      <c r="B61" s="41"/>
      <c r="C61" s="41"/>
      <c r="D61" s="41"/>
      <c r="E61" s="41"/>
      <c r="F61" s="41"/>
      <c r="G61" s="41"/>
      <c r="H61" s="41"/>
      <c r="I61" s="41"/>
      <c r="J61" s="41"/>
      <c r="K61" s="41"/>
    </row>
    <row r="62" spans="1:24" x14ac:dyDescent="0.2">
      <c r="A62" s="40" t="s">
        <v>26</v>
      </c>
      <c r="B62" s="41"/>
      <c r="C62" s="41"/>
      <c r="D62" s="41"/>
      <c r="E62" s="41"/>
      <c r="F62" s="41"/>
      <c r="G62" s="41"/>
      <c r="H62" s="41"/>
      <c r="I62" s="41"/>
      <c r="J62" s="41"/>
      <c r="K62" s="41"/>
    </row>
    <row r="63" spans="1:24" x14ac:dyDescent="0.2">
      <c r="A63" s="40" t="s">
        <v>27</v>
      </c>
      <c r="B63" s="41"/>
      <c r="C63" s="41"/>
      <c r="D63" s="41"/>
      <c r="E63" s="41"/>
      <c r="F63" s="41"/>
      <c r="G63" s="41"/>
      <c r="H63" s="41"/>
      <c r="I63" s="41"/>
      <c r="J63" s="41"/>
      <c r="K63" s="41"/>
    </row>
    <row r="64" spans="1:24" x14ac:dyDescent="0.2">
      <c r="A64" s="40" t="s">
        <v>28</v>
      </c>
      <c r="B64" s="41"/>
      <c r="C64" s="41"/>
      <c r="D64" s="41"/>
      <c r="E64" s="41"/>
      <c r="F64" s="41"/>
      <c r="G64" s="41"/>
      <c r="H64" s="41"/>
      <c r="I64" s="41"/>
      <c r="J64" s="41"/>
      <c r="K64" s="41"/>
    </row>
    <row r="65" spans="1:11" x14ac:dyDescent="0.2">
      <c r="A65" s="40" t="s">
        <v>29</v>
      </c>
      <c r="B65" s="41"/>
      <c r="C65" s="41"/>
      <c r="D65" s="41"/>
      <c r="E65" s="41"/>
      <c r="F65" s="41"/>
      <c r="G65" s="41"/>
      <c r="H65" s="41"/>
      <c r="I65" s="41"/>
      <c r="J65" s="41"/>
      <c r="K65" s="41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3:X65"/>
  <sheetViews>
    <sheetView workbookViewId="0">
      <selection activeCell="J6" sqref="J6:J9"/>
    </sheetView>
  </sheetViews>
  <sheetFormatPr defaultColWidth="8.85546875" defaultRowHeight="12.75" x14ac:dyDescent="0.2"/>
  <cols>
    <col min="1" max="1" width="28.7109375" style="40" bestFit="1" customWidth="1"/>
    <col min="2" max="2" width="18.85546875" style="40" customWidth="1"/>
    <col min="3" max="5" width="8.85546875" style="40"/>
    <col min="6" max="6" width="12" style="40" customWidth="1"/>
    <col min="7" max="7" width="14.28515625" style="40" bestFit="1" customWidth="1"/>
    <col min="8" max="8" width="8.85546875" style="40"/>
    <col min="9" max="9" width="14" style="40" bestFit="1" customWidth="1"/>
    <col min="10" max="10" width="8.85546875" style="40"/>
    <col min="11" max="11" width="9" style="40" customWidth="1"/>
    <col min="12" max="12" width="8.85546875" style="40"/>
    <col min="13" max="13" width="34.28515625" style="40" bestFit="1" customWidth="1"/>
    <col min="14" max="15" width="26.5703125" style="40" bestFit="1" customWidth="1"/>
    <col min="16" max="16" width="27" style="40" bestFit="1" customWidth="1"/>
    <col min="17" max="17" width="27.5703125" style="40" bestFit="1" customWidth="1"/>
    <col min="18" max="18" width="25.5703125" style="40" bestFit="1" customWidth="1"/>
    <col min="19" max="19" width="26" style="40" bestFit="1" customWidth="1"/>
    <col min="20" max="20" width="27" style="40" bestFit="1" customWidth="1"/>
    <col min="21" max="21" width="26" style="40" bestFit="1" customWidth="1"/>
    <col min="22" max="22" width="26.5703125" style="40" bestFit="1" customWidth="1"/>
    <col min="23" max="23" width="7.28515625" style="40" bestFit="1" customWidth="1"/>
    <col min="24" max="24" width="21.85546875" style="40" bestFit="1" customWidth="1"/>
    <col min="25" max="16384" width="8.85546875" style="40"/>
  </cols>
  <sheetData>
    <row r="3" spans="1:24" x14ac:dyDescent="0.2">
      <c r="A3" s="40">
        <v>75</v>
      </c>
      <c r="B3" s="40" t="s">
        <v>120</v>
      </c>
      <c r="C3" s="40" t="s">
        <v>119</v>
      </c>
      <c r="D3" s="40" t="s">
        <v>117</v>
      </c>
      <c r="E3" s="40" t="s">
        <v>118</v>
      </c>
      <c r="F3" s="40" t="s">
        <v>121</v>
      </c>
      <c r="G3" s="40" t="s">
        <v>122</v>
      </c>
      <c r="H3" s="40" t="s">
        <v>123</v>
      </c>
      <c r="I3" s="40" t="s">
        <v>127</v>
      </c>
      <c r="J3" s="40" t="s">
        <v>125</v>
      </c>
      <c r="M3" s="40" t="s">
        <v>39</v>
      </c>
      <c r="N3" s="40" t="s">
        <v>30</v>
      </c>
      <c r="O3" s="40" t="s">
        <v>31</v>
      </c>
      <c r="P3" s="40" t="s">
        <v>32</v>
      </c>
      <c r="Q3" s="40" t="s">
        <v>33</v>
      </c>
      <c r="R3" s="40" t="s">
        <v>34</v>
      </c>
      <c r="S3" s="40" t="s">
        <v>35</v>
      </c>
      <c r="T3" s="40" t="s">
        <v>36</v>
      </c>
      <c r="U3" s="40" t="s">
        <v>128</v>
      </c>
      <c r="V3" s="40" t="s">
        <v>38</v>
      </c>
    </row>
    <row r="4" spans="1:24" x14ac:dyDescent="0.2">
      <c r="A4" s="40" t="s">
        <v>1</v>
      </c>
      <c r="M4" s="40" t="s">
        <v>83</v>
      </c>
    </row>
    <row r="5" spans="1:24" ht="13.5" thickBot="1" x14ac:dyDescent="0.25">
      <c r="A5" s="40" t="s">
        <v>2</v>
      </c>
      <c r="M5" s="40" t="s">
        <v>82</v>
      </c>
    </row>
    <row r="6" spans="1:24" x14ac:dyDescent="0.2">
      <c r="A6" s="40" t="s">
        <v>3</v>
      </c>
      <c r="B6" s="72">
        <v>178218</v>
      </c>
      <c r="C6" s="69">
        <v>140470</v>
      </c>
      <c r="D6" s="69">
        <v>172878</v>
      </c>
      <c r="E6" s="69">
        <v>137282</v>
      </c>
      <c r="F6" s="69">
        <v>229136</v>
      </c>
      <c r="G6" s="69">
        <v>192790</v>
      </c>
      <c r="H6" s="69">
        <v>229768</v>
      </c>
      <c r="I6" s="69">
        <v>225534</v>
      </c>
      <c r="J6" s="73">
        <v>176700</v>
      </c>
      <c r="M6" s="40" t="s">
        <v>3</v>
      </c>
      <c r="N6" s="40" t="str">
        <f>CONCATENATE(B6, "  (",B6-B38, ")","   | ")</f>
        <v xml:space="preserve">178218  (212)   | </v>
      </c>
      <c r="O6" s="40" t="str">
        <f t="shared" ref="O6:V9" si="0">CONCATENATE(C6, "  (",C6-C38, ")","   | ")</f>
        <v xml:space="preserve">140470  (156)   | </v>
      </c>
      <c r="P6" s="40" t="str">
        <f t="shared" si="0"/>
        <v xml:space="preserve">172878  (328)   | </v>
      </c>
      <c r="Q6" s="40" t="str">
        <f t="shared" si="0"/>
        <v xml:space="preserve">137282  (160)   | </v>
      </c>
      <c r="R6" s="40" t="str">
        <f>CONCATENATE(F6, "  (",F6-F38, ")","   | ")</f>
        <v xml:space="preserve">229136  (428)   | </v>
      </c>
      <c r="S6" s="40" t="str">
        <f>CONCATENATE(G6, "  (",G6-G38, ")","   | ")</f>
        <v xml:space="preserve">192790  (540)   | </v>
      </c>
      <c r="T6" s="40" t="str">
        <f t="shared" si="0"/>
        <v xml:space="preserve">229768  (424)   | </v>
      </c>
      <c r="U6" s="40" t="str">
        <f t="shared" si="0"/>
        <v xml:space="preserve">225534  (376)   | </v>
      </c>
      <c r="V6" s="40" t="str">
        <f t="shared" si="0"/>
        <v xml:space="preserve">176700  (828)   | </v>
      </c>
      <c r="W6" s="42"/>
      <c r="X6" s="42"/>
    </row>
    <row r="7" spans="1:24" x14ac:dyDescent="0.2">
      <c r="A7" s="40" t="s">
        <v>4</v>
      </c>
      <c r="B7" s="74">
        <v>42258</v>
      </c>
      <c r="C7" s="70">
        <v>24918</v>
      </c>
      <c r="D7" s="70">
        <v>31446</v>
      </c>
      <c r="E7" s="70">
        <v>27454</v>
      </c>
      <c r="F7" s="70">
        <v>45324</v>
      </c>
      <c r="G7" s="70">
        <v>41446</v>
      </c>
      <c r="H7" s="70">
        <v>44992</v>
      </c>
      <c r="I7" s="70">
        <v>49882</v>
      </c>
      <c r="J7" s="75">
        <v>34812</v>
      </c>
      <c r="M7" s="40" t="s">
        <v>4</v>
      </c>
      <c r="N7" s="40" t="str">
        <f>CONCATENATE(B7, "  (",B7-B39, ")","   | ")</f>
        <v xml:space="preserve">42258  (16)   | </v>
      </c>
      <c r="O7" s="40" t="str">
        <f t="shared" si="0"/>
        <v xml:space="preserve">24918  (12)   | </v>
      </c>
      <c r="P7" s="40" t="str">
        <f t="shared" si="0"/>
        <v xml:space="preserve">31446  (12)   | </v>
      </c>
      <c r="Q7" s="40" t="str">
        <f t="shared" si="0"/>
        <v xml:space="preserve">27454  (20)   | </v>
      </c>
      <c r="R7" s="40" t="str">
        <f t="shared" si="0"/>
        <v xml:space="preserve">45324  (12)   | </v>
      </c>
      <c r="S7" s="40" t="str">
        <f>CONCATENATE(G7, "  (",G7-G39, ")","   | ")</f>
        <v xml:space="preserve">41446  (16)   | </v>
      </c>
      <c r="T7" s="40" t="str">
        <f t="shared" si="0"/>
        <v xml:space="preserve">44992  (12)   | </v>
      </c>
      <c r="U7" s="40" t="str">
        <f t="shared" si="0"/>
        <v xml:space="preserve">49882  (16)   | </v>
      </c>
      <c r="V7" s="40" t="str">
        <f t="shared" si="0"/>
        <v xml:space="preserve">34812  (12)   | </v>
      </c>
      <c r="W7" s="42"/>
      <c r="X7" s="42"/>
    </row>
    <row r="8" spans="1:24" x14ac:dyDescent="0.2">
      <c r="A8" s="40" t="s">
        <v>5</v>
      </c>
      <c r="B8" s="74">
        <v>3816</v>
      </c>
      <c r="C8" s="70">
        <v>3600</v>
      </c>
      <c r="D8" s="70">
        <v>14864</v>
      </c>
      <c r="E8" s="70">
        <v>7000</v>
      </c>
      <c r="F8" s="70">
        <v>8164</v>
      </c>
      <c r="G8" s="70">
        <v>3828</v>
      </c>
      <c r="H8" s="70">
        <v>8168</v>
      </c>
      <c r="I8" s="70">
        <v>7528</v>
      </c>
      <c r="J8" s="75">
        <v>14316</v>
      </c>
      <c r="M8" s="40" t="s">
        <v>5</v>
      </c>
      <c r="N8" s="40" t="str">
        <f t="shared" ref="N8:N9" si="1">CONCATENATE(B8, "  (",B8-B40, ")","   | ")</f>
        <v xml:space="preserve">3816  (20)   | </v>
      </c>
      <c r="O8" s="40" t="str">
        <f t="shared" si="0"/>
        <v xml:space="preserve">3600  (20)   | </v>
      </c>
      <c r="P8" s="40" t="str">
        <f t="shared" si="0"/>
        <v xml:space="preserve">14864  (28)   | </v>
      </c>
      <c r="Q8" s="40" t="str">
        <f t="shared" si="0"/>
        <v xml:space="preserve">7000  (20)   | </v>
      </c>
      <c r="R8" s="40" t="str">
        <f t="shared" si="0"/>
        <v xml:space="preserve">8164  (32)   | </v>
      </c>
      <c r="S8" s="40" t="str">
        <f t="shared" si="0"/>
        <v xml:space="preserve">3828  (24)   | </v>
      </c>
      <c r="T8" s="40" t="str">
        <f>CONCATENATE(H8, "  (",H8-H40, ")","   | ")</f>
        <v xml:space="preserve">8168  (32)   | </v>
      </c>
      <c r="U8" s="40" t="str">
        <f t="shared" si="0"/>
        <v xml:space="preserve">7528  (32)   | </v>
      </c>
      <c r="V8" s="40" t="str">
        <f t="shared" si="0"/>
        <v xml:space="preserve">14316  (28)   | </v>
      </c>
      <c r="W8" s="42"/>
      <c r="X8" s="42"/>
    </row>
    <row r="9" spans="1:24" ht="13.5" thickBot="1" x14ac:dyDescent="0.25">
      <c r="A9" s="40" t="s">
        <v>6</v>
      </c>
      <c r="B9" s="76">
        <v>21220</v>
      </c>
      <c r="C9" s="71">
        <v>16748</v>
      </c>
      <c r="D9" s="71">
        <v>19364</v>
      </c>
      <c r="E9" s="71">
        <v>14236</v>
      </c>
      <c r="F9" s="71">
        <v>30788</v>
      </c>
      <c r="G9" s="71">
        <v>21140</v>
      </c>
      <c r="H9" s="71">
        <v>30780</v>
      </c>
      <c r="I9" s="71">
        <v>30976</v>
      </c>
      <c r="J9" s="77">
        <v>18032</v>
      </c>
      <c r="M9" s="40" t="s">
        <v>6</v>
      </c>
      <c r="N9" s="40" t="str">
        <f t="shared" si="1"/>
        <v xml:space="preserve">21220  (20)   | </v>
      </c>
      <c r="O9" s="40" t="str">
        <f t="shared" si="0"/>
        <v xml:space="preserve">16748  (20)   | </v>
      </c>
      <c r="P9" s="40" t="str">
        <f t="shared" si="0"/>
        <v xml:space="preserve">19364  (28)   | </v>
      </c>
      <c r="Q9" s="40" t="str">
        <f t="shared" si="0"/>
        <v xml:space="preserve">14236  (20)   | </v>
      </c>
      <c r="R9" s="40" t="str">
        <f t="shared" si="0"/>
        <v xml:space="preserve">30788  (12)   | </v>
      </c>
      <c r="S9" s="40" t="str">
        <f t="shared" si="0"/>
        <v xml:space="preserve">21140  (8)   | </v>
      </c>
      <c r="T9" s="40" t="str">
        <f>CONCATENATE(H9, "  (",H9-H41, ")","   | ")</f>
        <v xml:space="preserve">30780  (12)   | </v>
      </c>
      <c r="U9" s="40" t="str">
        <f t="shared" si="0"/>
        <v xml:space="preserve">30976  (32)   | </v>
      </c>
      <c r="V9" s="40" t="str">
        <f>CONCATENATE(J9, "  (",J9-J41, ")","   | ")</f>
        <v xml:space="preserve">18032  (24)   | </v>
      </c>
      <c r="W9" s="42"/>
      <c r="X9" s="42"/>
    </row>
    <row r="10" spans="1:24" x14ac:dyDescent="0.2">
      <c r="A10" s="40" t="s">
        <v>7</v>
      </c>
      <c r="M10" s="40" t="s">
        <v>7</v>
      </c>
      <c r="W10" s="42"/>
      <c r="X10" s="42"/>
    </row>
    <row r="11" spans="1:24" x14ac:dyDescent="0.2">
      <c r="A11" s="40" t="s">
        <v>8</v>
      </c>
      <c r="M11" s="40" t="s">
        <v>8</v>
      </c>
      <c r="N11" s="40" t="e">
        <f t="shared" ref="N11:V13" si="2">CONCATENATE(SUBSTITUTE(B11,"ms",""), "  (", SUBSTITUTE(B11,"ms","")-SUBSTITUTE(B43,"ms",""),")"," ms","   | ")</f>
        <v>#VALUE!</v>
      </c>
      <c r="O11" s="40" t="e">
        <f t="shared" si="2"/>
        <v>#VALUE!</v>
      </c>
      <c r="P11" s="40" t="e">
        <f t="shared" si="2"/>
        <v>#VALUE!</v>
      </c>
      <c r="Q11" s="40" t="e">
        <f t="shared" si="2"/>
        <v>#VALUE!</v>
      </c>
      <c r="R11" s="40" t="e">
        <f t="shared" si="2"/>
        <v>#VALUE!</v>
      </c>
      <c r="S11" s="40" t="e">
        <f t="shared" si="2"/>
        <v>#VALUE!</v>
      </c>
      <c r="T11" s="40" t="e">
        <f t="shared" si="2"/>
        <v>#VALUE!</v>
      </c>
      <c r="U11" s="40" t="e">
        <f t="shared" si="2"/>
        <v>#VALUE!</v>
      </c>
      <c r="V11" s="40" t="e">
        <f t="shared" si="2"/>
        <v>#VALUE!</v>
      </c>
      <c r="W11" s="42"/>
      <c r="X11" s="42"/>
    </row>
    <row r="12" spans="1:24" x14ac:dyDescent="0.2">
      <c r="A12" s="40" t="s">
        <v>9</v>
      </c>
      <c r="M12" s="40" t="s">
        <v>9</v>
      </c>
      <c r="N12" s="40" t="e">
        <f t="shared" si="2"/>
        <v>#VALUE!</v>
      </c>
      <c r="O12" s="40" t="e">
        <f t="shared" si="2"/>
        <v>#VALUE!</v>
      </c>
      <c r="P12" s="40" t="e">
        <f t="shared" si="2"/>
        <v>#VALUE!</v>
      </c>
      <c r="Q12" s="40" t="e">
        <f t="shared" si="2"/>
        <v>#VALUE!</v>
      </c>
      <c r="R12" s="40" t="e">
        <f t="shared" si="2"/>
        <v>#VALUE!</v>
      </c>
      <c r="S12" s="40" t="e">
        <f t="shared" si="2"/>
        <v>#VALUE!</v>
      </c>
      <c r="T12" s="40" t="e">
        <f t="shared" si="2"/>
        <v>#VALUE!</v>
      </c>
      <c r="U12" s="40" t="e">
        <f t="shared" si="2"/>
        <v>#VALUE!</v>
      </c>
      <c r="V12" s="40" t="e">
        <f t="shared" si="2"/>
        <v>#VALUE!</v>
      </c>
      <c r="W12" s="42"/>
      <c r="X12" s="42"/>
    </row>
    <row r="13" spans="1:24" x14ac:dyDescent="0.2">
      <c r="A13" s="40" t="s">
        <v>10</v>
      </c>
      <c r="M13" s="40" t="s">
        <v>10</v>
      </c>
      <c r="N13" s="40" t="e">
        <f t="shared" si="2"/>
        <v>#VALUE!</v>
      </c>
      <c r="O13" s="40" t="e">
        <f t="shared" si="2"/>
        <v>#VALUE!</v>
      </c>
      <c r="P13" s="40" t="e">
        <f t="shared" si="2"/>
        <v>#VALUE!</v>
      </c>
      <c r="Q13" s="40" t="e">
        <f t="shared" si="2"/>
        <v>#VALUE!</v>
      </c>
      <c r="R13" s="40" t="e">
        <f t="shared" si="2"/>
        <v>#VALUE!</v>
      </c>
      <c r="S13" s="40" t="e">
        <f t="shared" si="2"/>
        <v>#VALUE!</v>
      </c>
      <c r="T13" s="40" t="e">
        <f t="shared" si="2"/>
        <v>#VALUE!</v>
      </c>
      <c r="U13" s="40" t="e">
        <f t="shared" si="2"/>
        <v>#VALUE!</v>
      </c>
      <c r="V13" s="40" t="e">
        <f t="shared" si="2"/>
        <v>#VALUE!</v>
      </c>
      <c r="W13" s="42"/>
      <c r="X13" s="42"/>
    </row>
    <row r="14" spans="1:24" x14ac:dyDescent="0.2">
      <c r="A14" s="40" t="s">
        <v>11</v>
      </c>
      <c r="M14" s="40" t="s">
        <v>11</v>
      </c>
      <c r="W14" s="42"/>
      <c r="X14" s="42"/>
    </row>
    <row r="15" spans="1:24" x14ac:dyDescent="0.2">
      <c r="A15" s="40" t="s">
        <v>12</v>
      </c>
      <c r="M15" s="40" t="s">
        <v>12</v>
      </c>
      <c r="N15" s="40" t="e">
        <f>CONCATENATE(SUBSTITUTE(B15,"ms",""), "  (", SUBSTITUTE(B15,"ms","")-SUBSTITUTE(B47,"ms",""),")"," ms","   | ")</f>
        <v>#VALUE!</v>
      </c>
      <c r="O15" s="40" t="e">
        <f>CONCATENATE(SUBSTITUTE(C15,"ms",""), "  (", ROUND(SUBSTITUTE(C15,"ms","")-SUBSTITUTE(C47,"ms",""),2),")"," ms","   | ")</f>
        <v>#VALUE!</v>
      </c>
      <c r="P15" s="40" t="e">
        <f t="shared" ref="P15:V17" si="3">CONCATENATE(SUBSTITUTE(D15,"ms",""), "  (", ROUND(SUBSTITUTE(D15,"ms","")-SUBSTITUTE(D47,"ms",""),2),")"," ms","   | ")</f>
        <v>#VALUE!</v>
      </c>
      <c r="Q15" s="40" t="e">
        <f t="shared" si="3"/>
        <v>#VALUE!</v>
      </c>
      <c r="R15" s="40" t="e">
        <f t="shared" si="3"/>
        <v>#VALUE!</v>
      </c>
      <c r="S15" s="40" t="e">
        <f t="shared" si="3"/>
        <v>#VALUE!</v>
      </c>
      <c r="T15" s="40" t="e">
        <f t="shared" si="3"/>
        <v>#VALUE!</v>
      </c>
      <c r="U15" s="40" t="e">
        <f t="shared" si="3"/>
        <v>#VALUE!</v>
      </c>
      <c r="V15" s="40" t="e">
        <f t="shared" si="3"/>
        <v>#VALUE!</v>
      </c>
      <c r="W15" s="42"/>
      <c r="X15" s="42"/>
    </row>
    <row r="16" spans="1:24" x14ac:dyDescent="0.2">
      <c r="A16" s="40" t="s">
        <v>13</v>
      </c>
      <c r="M16" s="40" t="s">
        <v>13</v>
      </c>
      <c r="N16" s="40" t="e">
        <f>CONCATENATE(SUBSTITUTE(B16,"ms",""), "  (", SUBSTITUTE(B16,"ms","")-SUBSTITUTE(B48,"ms",""),")"," ms","   | ")</f>
        <v>#VALUE!</v>
      </c>
      <c r="O16" s="40" t="e">
        <f t="shared" ref="O16:O17" si="4">CONCATENATE(SUBSTITUTE(C16,"ms",""), "  (", ROUND(SUBSTITUTE(C16,"ms","")-SUBSTITUTE(C48,"ms",""),2),")"," ms","   | ")</f>
        <v>#VALUE!</v>
      </c>
      <c r="P16" s="40" t="e">
        <f t="shared" si="3"/>
        <v>#VALUE!</v>
      </c>
      <c r="Q16" s="40" t="e">
        <f t="shared" si="3"/>
        <v>#VALUE!</v>
      </c>
      <c r="R16" s="40" t="e">
        <f t="shared" si="3"/>
        <v>#VALUE!</v>
      </c>
      <c r="S16" s="40" t="e">
        <f t="shared" si="3"/>
        <v>#VALUE!</v>
      </c>
      <c r="T16" s="40" t="e">
        <f t="shared" si="3"/>
        <v>#VALUE!</v>
      </c>
      <c r="U16" s="40" t="e">
        <f t="shared" si="3"/>
        <v>#VALUE!</v>
      </c>
      <c r="V16" s="40" t="e">
        <f t="shared" si="3"/>
        <v>#VALUE!</v>
      </c>
      <c r="W16" s="42"/>
      <c r="X16" s="42"/>
    </row>
    <row r="17" spans="1:24" x14ac:dyDescent="0.2">
      <c r="A17" s="40" t="s">
        <v>14</v>
      </c>
      <c r="M17" s="40" t="s">
        <v>14</v>
      </c>
      <c r="N17" s="40" t="e">
        <f>CONCATENATE(SUBSTITUTE(B17,"ms",""), "  (", SUBSTITUTE(B17,"ms","")-SUBSTITUTE(B49,"ms",""),")"," ms","   | ")</f>
        <v>#VALUE!</v>
      </c>
      <c r="O17" s="40" t="e">
        <f t="shared" si="4"/>
        <v>#VALUE!</v>
      </c>
      <c r="P17" s="40" t="e">
        <f t="shared" si="3"/>
        <v>#VALUE!</v>
      </c>
      <c r="Q17" s="40" t="e">
        <f t="shared" si="3"/>
        <v>#VALUE!</v>
      </c>
      <c r="R17" s="40" t="e">
        <f t="shared" si="3"/>
        <v>#VALUE!</v>
      </c>
      <c r="S17" s="40" t="e">
        <f t="shared" si="3"/>
        <v>#VALUE!</v>
      </c>
      <c r="T17" s="40" t="e">
        <f t="shared" si="3"/>
        <v>#VALUE!</v>
      </c>
      <c r="U17" s="40" t="e">
        <f t="shared" si="3"/>
        <v>#VALUE!</v>
      </c>
      <c r="V17" s="40" t="e">
        <f t="shared" si="3"/>
        <v>#VALUE!</v>
      </c>
      <c r="W17" s="42"/>
      <c r="X17" s="42"/>
    </row>
    <row r="18" spans="1:24" x14ac:dyDescent="0.2">
      <c r="A18" s="40" t="s">
        <v>15</v>
      </c>
      <c r="M18" s="40" t="s">
        <v>15</v>
      </c>
      <c r="W18" s="42"/>
      <c r="X18" s="42"/>
    </row>
    <row r="19" spans="1:24" x14ac:dyDescent="0.2">
      <c r="A19" s="40" t="s">
        <v>16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M19" s="40" t="s">
        <v>16</v>
      </c>
      <c r="N19" s="40" t="str">
        <f t="shared" ref="N19:V33" si="5">CONCATENATE(B19*100, "  (", ROUND((B51-B19)*100,4),")","  %","   | ")</f>
        <v xml:space="preserve">0  (0)  %   | </v>
      </c>
      <c r="O19" s="40" t="str">
        <f t="shared" si="5"/>
        <v xml:space="preserve">0  (0)  %   | </v>
      </c>
      <c r="P19" s="40" t="str">
        <f t="shared" si="5"/>
        <v xml:space="preserve">0  (0)  %   | </v>
      </c>
      <c r="Q19" s="40" t="str">
        <f t="shared" si="5"/>
        <v xml:space="preserve">0  (0)  %   | </v>
      </c>
      <c r="R19" s="40" t="str">
        <f t="shared" si="5"/>
        <v xml:space="preserve">0  (0)  %   | </v>
      </c>
      <c r="S19" s="40" t="str">
        <f t="shared" si="5"/>
        <v xml:space="preserve">0  (0)  %   | </v>
      </c>
      <c r="T19" s="40" t="str">
        <f t="shared" si="5"/>
        <v xml:space="preserve">0  (0)  %   | </v>
      </c>
      <c r="U19" s="40" t="str">
        <f t="shared" si="5"/>
        <v xml:space="preserve">0  (0)  %   | </v>
      </c>
      <c r="V19" s="40" t="str">
        <f t="shared" si="5"/>
        <v xml:space="preserve">0  (0)  %   | </v>
      </c>
      <c r="W19" s="42"/>
      <c r="X19" s="42"/>
    </row>
    <row r="20" spans="1:24" x14ac:dyDescent="0.2">
      <c r="A20" s="40" t="s">
        <v>17</v>
      </c>
      <c r="B20" s="41"/>
      <c r="C20" s="41"/>
      <c r="D20" s="41"/>
      <c r="E20" s="41"/>
      <c r="F20" s="41"/>
      <c r="G20" s="41"/>
      <c r="H20" s="41"/>
      <c r="I20" s="41"/>
      <c r="J20" s="41"/>
      <c r="K20" s="41"/>
      <c r="M20" s="40" t="s">
        <v>17</v>
      </c>
      <c r="N20" s="40" t="str">
        <f t="shared" si="5"/>
        <v xml:space="preserve">0  (0)  %   | </v>
      </c>
      <c r="O20" s="40" t="str">
        <f t="shared" si="5"/>
        <v xml:space="preserve">0  (0)  %   | </v>
      </c>
      <c r="P20" s="40" t="str">
        <f t="shared" si="5"/>
        <v xml:space="preserve">0  (0)  %   | </v>
      </c>
      <c r="Q20" s="40" t="str">
        <f t="shared" si="5"/>
        <v xml:space="preserve">0  (0)  %   | </v>
      </c>
      <c r="R20" s="40" t="str">
        <f t="shared" si="5"/>
        <v xml:space="preserve">0  (0)  %   | </v>
      </c>
      <c r="S20" s="40" t="str">
        <f t="shared" si="5"/>
        <v xml:space="preserve">0  (0)  %   | </v>
      </c>
      <c r="T20" s="40" t="str">
        <f t="shared" si="5"/>
        <v xml:space="preserve">0  (0)  %   | </v>
      </c>
      <c r="U20" s="40" t="str">
        <f t="shared" si="5"/>
        <v xml:space="preserve">0  (0)  %   | </v>
      </c>
      <c r="V20" s="40" t="str">
        <f t="shared" si="5"/>
        <v xml:space="preserve">0  (0)  %   | </v>
      </c>
      <c r="W20" s="42"/>
      <c r="X20" s="42"/>
    </row>
    <row r="21" spans="1:24" x14ac:dyDescent="0.2">
      <c r="A21" s="40" t="s">
        <v>18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M21" s="40" t="s">
        <v>18</v>
      </c>
      <c r="N21" s="40" t="str">
        <f t="shared" si="5"/>
        <v xml:space="preserve">0  (0)  %   | </v>
      </c>
      <c r="O21" s="40" t="str">
        <f t="shared" si="5"/>
        <v xml:space="preserve">0  (0)  %   | </v>
      </c>
      <c r="P21" s="40" t="str">
        <f t="shared" si="5"/>
        <v xml:space="preserve">0  (0)  %   | </v>
      </c>
      <c r="Q21" s="40" t="str">
        <f t="shared" si="5"/>
        <v xml:space="preserve">0  (0)  %   | </v>
      </c>
      <c r="R21" s="40" t="str">
        <f t="shared" si="5"/>
        <v xml:space="preserve">0  (0)  %   | </v>
      </c>
      <c r="S21" s="40" t="str">
        <f t="shared" si="5"/>
        <v xml:space="preserve">0  (0)  %   | </v>
      </c>
      <c r="T21" s="40" t="str">
        <f t="shared" si="5"/>
        <v xml:space="preserve">0  (0)  %   | </v>
      </c>
      <c r="U21" s="40" t="str">
        <f t="shared" si="5"/>
        <v xml:space="preserve">0  (0)  %   | </v>
      </c>
      <c r="V21" s="40" t="str">
        <f t="shared" si="5"/>
        <v xml:space="preserve">0  (0)  %   | </v>
      </c>
      <c r="W21" s="42"/>
      <c r="X21" s="42"/>
    </row>
    <row r="22" spans="1:24" x14ac:dyDescent="0.2">
      <c r="A22" s="40" t="s">
        <v>19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M22" s="40" t="s">
        <v>19</v>
      </c>
      <c r="N22" s="40" t="str">
        <f t="shared" si="5"/>
        <v xml:space="preserve">0  (0)  %   | </v>
      </c>
      <c r="O22" s="40" t="str">
        <f t="shared" si="5"/>
        <v xml:space="preserve">0  (0)  %   | </v>
      </c>
      <c r="P22" s="40" t="str">
        <f t="shared" si="5"/>
        <v xml:space="preserve">0  (0)  %   | </v>
      </c>
      <c r="Q22" s="40" t="str">
        <f t="shared" si="5"/>
        <v xml:space="preserve">0  (0)  %   | </v>
      </c>
      <c r="R22" s="40" t="str">
        <f t="shared" si="5"/>
        <v xml:space="preserve">0  (0)  %   | </v>
      </c>
      <c r="S22" s="40" t="str">
        <f t="shared" si="5"/>
        <v xml:space="preserve">0  (0)  %   | </v>
      </c>
      <c r="T22" s="40" t="str">
        <f t="shared" si="5"/>
        <v xml:space="preserve">0  (0)  %   | </v>
      </c>
      <c r="U22" s="40" t="str">
        <f t="shared" si="5"/>
        <v xml:space="preserve">0  (0)  %   | </v>
      </c>
      <c r="V22" s="40" t="str">
        <f t="shared" si="5"/>
        <v xml:space="preserve">0  (0)  %   | </v>
      </c>
      <c r="W22" s="42"/>
      <c r="X22" s="42"/>
    </row>
    <row r="23" spans="1:24" x14ac:dyDescent="0.2">
      <c r="A23" s="40" t="s">
        <v>0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M23" s="40" t="s">
        <v>116</v>
      </c>
      <c r="N23" s="40" t="str">
        <f t="shared" si="5"/>
        <v xml:space="preserve">0  (0)  %   | </v>
      </c>
      <c r="O23" s="40" t="str">
        <f t="shared" si="5"/>
        <v xml:space="preserve">0  (0)  %   | </v>
      </c>
      <c r="P23" s="40" t="str">
        <f t="shared" si="5"/>
        <v xml:space="preserve">0  (0)  %   | </v>
      </c>
      <c r="Q23" s="40" t="str">
        <f t="shared" si="5"/>
        <v xml:space="preserve">0  (0)  %   | </v>
      </c>
      <c r="R23" s="40" t="str">
        <f t="shared" si="5"/>
        <v xml:space="preserve">0  (0)  %   | </v>
      </c>
      <c r="S23" s="40" t="str">
        <f t="shared" si="5"/>
        <v xml:space="preserve">0  (0)  %   | </v>
      </c>
      <c r="T23" s="40" t="str">
        <f t="shared" si="5"/>
        <v xml:space="preserve">0  (0)  %   | </v>
      </c>
      <c r="U23" s="40" t="str">
        <f t="shared" si="5"/>
        <v xml:space="preserve">0  (0)  %   | </v>
      </c>
      <c r="V23" s="40" t="str">
        <f t="shared" si="5"/>
        <v xml:space="preserve">0  (0)  %   | </v>
      </c>
      <c r="W23" s="42"/>
      <c r="X23" s="42"/>
    </row>
    <row r="24" spans="1:24" x14ac:dyDescent="0.2">
      <c r="A24" s="40" t="s">
        <v>20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M24" s="40" t="s">
        <v>20</v>
      </c>
      <c r="N24" s="40" t="str">
        <f t="shared" si="5"/>
        <v xml:space="preserve">0  (0)  %   | </v>
      </c>
      <c r="O24" s="40" t="str">
        <f t="shared" si="5"/>
        <v xml:space="preserve">0  (0)  %   | </v>
      </c>
      <c r="P24" s="40" t="str">
        <f t="shared" si="5"/>
        <v xml:space="preserve">0  (0)  %   | </v>
      </c>
      <c r="Q24" s="40" t="str">
        <f t="shared" si="5"/>
        <v xml:space="preserve">0  (0)  %   | </v>
      </c>
      <c r="R24" s="40" t="str">
        <f t="shared" si="5"/>
        <v xml:space="preserve">0  (0)  %   | </v>
      </c>
      <c r="S24" s="40" t="str">
        <f t="shared" si="5"/>
        <v xml:space="preserve">0  (0)  %   | </v>
      </c>
      <c r="T24" s="40" t="str">
        <f t="shared" si="5"/>
        <v xml:space="preserve">0  (0)  %   | </v>
      </c>
      <c r="U24" s="40" t="str">
        <f t="shared" si="5"/>
        <v xml:space="preserve">0  (0)  %   | </v>
      </c>
      <c r="V24" s="40" t="str">
        <f t="shared" si="5"/>
        <v xml:space="preserve">0  (0)  %   | </v>
      </c>
      <c r="W24" s="42"/>
      <c r="X24" s="42"/>
    </row>
    <row r="25" spans="1:24" x14ac:dyDescent="0.2">
      <c r="A25" s="40" t="s">
        <v>21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M25" s="40" t="s">
        <v>21</v>
      </c>
      <c r="N25" s="40" t="str">
        <f t="shared" si="5"/>
        <v xml:space="preserve">0  (0)  %   | </v>
      </c>
      <c r="O25" s="40" t="str">
        <f t="shared" si="5"/>
        <v xml:space="preserve">0  (0)  %   | </v>
      </c>
      <c r="P25" s="40" t="str">
        <f t="shared" si="5"/>
        <v xml:space="preserve">0  (0)  %   | </v>
      </c>
      <c r="Q25" s="40" t="str">
        <f t="shared" si="5"/>
        <v xml:space="preserve">0  (0)  %   | </v>
      </c>
      <c r="R25" s="40" t="str">
        <f t="shared" si="5"/>
        <v xml:space="preserve">0  (0)  %   | </v>
      </c>
      <c r="S25" s="40" t="str">
        <f t="shared" si="5"/>
        <v xml:space="preserve">0  (0)  %   | </v>
      </c>
      <c r="T25" s="40" t="str">
        <f t="shared" si="5"/>
        <v xml:space="preserve">0  (0)  %   | </v>
      </c>
      <c r="U25" s="40" t="str">
        <f t="shared" si="5"/>
        <v xml:space="preserve">0  (0)  %   | </v>
      </c>
      <c r="V25" s="40" t="str">
        <f t="shared" si="5"/>
        <v xml:space="preserve">0  (0)  %   | </v>
      </c>
      <c r="W25" s="42"/>
      <c r="X25" s="42"/>
    </row>
    <row r="26" spans="1:24" ht="15" x14ac:dyDescent="0.2">
      <c r="A26" s="40" t="s">
        <v>22</v>
      </c>
      <c r="B26" s="41"/>
      <c r="C26" s="41"/>
      <c r="D26" s="48"/>
      <c r="E26" s="41"/>
      <c r="F26" s="41"/>
      <c r="G26" s="41"/>
      <c r="H26" s="41"/>
      <c r="I26" s="41"/>
      <c r="J26" s="41"/>
      <c r="K26" s="41"/>
      <c r="M26" s="40" t="s">
        <v>22</v>
      </c>
      <c r="N26" s="40" t="str">
        <f t="shared" si="5"/>
        <v xml:space="preserve">0  (0)  %   | </v>
      </c>
      <c r="O26" s="40" t="str">
        <f t="shared" si="5"/>
        <v xml:space="preserve">0  (0)  %   | </v>
      </c>
      <c r="P26" s="40" t="str">
        <f t="shared" si="5"/>
        <v xml:space="preserve">0  (0)  %   | </v>
      </c>
      <c r="Q26" s="40" t="str">
        <f t="shared" si="5"/>
        <v xml:space="preserve">0  (0)  %   | </v>
      </c>
      <c r="R26" s="40" t="str">
        <f t="shared" si="5"/>
        <v xml:space="preserve">0  (0)  %   | </v>
      </c>
      <c r="S26" s="40" t="str">
        <f t="shared" si="5"/>
        <v xml:space="preserve">0  (0)  %   | </v>
      </c>
      <c r="T26" s="40" t="str">
        <f t="shared" si="5"/>
        <v xml:space="preserve">0  (0)  %   | </v>
      </c>
      <c r="U26" s="40" t="str">
        <f t="shared" si="5"/>
        <v xml:space="preserve">0  (0)  %   | </v>
      </c>
      <c r="V26" s="40" t="str">
        <f t="shared" si="5"/>
        <v xml:space="preserve">0  (0)  %   | </v>
      </c>
      <c r="W26" s="42"/>
      <c r="X26" s="42"/>
    </row>
    <row r="27" spans="1:24" x14ac:dyDescent="0.2">
      <c r="A27" s="40" t="s">
        <v>23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M27" s="40" t="s">
        <v>23</v>
      </c>
      <c r="N27" s="40" t="str">
        <f t="shared" si="5"/>
        <v xml:space="preserve">0  (0)  %   | </v>
      </c>
      <c r="O27" s="40" t="str">
        <f t="shared" si="5"/>
        <v xml:space="preserve">0  (0)  %   | </v>
      </c>
      <c r="P27" s="40" t="str">
        <f t="shared" si="5"/>
        <v xml:space="preserve">0  (0)  %   | </v>
      </c>
      <c r="Q27" s="40" t="str">
        <f t="shared" si="5"/>
        <v xml:space="preserve">0  (0)  %   | </v>
      </c>
      <c r="R27" s="40" t="str">
        <f t="shared" si="5"/>
        <v xml:space="preserve">0  (0)  %   | </v>
      </c>
      <c r="S27" s="40" t="str">
        <f t="shared" si="5"/>
        <v xml:space="preserve">0  (0)  %   | </v>
      </c>
      <c r="T27" s="40" t="str">
        <f t="shared" si="5"/>
        <v xml:space="preserve">0  (0)  %   | </v>
      </c>
      <c r="U27" s="40" t="str">
        <f t="shared" si="5"/>
        <v xml:space="preserve">0  (0)  %   | </v>
      </c>
      <c r="V27" s="40" t="str">
        <f t="shared" si="5"/>
        <v xml:space="preserve">0  (0)  %   | </v>
      </c>
      <c r="W27" s="42"/>
      <c r="X27" s="42"/>
    </row>
    <row r="28" spans="1:24" x14ac:dyDescent="0.2">
      <c r="A28" s="40" t="s">
        <v>24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M28" s="40" t="s">
        <v>24</v>
      </c>
      <c r="N28" s="40" t="str">
        <f t="shared" si="5"/>
        <v xml:space="preserve">0  (0)  %   | </v>
      </c>
      <c r="O28" s="40" t="str">
        <f t="shared" si="5"/>
        <v xml:space="preserve">0  (0)  %   | </v>
      </c>
      <c r="P28" s="40" t="str">
        <f t="shared" si="5"/>
        <v xml:space="preserve">0  (0)  %   | </v>
      </c>
      <c r="Q28" s="40" t="str">
        <f t="shared" si="5"/>
        <v xml:space="preserve">0  (0)  %   | </v>
      </c>
      <c r="R28" s="40" t="str">
        <f t="shared" si="5"/>
        <v xml:space="preserve">0  (0)  %   | </v>
      </c>
      <c r="S28" s="40" t="str">
        <f t="shared" si="5"/>
        <v xml:space="preserve">0  (0)  %   | </v>
      </c>
      <c r="T28" s="40" t="str">
        <f t="shared" si="5"/>
        <v xml:space="preserve">0  (0)  %   | </v>
      </c>
      <c r="U28" s="40" t="str">
        <f t="shared" si="5"/>
        <v xml:space="preserve">0  (0)  %   | </v>
      </c>
      <c r="V28" s="40" t="str">
        <f t="shared" si="5"/>
        <v xml:space="preserve">0  (0)  %   | </v>
      </c>
      <c r="W28" s="42"/>
      <c r="X28" s="42"/>
    </row>
    <row r="29" spans="1:24" x14ac:dyDescent="0.2">
      <c r="A29" s="40" t="s">
        <v>25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M29" s="40" t="s">
        <v>25</v>
      </c>
      <c r="N29" s="40" t="str">
        <f t="shared" si="5"/>
        <v xml:space="preserve">0  (0)  %   | </v>
      </c>
      <c r="O29" s="40" t="str">
        <f t="shared" si="5"/>
        <v xml:space="preserve">0  (0)  %   | </v>
      </c>
      <c r="P29" s="40" t="str">
        <f t="shared" si="5"/>
        <v xml:space="preserve">0  (0)  %   | </v>
      </c>
      <c r="Q29" s="40" t="str">
        <f t="shared" si="5"/>
        <v xml:space="preserve">0  (0)  %   | </v>
      </c>
      <c r="R29" s="40" t="str">
        <f t="shared" si="5"/>
        <v xml:space="preserve">0  (0)  %   | </v>
      </c>
      <c r="S29" s="40" t="str">
        <f t="shared" si="5"/>
        <v xml:space="preserve">0  (0)  %   | </v>
      </c>
      <c r="T29" s="40" t="str">
        <f t="shared" si="5"/>
        <v xml:space="preserve">0  (0)  %   | </v>
      </c>
      <c r="U29" s="40" t="str">
        <f t="shared" si="5"/>
        <v xml:space="preserve">0  (0)  %   | </v>
      </c>
      <c r="V29" s="40" t="str">
        <f t="shared" si="5"/>
        <v xml:space="preserve">0  (0)  %   | </v>
      </c>
      <c r="W29" s="42"/>
      <c r="X29" s="42"/>
    </row>
    <row r="30" spans="1:24" x14ac:dyDescent="0.2">
      <c r="A30" s="40" t="s">
        <v>26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M30" s="40" t="s">
        <v>26</v>
      </c>
      <c r="N30" s="40" t="str">
        <f t="shared" si="5"/>
        <v xml:space="preserve">0  (0)  %   | </v>
      </c>
      <c r="O30" s="40" t="str">
        <f t="shared" si="5"/>
        <v xml:space="preserve">0  (0)  %   | </v>
      </c>
      <c r="P30" s="40" t="str">
        <f t="shared" si="5"/>
        <v xml:space="preserve">0  (0)  %   | </v>
      </c>
      <c r="Q30" s="40" t="str">
        <f t="shared" si="5"/>
        <v xml:space="preserve">0  (0)  %   | </v>
      </c>
      <c r="R30" s="40" t="str">
        <f t="shared" si="5"/>
        <v xml:space="preserve">0  (0)  %   | </v>
      </c>
      <c r="S30" s="40" t="str">
        <f t="shared" si="5"/>
        <v xml:space="preserve">0  (0)  %   | </v>
      </c>
      <c r="T30" s="40" t="str">
        <f t="shared" si="5"/>
        <v xml:space="preserve">0  (0)  %   | </v>
      </c>
      <c r="U30" s="40" t="str">
        <f t="shared" si="5"/>
        <v xml:space="preserve">0  (0)  %   | </v>
      </c>
      <c r="V30" s="40" t="str">
        <f t="shared" si="5"/>
        <v xml:space="preserve">0  (0)  %   | </v>
      </c>
      <c r="W30" s="42"/>
      <c r="X30" s="42"/>
    </row>
    <row r="31" spans="1:24" x14ac:dyDescent="0.2">
      <c r="A31" s="40" t="s">
        <v>27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M31" s="40" t="s">
        <v>27</v>
      </c>
      <c r="N31" s="40" t="str">
        <f t="shared" si="5"/>
        <v xml:space="preserve">0  (0)  %   | </v>
      </c>
      <c r="O31" s="40" t="str">
        <f t="shared" si="5"/>
        <v xml:space="preserve">0  (0)  %   | </v>
      </c>
      <c r="P31" s="40" t="str">
        <f t="shared" si="5"/>
        <v xml:space="preserve">0  (0)  %   | </v>
      </c>
      <c r="Q31" s="40" t="str">
        <f t="shared" si="5"/>
        <v xml:space="preserve">0  (0)  %   | </v>
      </c>
      <c r="R31" s="40" t="str">
        <f t="shared" si="5"/>
        <v xml:space="preserve">0  (0)  %   | </v>
      </c>
      <c r="S31" s="40" t="str">
        <f t="shared" si="5"/>
        <v xml:space="preserve">0  (0)  %   | </v>
      </c>
      <c r="T31" s="40" t="str">
        <f t="shared" si="5"/>
        <v xml:space="preserve">0  (0)  %   | </v>
      </c>
      <c r="U31" s="40" t="str">
        <f t="shared" si="5"/>
        <v xml:space="preserve">0  (0)  %   | </v>
      </c>
      <c r="V31" s="40" t="str">
        <f t="shared" si="5"/>
        <v xml:space="preserve">0  (0)  %   | </v>
      </c>
      <c r="W31" s="42"/>
      <c r="X31" s="42"/>
    </row>
    <row r="32" spans="1:24" x14ac:dyDescent="0.2">
      <c r="A32" s="40" t="s">
        <v>28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M32" s="40" t="s">
        <v>28</v>
      </c>
      <c r="N32" s="40" t="str">
        <f t="shared" si="5"/>
        <v xml:space="preserve">0  (0)  %   | </v>
      </c>
      <c r="O32" s="40" t="str">
        <f t="shared" si="5"/>
        <v xml:space="preserve">0  (0)  %   | </v>
      </c>
      <c r="P32" s="40" t="str">
        <f t="shared" si="5"/>
        <v xml:space="preserve">0  (0)  %   | </v>
      </c>
      <c r="Q32" s="40" t="str">
        <f t="shared" si="5"/>
        <v xml:space="preserve">0  (0)  %   | </v>
      </c>
      <c r="R32" s="40" t="str">
        <f t="shared" si="5"/>
        <v xml:space="preserve">0  (0)  %   | </v>
      </c>
      <c r="S32" s="40" t="str">
        <f t="shared" si="5"/>
        <v xml:space="preserve">0  (0)  %   | </v>
      </c>
      <c r="T32" s="40" t="str">
        <f t="shared" si="5"/>
        <v xml:space="preserve">0  (0)  %   | </v>
      </c>
      <c r="U32" s="40" t="str">
        <f t="shared" si="5"/>
        <v xml:space="preserve">0  (0)  %   | </v>
      </c>
      <c r="V32" s="40" t="str">
        <f t="shared" si="5"/>
        <v xml:space="preserve">0  (0)  %   | </v>
      </c>
      <c r="W32" s="42"/>
      <c r="X32" s="42"/>
    </row>
    <row r="33" spans="1:24" x14ac:dyDescent="0.2">
      <c r="A33" s="40" t="s">
        <v>29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M33" s="40" t="s">
        <v>29</v>
      </c>
      <c r="N33" s="40" t="str">
        <f t="shared" si="5"/>
        <v xml:space="preserve">0  (0)  %   | </v>
      </c>
      <c r="O33" s="40" t="str">
        <f t="shared" si="5"/>
        <v xml:space="preserve">0  (0)  %   | </v>
      </c>
      <c r="P33" s="40" t="str">
        <f t="shared" si="5"/>
        <v xml:space="preserve">0  (0)  %   | </v>
      </c>
      <c r="Q33" s="40" t="str">
        <f t="shared" si="5"/>
        <v xml:space="preserve">0  (0)  %   | </v>
      </c>
      <c r="R33" s="40" t="str">
        <f t="shared" si="5"/>
        <v xml:space="preserve">0  (0)  %   | </v>
      </c>
      <c r="S33" s="40" t="str">
        <f t="shared" si="5"/>
        <v xml:space="preserve">0  (0)  %   | </v>
      </c>
      <c r="T33" s="40" t="str">
        <f t="shared" si="5"/>
        <v xml:space="preserve">0  (0)  %   | </v>
      </c>
      <c r="U33" s="40" t="str">
        <f t="shared" si="5"/>
        <v xml:space="preserve">0  (0)  %   | </v>
      </c>
      <c r="V33" s="40" t="str">
        <f t="shared" si="5"/>
        <v xml:space="preserve">0  (0)  %   | </v>
      </c>
      <c r="W33" s="42"/>
      <c r="X33" s="42"/>
    </row>
    <row r="34" spans="1:24" ht="15" x14ac:dyDescent="0.2">
      <c r="B34" s="43"/>
      <c r="C34" s="44"/>
      <c r="D34" s="44"/>
      <c r="E34" s="44"/>
      <c r="F34" s="44"/>
      <c r="G34" s="44"/>
      <c r="H34" s="44"/>
      <c r="I34" s="44"/>
      <c r="J34" s="44"/>
      <c r="K34" s="45"/>
    </row>
    <row r="35" spans="1:24" ht="15" x14ac:dyDescent="0.2">
      <c r="A35" s="40">
        <v>74</v>
      </c>
      <c r="B35" s="43"/>
      <c r="C35" s="44"/>
      <c r="D35" s="44"/>
      <c r="E35" s="44"/>
      <c r="F35" s="44"/>
      <c r="G35" s="44"/>
      <c r="H35" s="44"/>
      <c r="I35" s="44"/>
      <c r="J35" s="44"/>
      <c r="K35" s="45"/>
    </row>
    <row r="36" spans="1:24" ht="15" x14ac:dyDescent="0.2">
      <c r="A36" s="40" t="s">
        <v>1</v>
      </c>
      <c r="B36" s="43"/>
      <c r="C36" s="44"/>
      <c r="D36" s="44"/>
      <c r="E36" s="44"/>
      <c r="F36" s="44"/>
      <c r="G36" s="44"/>
      <c r="H36" s="44"/>
      <c r="I36" s="44"/>
      <c r="J36" s="44"/>
      <c r="K36" s="45"/>
      <c r="N36" s="46"/>
    </row>
    <row r="37" spans="1:24" ht="13.5" thickBot="1" x14ac:dyDescent="0.25">
      <c r="A37" s="40" t="s">
        <v>2</v>
      </c>
      <c r="B37" s="47"/>
      <c r="C37" s="47"/>
      <c r="D37" s="47"/>
      <c r="E37" s="47"/>
      <c r="F37" s="47"/>
      <c r="G37" s="47"/>
      <c r="H37" s="47"/>
      <c r="I37" s="47"/>
      <c r="J37" s="47"/>
      <c r="N37" s="46"/>
    </row>
    <row r="38" spans="1:24" x14ac:dyDescent="0.2">
      <c r="A38" s="40" t="s">
        <v>3</v>
      </c>
      <c r="B38" s="54">
        <v>178006</v>
      </c>
      <c r="C38" s="64">
        <v>140314</v>
      </c>
      <c r="D38" s="64">
        <v>172550</v>
      </c>
      <c r="E38" s="64">
        <v>137122</v>
      </c>
      <c r="F38" s="64">
        <v>228708</v>
      </c>
      <c r="G38" s="54">
        <v>192250</v>
      </c>
      <c r="H38" s="64">
        <v>229344</v>
      </c>
      <c r="I38" s="64">
        <v>225158</v>
      </c>
      <c r="J38" s="65">
        <v>175872</v>
      </c>
      <c r="K38" s="68"/>
    </row>
    <row r="39" spans="1:24" x14ac:dyDescent="0.2">
      <c r="A39" s="40" t="s">
        <v>4</v>
      </c>
      <c r="B39" s="50">
        <v>42242</v>
      </c>
      <c r="C39" s="50">
        <v>24906</v>
      </c>
      <c r="D39" s="50">
        <v>31434</v>
      </c>
      <c r="E39" s="50">
        <v>27434</v>
      </c>
      <c r="F39" s="50">
        <v>45312</v>
      </c>
      <c r="G39" s="50">
        <v>41430</v>
      </c>
      <c r="H39" s="50">
        <v>44980</v>
      </c>
      <c r="I39" s="50">
        <v>49866</v>
      </c>
      <c r="J39" s="66">
        <v>34800</v>
      </c>
      <c r="K39" s="59"/>
    </row>
    <row r="40" spans="1:24" x14ac:dyDescent="0.2">
      <c r="A40" s="40" t="s">
        <v>5</v>
      </c>
      <c r="B40" s="50">
        <v>3796</v>
      </c>
      <c r="C40" s="50">
        <v>3580</v>
      </c>
      <c r="D40" s="50">
        <v>14836</v>
      </c>
      <c r="E40" s="50">
        <v>6980</v>
      </c>
      <c r="F40" s="50">
        <v>8132</v>
      </c>
      <c r="G40" s="50">
        <v>3804</v>
      </c>
      <c r="H40" s="50">
        <v>8136</v>
      </c>
      <c r="I40" s="50">
        <v>7496</v>
      </c>
      <c r="J40" s="66">
        <v>14288</v>
      </c>
      <c r="K40" s="59"/>
    </row>
    <row r="41" spans="1:24" ht="13.5" thickBot="1" x14ac:dyDescent="0.25">
      <c r="A41" s="40" t="s">
        <v>6</v>
      </c>
      <c r="B41" s="61">
        <v>21200</v>
      </c>
      <c r="C41" s="61">
        <v>16728</v>
      </c>
      <c r="D41" s="61">
        <v>19336</v>
      </c>
      <c r="E41" s="61">
        <v>14216</v>
      </c>
      <c r="F41" s="61">
        <v>30776</v>
      </c>
      <c r="G41" s="61">
        <v>21132</v>
      </c>
      <c r="H41" s="61">
        <v>30768</v>
      </c>
      <c r="I41" s="61">
        <v>30944</v>
      </c>
      <c r="J41" s="67">
        <v>18008</v>
      </c>
      <c r="K41" s="63"/>
    </row>
    <row r="42" spans="1:24" x14ac:dyDescent="0.2">
      <c r="A42" s="40" t="s">
        <v>7</v>
      </c>
    </row>
    <row r="43" spans="1:24" x14ac:dyDescent="0.2">
      <c r="A43" s="40" t="s">
        <v>8</v>
      </c>
    </row>
    <row r="44" spans="1:24" x14ac:dyDescent="0.2">
      <c r="A44" s="40" t="s">
        <v>9</v>
      </c>
    </row>
    <row r="45" spans="1:24" x14ac:dyDescent="0.2">
      <c r="A45" s="40" t="s">
        <v>10</v>
      </c>
    </row>
    <row r="46" spans="1:24" x14ac:dyDescent="0.2">
      <c r="A46" s="40" t="s">
        <v>11</v>
      </c>
    </row>
    <row r="47" spans="1:24" x14ac:dyDescent="0.2">
      <c r="A47" s="40" t="s">
        <v>12</v>
      </c>
    </row>
    <row r="48" spans="1:24" x14ac:dyDescent="0.2">
      <c r="A48" s="40" t="s">
        <v>13</v>
      </c>
    </row>
    <row r="49" spans="1:24" x14ac:dyDescent="0.2">
      <c r="A49" s="40" t="s">
        <v>14</v>
      </c>
    </row>
    <row r="50" spans="1:24" x14ac:dyDescent="0.2">
      <c r="A50" s="40" t="s">
        <v>15</v>
      </c>
    </row>
    <row r="51" spans="1:24" x14ac:dyDescent="0.2">
      <c r="A51" s="40" t="s">
        <v>16</v>
      </c>
      <c r="B51" s="41"/>
      <c r="C51" s="41"/>
      <c r="D51" s="41"/>
      <c r="E51" s="41"/>
      <c r="F51" s="41"/>
      <c r="G51" s="41"/>
      <c r="H51" s="41"/>
      <c r="I51" s="41"/>
      <c r="J51" s="41"/>
      <c r="K51" s="41"/>
    </row>
    <row r="52" spans="1:24" x14ac:dyDescent="0.2">
      <c r="A52" s="40" t="s">
        <v>17</v>
      </c>
      <c r="B52" s="41"/>
      <c r="C52" s="41"/>
      <c r="D52" s="41"/>
      <c r="E52" s="41"/>
      <c r="F52" s="41"/>
      <c r="G52" s="41"/>
      <c r="H52" s="41"/>
      <c r="I52" s="41"/>
      <c r="J52" s="41"/>
      <c r="K52" s="41"/>
    </row>
    <row r="53" spans="1:24" x14ac:dyDescent="0.2">
      <c r="A53" s="40" t="s">
        <v>18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</row>
    <row r="54" spans="1:24" x14ac:dyDescent="0.2">
      <c r="A54" s="40" t="s">
        <v>19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</row>
    <row r="55" spans="1:24" x14ac:dyDescent="0.2">
      <c r="A55" s="40" t="s">
        <v>0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P55" s="40">
        <v>177794</v>
      </c>
      <c r="Q55" s="39">
        <v>140314</v>
      </c>
      <c r="R55" s="39">
        <v>172494</v>
      </c>
      <c r="S55" s="39">
        <v>172494</v>
      </c>
      <c r="T55" s="39">
        <v>228436</v>
      </c>
      <c r="U55" s="40">
        <v>192038</v>
      </c>
      <c r="V55" s="39">
        <v>229072</v>
      </c>
      <c r="W55" s="39">
        <v>224886</v>
      </c>
    </row>
    <row r="56" spans="1:24" x14ac:dyDescent="0.2">
      <c r="A56" s="40" t="s">
        <v>20</v>
      </c>
      <c r="B56" s="41"/>
      <c r="C56" s="41"/>
      <c r="D56" s="41"/>
      <c r="E56" s="41"/>
      <c r="F56" s="41"/>
      <c r="G56" s="41"/>
      <c r="H56" s="41"/>
      <c r="I56" s="41"/>
      <c r="J56" s="41"/>
      <c r="K56" s="41"/>
      <c r="P56" s="40">
        <v>41550</v>
      </c>
      <c r="Q56" s="40">
        <v>24906</v>
      </c>
      <c r="R56" s="40">
        <v>31394</v>
      </c>
      <c r="S56" s="40">
        <v>31394</v>
      </c>
      <c r="T56" s="40">
        <v>44592</v>
      </c>
      <c r="U56" s="40">
        <v>41406</v>
      </c>
      <c r="V56" s="40">
        <v>44260</v>
      </c>
      <c r="W56" s="40">
        <v>49146</v>
      </c>
      <c r="X56" s="39"/>
    </row>
    <row r="57" spans="1:24" x14ac:dyDescent="0.2">
      <c r="A57" s="40" t="s">
        <v>21</v>
      </c>
      <c r="B57" s="41"/>
      <c r="C57" s="41"/>
      <c r="D57" s="41"/>
      <c r="E57" s="41"/>
      <c r="F57" s="41"/>
      <c r="G57" s="41"/>
      <c r="H57" s="41"/>
      <c r="I57" s="41"/>
      <c r="J57" s="41"/>
      <c r="K57" s="41"/>
      <c r="P57" s="40">
        <v>3796</v>
      </c>
      <c r="Q57" s="40">
        <v>3580</v>
      </c>
      <c r="R57" s="40">
        <v>14672</v>
      </c>
      <c r="S57" s="40">
        <v>14672</v>
      </c>
      <c r="T57" s="40">
        <v>8132</v>
      </c>
      <c r="U57" s="40">
        <v>3804</v>
      </c>
      <c r="V57" s="40">
        <v>8136</v>
      </c>
      <c r="W57" s="40">
        <v>7496</v>
      </c>
    </row>
    <row r="58" spans="1:24" x14ac:dyDescent="0.2">
      <c r="A58" s="40" t="s">
        <v>22</v>
      </c>
      <c r="B58" s="41"/>
      <c r="C58" s="41"/>
      <c r="D58" s="41"/>
      <c r="E58" s="41"/>
      <c r="F58" s="41"/>
      <c r="G58" s="41"/>
      <c r="H58" s="41"/>
      <c r="I58" s="41"/>
      <c r="J58" s="41"/>
      <c r="K58" s="41"/>
      <c r="P58" s="40">
        <v>21192</v>
      </c>
      <c r="Q58" s="40">
        <v>16728</v>
      </c>
      <c r="R58" s="40">
        <v>19276</v>
      </c>
      <c r="S58" s="40">
        <v>19276</v>
      </c>
      <c r="T58" s="40">
        <v>30740</v>
      </c>
      <c r="U58" s="40">
        <v>21116</v>
      </c>
      <c r="V58" s="40">
        <v>30732</v>
      </c>
      <c r="W58" s="40">
        <v>30912</v>
      </c>
    </row>
    <row r="59" spans="1:24" x14ac:dyDescent="0.2">
      <c r="A59" s="40" t="s">
        <v>23</v>
      </c>
      <c r="B59" s="41"/>
      <c r="C59" s="41"/>
      <c r="D59" s="41"/>
      <c r="E59" s="41"/>
      <c r="F59" s="41"/>
      <c r="G59" s="41"/>
      <c r="H59" s="41"/>
      <c r="I59" s="41"/>
      <c r="J59" s="41"/>
      <c r="K59" s="41"/>
    </row>
    <row r="60" spans="1:24" x14ac:dyDescent="0.2">
      <c r="A60" s="40" t="s">
        <v>24</v>
      </c>
      <c r="B60" s="41"/>
      <c r="C60" s="41"/>
      <c r="D60" s="41"/>
      <c r="E60" s="41"/>
      <c r="F60" s="41"/>
      <c r="G60" s="41"/>
      <c r="H60" s="41"/>
      <c r="I60" s="41"/>
      <c r="J60" s="41"/>
      <c r="K60" s="41"/>
    </row>
    <row r="61" spans="1:24" x14ac:dyDescent="0.2">
      <c r="A61" s="40" t="s">
        <v>25</v>
      </c>
      <c r="B61" s="41"/>
      <c r="C61" s="41"/>
      <c r="D61" s="41"/>
      <c r="E61" s="41"/>
      <c r="F61" s="41"/>
      <c r="G61" s="41"/>
      <c r="H61" s="41"/>
      <c r="I61" s="41"/>
      <c r="J61" s="41"/>
      <c r="K61" s="41"/>
    </row>
    <row r="62" spans="1:24" x14ac:dyDescent="0.2">
      <c r="A62" s="40" t="s">
        <v>26</v>
      </c>
      <c r="B62" s="41"/>
      <c r="C62" s="41"/>
      <c r="D62" s="41"/>
      <c r="E62" s="41"/>
      <c r="F62" s="41"/>
      <c r="G62" s="41"/>
      <c r="H62" s="41"/>
      <c r="I62" s="41"/>
      <c r="J62" s="41"/>
      <c r="K62" s="41"/>
    </row>
    <row r="63" spans="1:24" x14ac:dyDescent="0.2">
      <c r="A63" s="40" t="s">
        <v>27</v>
      </c>
      <c r="B63" s="41"/>
      <c r="C63" s="41"/>
      <c r="D63" s="41"/>
      <c r="E63" s="41"/>
      <c r="F63" s="41"/>
      <c r="G63" s="41"/>
      <c r="H63" s="41"/>
      <c r="I63" s="41"/>
      <c r="J63" s="41"/>
      <c r="K63" s="41"/>
    </row>
    <row r="64" spans="1:24" x14ac:dyDescent="0.2">
      <c r="A64" s="40" t="s">
        <v>28</v>
      </c>
      <c r="B64" s="41"/>
      <c r="C64" s="41"/>
      <c r="D64" s="41"/>
      <c r="E64" s="41"/>
      <c r="F64" s="41"/>
      <c r="G64" s="41"/>
      <c r="H64" s="41"/>
      <c r="I64" s="41"/>
      <c r="J64" s="41"/>
      <c r="K64" s="41"/>
    </row>
    <row r="65" spans="1:11" x14ac:dyDescent="0.2">
      <c r="A65" s="40" t="s">
        <v>29</v>
      </c>
      <c r="B65" s="41"/>
      <c r="C65" s="41"/>
      <c r="D65" s="41"/>
      <c r="E65" s="41"/>
      <c r="F65" s="41"/>
      <c r="G65" s="41"/>
      <c r="H65" s="41"/>
      <c r="I65" s="41"/>
      <c r="J65" s="41"/>
      <c r="K65" s="41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3:X65"/>
  <sheetViews>
    <sheetView workbookViewId="0">
      <selection activeCell="B6" sqref="B6:I9"/>
    </sheetView>
  </sheetViews>
  <sheetFormatPr defaultColWidth="8.85546875" defaultRowHeight="12.75" x14ac:dyDescent="0.2"/>
  <cols>
    <col min="1" max="1" width="28.7109375" style="40" bestFit="1" customWidth="1"/>
    <col min="2" max="2" width="18.85546875" style="40" customWidth="1"/>
    <col min="3" max="5" width="8.85546875" style="40"/>
    <col min="6" max="6" width="12" style="40" customWidth="1"/>
    <col min="7" max="7" width="14.28515625" style="40" bestFit="1" customWidth="1"/>
    <col min="8" max="8" width="8.85546875" style="40"/>
    <col min="9" max="9" width="14" style="40" bestFit="1" customWidth="1"/>
    <col min="10" max="10" width="8.85546875" style="40"/>
    <col min="11" max="11" width="9" style="40" customWidth="1"/>
    <col min="12" max="12" width="8.85546875" style="40"/>
    <col min="13" max="13" width="34.28515625" style="40" bestFit="1" customWidth="1"/>
    <col min="14" max="15" width="26.5703125" style="40" bestFit="1" customWidth="1"/>
    <col min="16" max="16" width="27" style="40" bestFit="1" customWidth="1"/>
    <col min="17" max="17" width="27.5703125" style="40" bestFit="1" customWidth="1"/>
    <col min="18" max="18" width="25.5703125" style="40" bestFit="1" customWidth="1"/>
    <col min="19" max="19" width="26" style="40" bestFit="1" customWidth="1"/>
    <col min="20" max="20" width="27" style="40" bestFit="1" customWidth="1"/>
    <col min="21" max="21" width="26" style="40" bestFit="1" customWidth="1"/>
    <col min="22" max="22" width="26.5703125" style="40" bestFit="1" customWidth="1"/>
    <col min="23" max="23" width="7.28515625" style="40" bestFit="1" customWidth="1"/>
    <col min="24" max="24" width="21.85546875" style="40" bestFit="1" customWidth="1"/>
    <col min="25" max="16384" width="8.85546875" style="40"/>
  </cols>
  <sheetData>
    <row r="3" spans="1:24" x14ac:dyDescent="0.2">
      <c r="A3" s="40">
        <v>74</v>
      </c>
      <c r="B3" s="40" t="s">
        <v>120</v>
      </c>
      <c r="C3" s="40" t="s">
        <v>119</v>
      </c>
      <c r="D3" s="40" t="s">
        <v>117</v>
      </c>
      <c r="E3" s="40" t="s">
        <v>118</v>
      </c>
      <c r="F3" s="40" t="s">
        <v>121</v>
      </c>
      <c r="G3" s="40" t="s">
        <v>122</v>
      </c>
      <c r="H3" s="40" t="s">
        <v>123</v>
      </c>
      <c r="I3" s="40" t="s">
        <v>127</v>
      </c>
      <c r="J3" s="40" t="s">
        <v>125</v>
      </c>
      <c r="M3" s="40" t="s">
        <v>39</v>
      </c>
      <c r="N3" s="40" t="s">
        <v>30</v>
      </c>
      <c r="O3" s="40" t="s">
        <v>31</v>
      </c>
      <c r="P3" s="40" t="s">
        <v>32</v>
      </c>
      <c r="Q3" s="40" t="s">
        <v>33</v>
      </c>
      <c r="R3" s="40" t="s">
        <v>34</v>
      </c>
      <c r="S3" s="40" t="s">
        <v>35</v>
      </c>
      <c r="T3" s="40" t="s">
        <v>36</v>
      </c>
      <c r="U3" s="40" t="s">
        <v>129</v>
      </c>
      <c r="V3" s="40" t="s">
        <v>38</v>
      </c>
    </row>
    <row r="4" spans="1:24" x14ac:dyDescent="0.2">
      <c r="A4" s="40" t="s">
        <v>1</v>
      </c>
      <c r="M4" s="40" t="s">
        <v>83</v>
      </c>
    </row>
    <row r="5" spans="1:24" ht="13.5" thickBot="1" x14ac:dyDescent="0.25">
      <c r="A5" s="40" t="s">
        <v>2</v>
      </c>
      <c r="M5" s="40" t="s">
        <v>82</v>
      </c>
    </row>
    <row r="6" spans="1:24" x14ac:dyDescent="0.2">
      <c r="A6" s="53" t="s">
        <v>3</v>
      </c>
      <c r="B6" s="54">
        <v>178006</v>
      </c>
      <c r="C6" s="64">
        <v>140314</v>
      </c>
      <c r="D6" s="64">
        <v>172550</v>
      </c>
      <c r="E6" s="64">
        <v>137122</v>
      </c>
      <c r="F6" s="64">
        <v>228708</v>
      </c>
      <c r="G6" s="54">
        <v>192250</v>
      </c>
      <c r="H6" s="64">
        <v>229344</v>
      </c>
      <c r="I6" s="64">
        <v>225158</v>
      </c>
      <c r="J6" s="64"/>
      <c r="K6" s="56"/>
      <c r="M6" s="40" t="s">
        <v>3</v>
      </c>
      <c r="N6" s="40" t="str">
        <f>CONCATENATE(B6, "  (",B6-B38, ")","   | ")</f>
        <v xml:space="preserve">178006  (212)   | </v>
      </c>
      <c r="O6" s="40" t="str">
        <f>CONCATENATE(C6, "  (",C6-C38, ")","   | ")</f>
        <v xml:space="preserve">140314  (-40)   | </v>
      </c>
      <c r="P6" s="40" t="str">
        <f>CONCATENATE(D6, "  (",D6-D38, ")","   | ")</f>
        <v xml:space="preserve">172550  (56)   | </v>
      </c>
      <c r="Q6" s="40" t="str">
        <f t="shared" ref="O6:V9" si="0">CONCATENATE(E6, "  (",E6-E38, ")","   | ")</f>
        <v xml:space="preserve">137122  (-4)   | </v>
      </c>
      <c r="R6" s="40" t="str">
        <f>CONCATENATE(F6, "  (",F6-F38, ")","   | ")</f>
        <v xml:space="preserve">228708  (272)   | </v>
      </c>
      <c r="S6" s="40" t="str">
        <f>CONCATENATE(G6, "  (",G6-G38, ")","   | ")</f>
        <v xml:space="preserve">192250  (212)   | </v>
      </c>
      <c r="T6" s="40" t="str">
        <f>CONCATENATE(H6, "  (",H6-H38, ")","   | ")</f>
        <v xml:space="preserve">229344  (272)   | </v>
      </c>
      <c r="U6" s="40" t="str">
        <f>CONCATENATE(I6, "  (",I6-I38, ")","   | ")</f>
        <v xml:space="preserve">225158  (272)   | </v>
      </c>
      <c r="V6" s="40" t="str">
        <f t="shared" si="0"/>
        <v xml:space="preserve">  (0)   | </v>
      </c>
      <c r="W6" s="42"/>
      <c r="X6" s="42"/>
    </row>
    <row r="7" spans="1:24" x14ac:dyDescent="0.2">
      <c r="A7" s="57" t="s">
        <v>4</v>
      </c>
      <c r="B7" s="50">
        <v>42242</v>
      </c>
      <c r="C7" s="50">
        <v>24906</v>
      </c>
      <c r="D7" s="50">
        <v>31434</v>
      </c>
      <c r="E7" s="50">
        <v>27434</v>
      </c>
      <c r="F7" s="50">
        <v>45312</v>
      </c>
      <c r="G7" s="50">
        <v>41430</v>
      </c>
      <c r="H7" s="50">
        <v>44980</v>
      </c>
      <c r="I7" s="50">
        <v>49866</v>
      </c>
      <c r="J7" s="50"/>
      <c r="K7" s="59"/>
      <c r="M7" s="40" t="s">
        <v>4</v>
      </c>
      <c r="N7" s="40" t="str">
        <f>CONCATENATE(B7, "  (",B7-B39, ")","   | ")</f>
        <v xml:space="preserve">42242  (692)   | </v>
      </c>
      <c r="O7" s="40" t="str">
        <f t="shared" si="0"/>
        <v xml:space="preserve">24906  (0)   | </v>
      </c>
      <c r="P7" s="40" t="str">
        <f t="shared" si="0"/>
        <v xml:space="preserve">31434  (40)   | </v>
      </c>
      <c r="Q7" s="40" t="str">
        <f t="shared" si="0"/>
        <v xml:space="preserve">27434  (36)   | </v>
      </c>
      <c r="R7" s="40" t="str">
        <f t="shared" si="0"/>
        <v xml:space="preserve">45312  (720)   | </v>
      </c>
      <c r="S7" s="40" t="str">
        <f>CONCATENATE(G7, "  (",G7-G39, ")","   | ")</f>
        <v xml:space="preserve">41430  (24)   | </v>
      </c>
      <c r="T7" s="40" t="str">
        <f t="shared" si="0"/>
        <v xml:space="preserve">44980  (720)   | </v>
      </c>
      <c r="U7" s="40" t="str">
        <f t="shared" si="0"/>
        <v xml:space="preserve">49866  (720)   | </v>
      </c>
      <c r="V7" s="40" t="str">
        <f t="shared" si="0"/>
        <v xml:space="preserve">  (0)   | </v>
      </c>
      <c r="W7" s="42"/>
      <c r="X7" s="42"/>
    </row>
    <row r="8" spans="1:24" x14ac:dyDescent="0.2">
      <c r="A8" s="57" t="s">
        <v>5</v>
      </c>
      <c r="B8" s="50">
        <v>3796</v>
      </c>
      <c r="C8" s="50">
        <v>3580</v>
      </c>
      <c r="D8" s="50">
        <v>14836</v>
      </c>
      <c r="E8" s="50">
        <v>6980</v>
      </c>
      <c r="F8" s="50">
        <v>8132</v>
      </c>
      <c r="G8" s="50">
        <v>3804</v>
      </c>
      <c r="H8" s="50">
        <v>8136</v>
      </c>
      <c r="I8" s="50">
        <v>7496</v>
      </c>
      <c r="J8" s="50"/>
      <c r="K8" s="59"/>
      <c r="M8" s="40" t="s">
        <v>5</v>
      </c>
      <c r="N8" s="40" t="str">
        <f t="shared" ref="N8:N9" si="1">CONCATENATE(B8, "  (",B8-B40, ")","   | ")</f>
        <v xml:space="preserve">3796  (0)   | </v>
      </c>
      <c r="O8" s="40" t="str">
        <f t="shared" si="0"/>
        <v xml:space="preserve">3580  (0)   | </v>
      </c>
      <c r="P8" s="40" t="str">
        <f t="shared" si="0"/>
        <v xml:space="preserve">14836  (164)   | </v>
      </c>
      <c r="Q8" s="40" t="str">
        <f t="shared" si="0"/>
        <v xml:space="preserve">6980  (80)   | </v>
      </c>
      <c r="R8" s="40" t="str">
        <f t="shared" si="0"/>
        <v xml:space="preserve">8132  (0)   | </v>
      </c>
      <c r="S8" s="40" t="str">
        <f t="shared" si="0"/>
        <v xml:space="preserve">3804  (0)   | </v>
      </c>
      <c r="T8" s="40" t="str">
        <f>CONCATENATE(H8, "  (",H8-H40, ")","   | ")</f>
        <v xml:space="preserve">8136  (0)   | </v>
      </c>
      <c r="U8" s="40" t="str">
        <f t="shared" si="0"/>
        <v xml:space="preserve">7496  (0)   | </v>
      </c>
      <c r="V8" s="40" t="str">
        <f t="shared" si="0"/>
        <v xml:space="preserve">  (0)   | </v>
      </c>
      <c r="W8" s="42"/>
      <c r="X8" s="42"/>
    </row>
    <row r="9" spans="1:24" ht="13.5" thickBot="1" x14ac:dyDescent="0.25">
      <c r="A9" s="60" t="s">
        <v>6</v>
      </c>
      <c r="B9" s="61">
        <v>21200</v>
      </c>
      <c r="C9" s="61">
        <v>16728</v>
      </c>
      <c r="D9" s="61">
        <v>19336</v>
      </c>
      <c r="E9" s="61">
        <v>14216</v>
      </c>
      <c r="F9" s="61">
        <v>30776</v>
      </c>
      <c r="G9" s="61">
        <v>21132</v>
      </c>
      <c r="H9" s="61">
        <v>30768</v>
      </c>
      <c r="I9" s="61">
        <v>30944</v>
      </c>
      <c r="J9" s="61"/>
      <c r="K9" s="63"/>
      <c r="M9" s="40" t="s">
        <v>6</v>
      </c>
      <c r="N9" s="40" t="str">
        <f t="shared" si="1"/>
        <v xml:space="preserve">21200  (8)   | </v>
      </c>
      <c r="O9" s="40" t="str">
        <f t="shared" si="0"/>
        <v xml:space="preserve">16728  (0)   | </v>
      </c>
      <c r="P9" s="40" t="str">
        <f t="shared" si="0"/>
        <v xml:space="preserve">19336  (60)   | </v>
      </c>
      <c r="Q9" s="40" t="str">
        <f t="shared" si="0"/>
        <v xml:space="preserve">14216  (16)   | </v>
      </c>
      <c r="R9" s="40" t="str">
        <f t="shared" si="0"/>
        <v xml:space="preserve">30776  (36)   | </v>
      </c>
      <c r="S9" s="40" t="str">
        <f t="shared" si="0"/>
        <v xml:space="preserve">21132  (16)   | </v>
      </c>
      <c r="T9" s="40" t="str">
        <f>CONCATENATE(H9, "  (",H9-H41, ")","   | ")</f>
        <v xml:space="preserve">30768  (36)   | </v>
      </c>
      <c r="U9" s="40" t="str">
        <f>CONCATENATE(I9, "  (",I9-I41, ")","   | ")</f>
        <v xml:space="preserve">30944  (32)   | </v>
      </c>
      <c r="V9" s="40" t="str">
        <f>CONCATENATE(J9, "  (",J9-J41, ")","   | ")</f>
        <v xml:space="preserve">  (0)   | </v>
      </c>
      <c r="W9" s="42"/>
      <c r="X9" s="42"/>
    </row>
    <row r="10" spans="1:24" x14ac:dyDescent="0.2">
      <c r="A10" s="40" t="s">
        <v>7</v>
      </c>
      <c r="M10" s="40" t="s">
        <v>7</v>
      </c>
      <c r="W10" s="42"/>
      <c r="X10" s="42"/>
    </row>
    <row r="11" spans="1:24" x14ac:dyDescent="0.2">
      <c r="A11" s="40" t="s">
        <v>8</v>
      </c>
      <c r="M11" s="40" t="s">
        <v>8</v>
      </c>
      <c r="N11" s="40" t="e">
        <f t="shared" ref="N11:V13" si="2">CONCATENATE(SUBSTITUTE(B11,"ms",""), "  (", SUBSTITUTE(B11,"ms","")-SUBSTITUTE(B43,"ms",""),")"," ms","   | ")</f>
        <v>#VALUE!</v>
      </c>
      <c r="O11" s="40" t="e">
        <f t="shared" si="2"/>
        <v>#VALUE!</v>
      </c>
      <c r="P11" s="40" t="e">
        <f t="shared" si="2"/>
        <v>#VALUE!</v>
      </c>
      <c r="Q11" s="40" t="e">
        <f t="shared" si="2"/>
        <v>#VALUE!</v>
      </c>
      <c r="R11" s="40" t="e">
        <f t="shared" si="2"/>
        <v>#VALUE!</v>
      </c>
      <c r="S11" s="40" t="e">
        <f t="shared" si="2"/>
        <v>#VALUE!</v>
      </c>
      <c r="T11" s="40" t="e">
        <f t="shared" si="2"/>
        <v>#VALUE!</v>
      </c>
      <c r="U11" s="40" t="e">
        <f t="shared" si="2"/>
        <v>#VALUE!</v>
      </c>
      <c r="V11" s="40" t="e">
        <f t="shared" si="2"/>
        <v>#VALUE!</v>
      </c>
      <c r="W11" s="42"/>
      <c r="X11" s="42"/>
    </row>
    <row r="12" spans="1:24" x14ac:dyDescent="0.2">
      <c r="A12" s="40" t="s">
        <v>9</v>
      </c>
      <c r="M12" s="40" t="s">
        <v>9</v>
      </c>
      <c r="N12" s="40" t="e">
        <f t="shared" si="2"/>
        <v>#VALUE!</v>
      </c>
      <c r="O12" s="40" t="e">
        <f t="shared" si="2"/>
        <v>#VALUE!</v>
      </c>
      <c r="P12" s="40" t="e">
        <f t="shared" si="2"/>
        <v>#VALUE!</v>
      </c>
      <c r="Q12" s="40" t="e">
        <f t="shared" si="2"/>
        <v>#VALUE!</v>
      </c>
      <c r="R12" s="40" t="e">
        <f t="shared" si="2"/>
        <v>#VALUE!</v>
      </c>
      <c r="S12" s="40" t="e">
        <f t="shared" si="2"/>
        <v>#VALUE!</v>
      </c>
      <c r="T12" s="40" t="e">
        <f t="shared" si="2"/>
        <v>#VALUE!</v>
      </c>
      <c r="U12" s="40" t="e">
        <f t="shared" si="2"/>
        <v>#VALUE!</v>
      </c>
      <c r="V12" s="40" t="e">
        <f t="shared" si="2"/>
        <v>#VALUE!</v>
      </c>
      <c r="W12" s="42"/>
      <c r="X12" s="42"/>
    </row>
    <row r="13" spans="1:24" x14ac:dyDescent="0.2">
      <c r="A13" s="40" t="s">
        <v>10</v>
      </c>
      <c r="M13" s="40" t="s">
        <v>10</v>
      </c>
      <c r="N13" s="40" t="e">
        <f t="shared" si="2"/>
        <v>#VALUE!</v>
      </c>
      <c r="O13" s="40" t="e">
        <f t="shared" si="2"/>
        <v>#VALUE!</v>
      </c>
      <c r="P13" s="40" t="e">
        <f t="shared" si="2"/>
        <v>#VALUE!</v>
      </c>
      <c r="Q13" s="40" t="e">
        <f t="shared" si="2"/>
        <v>#VALUE!</v>
      </c>
      <c r="R13" s="40" t="e">
        <f t="shared" si="2"/>
        <v>#VALUE!</v>
      </c>
      <c r="S13" s="40" t="e">
        <f t="shared" si="2"/>
        <v>#VALUE!</v>
      </c>
      <c r="T13" s="40" t="e">
        <f t="shared" si="2"/>
        <v>#VALUE!</v>
      </c>
      <c r="U13" s="40" t="e">
        <f t="shared" si="2"/>
        <v>#VALUE!</v>
      </c>
      <c r="V13" s="40" t="e">
        <f t="shared" si="2"/>
        <v>#VALUE!</v>
      </c>
      <c r="W13" s="42"/>
      <c r="X13" s="42"/>
    </row>
    <row r="14" spans="1:24" x14ac:dyDescent="0.2">
      <c r="A14" s="40" t="s">
        <v>11</v>
      </c>
      <c r="M14" s="40" t="s">
        <v>11</v>
      </c>
      <c r="W14" s="42"/>
      <c r="X14" s="42"/>
    </row>
    <row r="15" spans="1:24" x14ac:dyDescent="0.2">
      <c r="A15" s="40" t="s">
        <v>12</v>
      </c>
      <c r="M15" s="40" t="s">
        <v>12</v>
      </c>
      <c r="N15" s="40" t="e">
        <f>CONCATENATE(SUBSTITUTE(B15,"ms",""), "  (", SUBSTITUTE(B15,"ms","")-SUBSTITUTE(B47,"ms",""),")"," ms","   | ")</f>
        <v>#VALUE!</v>
      </c>
      <c r="O15" s="40" t="e">
        <f>CONCATENATE(SUBSTITUTE(C15,"ms",""), "  (", ROUND(SUBSTITUTE(C15,"ms","")-SUBSTITUTE(C47,"ms",""),2),")"," ms","   | ")</f>
        <v>#VALUE!</v>
      </c>
      <c r="P15" s="40" t="e">
        <f t="shared" ref="P15:V17" si="3">CONCATENATE(SUBSTITUTE(D15,"ms",""), "  (", ROUND(SUBSTITUTE(D15,"ms","")-SUBSTITUTE(D47,"ms",""),2),")"," ms","   | ")</f>
        <v>#VALUE!</v>
      </c>
      <c r="Q15" s="40" t="e">
        <f t="shared" si="3"/>
        <v>#VALUE!</v>
      </c>
      <c r="R15" s="40" t="e">
        <f t="shared" si="3"/>
        <v>#VALUE!</v>
      </c>
      <c r="S15" s="40" t="e">
        <f t="shared" si="3"/>
        <v>#VALUE!</v>
      </c>
      <c r="T15" s="40" t="e">
        <f t="shared" si="3"/>
        <v>#VALUE!</v>
      </c>
      <c r="U15" s="40" t="e">
        <f t="shared" si="3"/>
        <v>#VALUE!</v>
      </c>
      <c r="V15" s="40" t="e">
        <f t="shared" si="3"/>
        <v>#VALUE!</v>
      </c>
      <c r="W15" s="42"/>
      <c r="X15" s="42"/>
    </row>
    <row r="16" spans="1:24" x14ac:dyDescent="0.2">
      <c r="A16" s="40" t="s">
        <v>13</v>
      </c>
      <c r="M16" s="40" t="s">
        <v>13</v>
      </c>
      <c r="N16" s="40" t="e">
        <f>CONCATENATE(SUBSTITUTE(B16,"ms",""), "  (", SUBSTITUTE(B16,"ms","")-SUBSTITUTE(B48,"ms",""),")"," ms","   | ")</f>
        <v>#VALUE!</v>
      </c>
      <c r="O16" s="40" t="e">
        <f t="shared" ref="O16:O17" si="4">CONCATENATE(SUBSTITUTE(C16,"ms",""), "  (", ROUND(SUBSTITUTE(C16,"ms","")-SUBSTITUTE(C48,"ms",""),2),")"," ms","   | ")</f>
        <v>#VALUE!</v>
      </c>
      <c r="P16" s="40" t="e">
        <f t="shared" si="3"/>
        <v>#VALUE!</v>
      </c>
      <c r="Q16" s="40" t="e">
        <f t="shared" si="3"/>
        <v>#VALUE!</v>
      </c>
      <c r="R16" s="40" t="e">
        <f t="shared" si="3"/>
        <v>#VALUE!</v>
      </c>
      <c r="S16" s="40" t="e">
        <f t="shared" si="3"/>
        <v>#VALUE!</v>
      </c>
      <c r="T16" s="40" t="e">
        <f t="shared" si="3"/>
        <v>#VALUE!</v>
      </c>
      <c r="U16" s="40" t="e">
        <f t="shared" si="3"/>
        <v>#VALUE!</v>
      </c>
      <c r="V16" s="40" t="e">
        <f t="shared" si="3"/>
        <v>#VALUE!</v>
      </c>
      <c r="W16" s="42"/>
      <c r="X16" s="42"/>
    </row>
    <row r="17" spans="1:24" x14ac:dyDescent="0.2">
      <c r="A17" s="40" t="s">
        <v>14</v>
      </c>
      <c r="M17" s="40" t="s">
        <v>14</v>
      </c>
      <c r="N17" s="40" t="e">
        <f>CONCATENATE(SUBSTITUTE(B17,"ms",""), "  (", SUBSTITUTE(B17,"ms","")-SUBSTITUTE(B49,"ms",""),")"," ms","   | ")</f>
        <v>#VALUE!</v>
      </c>
      <c r="O17" s="40" t="e">
        <f t="shared" si="4"/>
        <v>#VALUE!</v>
      </c>
      <c r="P17" s="40" t="e">
        <f t="shared" si="3"/>
        <v>#VALUE!</v>
      </c>
      <c r="Q17" s="40" t="e">
        <f t="shared" si="3"/>
        <v>#VALUE!</v>
      </c>
      <c r="R17" s="40" t="e">
        <f t="shared" si="3"/>
        <v>#VALUE!</v>
      </c>
      <c r="S17" s="40" t="e">
        <f t="shared" si="3"/>
        <v>#VALUE!</v>
      </c>
      <c r="T17" s="40" t="e">
        <f t="shared" si="3"/>
        <v>#VALUE!</v>
      </c>
      <c r="U17" s="40" t="e">
        <f t="shared" si="3"/>
        <v>#VALUE!</v>
      </c>
      <c r="V17" s="40" t="e">
        <f t="shared" si="3"/>
        <v>#VALUE!</v>
      </c>
      <c r="W17" s="42"/>
      <c r="X17" s="42"/>
    </row>
    <row r="18" spans="1:24" x14ac:dyDescent="0.2">
      <c r="A18" s="40" t="s">
        <v>15</v>
      </c>
      <c r="M18" s="40" t="s">
        <v>15</v>
      </c>
      <c r="W18" s="42"/>
      <c r="X18" s="42"/>
    </row>
    <row r="19" spans="1:24" x14ac:dyDescent="0.2">
      <c r="A19" s="40" t="s">
        <v>16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M19" s="40" t="s">
        <v>16</v>
      </c>
      <c r="N19" s="40" t="str">
        <f t="shared" ref="N19:V33" si="5">CONCATENATE(B19*100, "  (", ROUND((B51-B19)*100,4),")","  %","   | ")</f>
        <v xml:space="preserve">0  (0)  %   | </v>
      </c>
      <c r="O19" s="40" t="str">
        <f t="shared" si="5"/>
        <v xml:space="preserve">0  (0)  %   | </v>
      </c>
      <c r="P19" s="40" t="str">
        <f t="shared" si="5"/>
        <v xml:space="preserve">0  (0)  %   | </v>
      </c>
      <c r="Q19" s="40" t="str">
        <f t="shared" si="5"/>
        <v xml:space="preserve">0  (0)  %   | </v>
      </c>
      <c r="R19" s="40" t="str">
        <f t="shared" si="5"/>
        <v xml:space="preserve">0  (0)  %   | </v>
      </c>
      <c r="S19" s="40" t="str">
        <f t="shared" si="5"/>
        <v xml:space="preserve">0  (0)  %   | </v>
      </c>
      <c r="T19" s="40" t="str">
        <f t="shared" si="5"/>
        <v xml:space="preserve">0  (0)  %   | </v>
      </c>
      <c r="U19" s="40" t="str">
        <f t="shared" si="5"/>
        <v xml:space="preserve">0  (0)  %   | </v>
      </c>
      <c r="V19" s="40" t="str">
        <f t="shared" si="5"/>
        <v xml:space="preserve">0  (0)  %   | </v>
      </c>
      <c r="W19" s="42"/>
      <c r="X19" s="42"/>
    </row>
    <row r="20" spans="1:24" x14ac:dyDescent="0.2">
      <c r="A20" s="40" t="s">
        <v>17</v>
      </c>
      <c r="B20" s="41"/>
      <c r="C20" s="41"/>
      <c r="D20" s="41"/>
      <c r="E20" s="41"/>
      <c r="F20" s="41"/>
      <c r="G20" s="41"/>
      <c r="H20" s="41"/>
      <c r="I20" s="41"/>
      <c r="J20" s="41"/>
      <c r="K20" s="41"/>
      <c r="M20" s="40" t="s">
        <v>17</v>
      </c>
      <c r="N20" s="40" t="str">
        <f t="shared" si="5"/>
        <v xml:space="preserve">0  (0)  %   | </v>
      </c>
      <c r="O20" s="40" t="str">
        <f t="shared" si="5"/>
        <v xml:space="preserve">0  (0)  %   | </v>
      </c>
      <c r="P20" s="40" t="str">
        <f t="shared" si="5"/>
        <v xml:space="preserve">0  (0)  %   | </v>
      </c>
      <c r="Q20" s="40" t="str">
        <f t="shared" si="5"/>
        <v xml:space="preserve">0  (0)  %   | </v>
      </c>
      <c r="R20" s="40" t="str">
        <f t="shared" si="5"/>
        <v xml:space="preserve">0  (0)  %   | </v>
      </c>
      <c r="S20" s="40" t="str">
        <f t="shared" si="5"/>
        <v xml:space="preserve">0  (0)  %   | </v>
      </c>
      <c r="T20" s="40" t="str">
        <f t="shared" si="5"/>
        <v xml:space="preserve">0  (0)  %   | </v>
      </c>
      <c r="U20" s="40" t="str">
        <f t="shared" si="5"/>
        <v xml:space="preserve">0  (0)  %   | </v>
      </c>
      <c r="V20" s="40" t="str">
        <f t="shared" si="5"/>
        <v xml:space="preserve">0  (0)  %   | </v>
      </c>
      <c r="W20" s="42"/>
      <c r="X20" s="42"/>
    </row>
    <row r="21" spans="1:24" x14ac:dyDescent="0.2">
      <c r="A21" s="40" t="s">
        <v>18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M21" s="40" t="s">
        <v>18</v>
      </c>
      <c r="N21" s="40" t="str">
        <f t="shared" si="5"/>
        <v xml:space="preserve">0  (0)  %   | </v>
      </c>
      <c r="O21" s="40" t="str">
        <f t="shared" si="5"/>
        <v xml:space="preserve">0  (0)  %   | </v>
      </c>
      <c r="P21" s="40" t="str">
        <f t="shared" si="5"/>
        <v xml:space="preserve">0  (0)  %   | </v>
      </c>
      <c r="Q21" s="40" t="str">
        <f t="shared" si="5"/>
        <v xml:space="preserve">0  (0)  %   | </v>
      </c>
      <c r="R21" s="40" t="str">
        <f t="shared" si="5"/>
        <v xml:space="preserve">0  (0)  %   | </v>
      </c>
      <c r="S21" s="40" t="str">
        <f t="shared" si="5"/>
        <v xml:space="preserve">0  (0)  %   | </v>
      </c>
      <c r="T21" s="40" t="str">
        <f t="shared" si="5"/>
        <v xml:space="preserve">0  (0)  %   | </v>
      </c>
      <c r="U21" s="40" t="str">
        <f t="shared" si="5"/>
        <v xml:space="preserve">0  (0)  %   | </v>
      </c>
      <c r="V21" s="40" t="str">
        <f t="shared" si="5"/>
        <v xml:space="preserve">0  (0)  %   | </v>
      </c>
      <c r="W21" s="42"/>
      <c r="X21" s="42"/>
    </row>
    <row r="22" spans="1:24" x14ac:dyDescent="0.2">
      <c r="A22" s="40" t="s">
        <v>19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M22" s="40" t="s">
        <v>19</v>
      </c>
      <c r="N22" s="40" t="str">
        <f t="shared" si="5"/>
        <v xml:space="preserve">0  (0)  %   | </v>
      </c>
      <c r="O22" s="40" t="str">
        <f t="shared" si="5"/>
        <v xml:space="preserve">0  (0)  %   | </v>
      </c>
      <c r="P22" s="40" t="str">
        <f t="shared" si="5"/>
        <v xml:space="preserve">0  (0)  %   | </v>
      </c>
      <c r="Q22" s="40" t="str">
        <f t="shared" si="5"/>
        <v xml:space="preserve">0  (0)  %   | </v>
      </c>
      <c r="R22" s="40" t="str">
        <f t="shared" si="5"/>
        <v xml:space="preserve">0  (0)  %   | </v>
      </c>
      <c r="S22" s="40" t="str">
        <f t="shared" si="5"/>
        <v xml:space="preserve">0  (0)  %   | </v>
      </c>
      <c r="T22" s="40" t="str">
        <f t="shared" si="5"/>
        <v xml:space="preserve">0  (0)  %   | </v>
      </c>
      <c r="U22" s="40" t="str">
        <f t="shared" si="5"/>
        <v xml:space="preserve">0  (0)  %   | </v>
      </c>
      <c r="V22" s="40" t="str">
        <f t="shared" si="5"/>
        <v xml:space="preserve">0  (0)  %   | </v>
      </c>
      <c r="W22" s="42"/>
      <c r="X22" s="42"/>
    </row>
    <row r="23" spans="1:24" x14ac:dyDescent="0.2">
      <c r="A23" s="40" t="s">
        <v>0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M23" s="40" t="s">
        <v>116</v>
      </c>
      <c r="N23" s="40" t="str">
        <f t="shared" si="5"/>
        <v xml:space="preserve">0  (0)  %   | </v>
      </c>
      <c r="O23" s="40" t="str">
        <f t="shared" si="5"/>
        <v xml:space="preserve">0  (0)  %   | </v>
      </c>
      <c r="P23" s="40" t="str">
        <f t="shared" si="5"/>
        <v xml:space="preserve">0  (0)  %   | </v>
      </c>
      <c r="Q23" s="40" t="str">
        <f t="shared" si="5"/>
        <v xml:space="preserve">0  (0)  %   | </v>
      </c>
      <c r="R23" s="40" t="str">
        <f t="shared" si="5"/>
        <v xml:space="preserve">0  (0)  %   | </v>
      </c>
      <c r="S23" s="40" t="str">
        <f t="shared" si="5"/>
        <v xml:space="preserve">0  (0)  %   | </v>
      </c>
      <c r="T23" s="40" t="str">
        <f t="shared" si="5"/>
        <v xml:space="preserve">0  (0)  %   | </v>
      </c>
      <c r="U23" s="40" t="str">
        <f t="shared" si="5"/>
        <v xml:space="preserve">0  (0)  %   | </v>
      </c>
      <c r="V23" s="40" t="str">
        <f t="shared" si="5"/>
        <v xml:space="preserve">0  (0)  %   | </v>
      </c>
      <c r="W23" s="42"/>
      <c r="X23" s="42"/>
    </row>
    <row r="24" spans="1:24" x14ac:dyDescent="0.2">
      <c r="A24" s="40" t="s">
        <v>20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M24" s="40" t="s">
        <v>20</v>
      </c>
      <c r="N24" s="40" t="str">
        <f t="shared" si="5"/>
        <v xml:space="preserve">0  (0)  %   | </v>
      </c>
      <c r="O24" s="40" t="str">
        <f t="shared" si="5"/>
        <v xml:space="preserve">0  (0)  %   | </v>
      </c>
      <c r="P24" s="40" t="str">
        <f t="shared" si="5"/>
        <v xml:space="preserve">0  (0)  %   | </v>
      </c>
      <c r="Q24" s="40" t="str">
        <f t="shared" si="5"/>
        <v xml:space="preserve">0  (0)  %   | </v>
      </c>
      <c r="R24" s="40" t="str">
        <f t="shared" si="5"/>
        <v xml:space="preserve">0  (0)  %   | </v>
      </c>
      <c r="S24" s="40" t="str">
        <f t="shared" si="5"/>
        <v xml:space="preserve">0  (0)  %   | </v>
      </c>
      <c r="T24" s="40" t="str">
        <f t="shared" si="5"/>
        <v xml:space="preserve">0  (0)  %   | </v>
      </c>
      <c r="U24" s="40" t="str">
        <f t="shared" si="5"/>
        <v xml:space="preserve">0  (0)  %   | </v>
      </c>
      <c r="V24" s="40" t="str">
        <f t="shared" si="5"/>
        <v xml:space="preserve">0  (0)  %   | </v>
      </c>
      <c r="W24" s="42"/>
      <c r="X24" s="42"/>
    </row>
    <row r="25" spans="1:24" x14ac:dyDescent="0.2">
      <c r="A25" s="40" t="s">
        <v>21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M25" s="40" t="s">
        <v>21</v>
      </c>
      <c r="N25" s="40" t="str">
        <f t="shared" si="5"/>
        <v xml:space="preserve">0  (0)  %   | </v>
      </c>
      <c r="O25" s="40" t="str">
        <f t="shared" si="5"/>
        <v xml:space="preserve">0  (0)  %   | </v>
      </c>
      <c r="P25" s="40" t="str">
        <f t="shared" si="5"/>
        <v xml:space="preserve">0  (0)  %   | </v>
      </c>
      <c r="Q25" s="40" t="str">
        <f t="shared" si="5"/>
        <v xml:space="preserve">0  (0)  %   | </v>
      </c>
      <c r="R25" s="40" t="str">
        <f t="shared" si="5"/>
        <v xml:space="preserve">0  (0)  %   | </v>
      </c>
      <c r="S25" s="40" t="str">
        <f t="shared" si="5"/>
        <v xml:space="preserve">0  (0)  %   | </v>
      </c>
      <c r="T25" s="40" t="str">
        <f t="shared" si="5"/>
        <v xml:space="preserve">0  (0)  %   | </v>
      </c>
      <c r="U25" s="40" t="str">
        <f t="shared" si="5"/>
        <v xml:space="preserve">0  (0)  %   | </v>
      </c>
      <c r="V25" s="40" t="str">
        <f t="shared" si="5"/>
        <v xml:space="preserve">0  (0)  %   | </v>
      </c>
      <c r="W25" s="42"/>
      <c r="X25" s="42"/>
    </row>
    <row r="26" spans="1:24" ht="15" x14ac:dyDescent="0.2">
      <c r="A26" s="40" t="s">
        <v>22</v>
      </c>
      <c r="B26" s="41"/>
      <c r="C26" s="41"/>
      <c r="D26" s="48"/>
      <c r="E26" s="41"/>
      <c r="F26" s="41"/>
      <c r="G26" s="41"/>
      <c r="H26" s="41"/>
      <c r="I26" s="41"/>
      <c r="J26" s="41"/>
      <c r="K26" s="41"/>
      <c r="M26" s="40" t="s">
        <v>22</v>
      </c>
      <c r="N26" s="40" t="str">
        <f t="shared" si="5"/>
        <v xml:space="preserve">0  (0)  %   | </v>
      </c>
      <c r="O26" s="40" t="str">
        <f t="shared" si="5"/>
        <v xml:space="preserve">0  (0)  %   | </v>
      </c>
      <c r="P26" s="40" t="str">
        <f t="shared" si="5"/>
        <v xml:space="preserve">0  (0)  %   | </v>
      </c>
      <c r="Q26" s="40" t="str">
        <f t="shared" si="5"/>
        <v xml:space="preserve">0  (0)  %   | </v>
      </c>
      <c r="R26" s="40" t="str">
        <f t="shared" si="5"/>
        <v xml:space="preserve">0  (0)  %   | </v>
      </c>
      <c r="S26" s="40" t="str">
        <f t="shared" si="5"/>
        <v xml:space="preserve">0  (0)  %   | </v>
      </c>
      <c r="T26" s="40" t="str">
        <f t="shared" si="5"/>
        <v xml:space="preserve">0  (0)  %   | </v>
      </c>
      <c r="U26" s="40" t="str">
        <f t="shared" si="5"/>
        <v xml:space="preserve">0  (0)  %   | </v>
      </c>
      <c r="V26" s="40" t="str">
        <f t="shared" si="5"/>
        <v xml:space="preserve">0  (0)  %   | </v>
      </c>
      <c r="W26" s="42"/>
      <c r="X26" s="42"/>
    </row>
    <row r="27" spans="1:24" x14ac:dyDescent="0.2">
      <c r="A27" s="40" t="s">
        <v>23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M27" s="40" t="s">
        <v>23</v>
      </c>
      <c r="N27" s="40" t="str">
        <f t="shared" si="5"/>
        <v xml:space="preserve">0  (0)  %   | </v>
      </c>
      <c r="O27" s="40" t="str">
        <f t="shared" si="5"/>
        <v xml:space="preserve">0  (0)  %   | </v>
      </c>
      <c r="P27" s="40" t="str">
        <f t="shared" si="5"/>
        <v xml:space="preserve">0  (0)  %   | </v>
      </c>
      <c r="Q27" s="40" t="str">
        <f t="shared" si="5"/>
        <v xml:space="preserve">0  (0)  %   | </v>
      </c>
      <c r="R27" s="40" t="str">
        <f t="shared" si="5"/>
        <v xml:space="preserve">0  (0)  %   | </v>
      </c>
      <c r="S27" s="40" t="str">
        <f t="shared" si="5"/>
        <v xml:space="preserve">0  (0)  %   | </v>
      </c>
      <c r="T27" s="40" t="str">
        <f t="shared" si="5"/>
        <v xml:space="preserve">0  (0)  %   | </v>
      </c>
      <c r="U27" s="40" t="str">
        <f t="shared" si="5"/>
        <v xml:space="preserve">0  (0)  %   | </v>
      </c>
      <c r="V27" s="40" t="str">
        <f t="shared" si="5"/>
        <v xml:space="preserve">0  (0)  %   | </v>
      </c>
      <c r="W27" s="42"/>
      <c r="X27" s="42"/>
    </row>
    <row r="28" spans="1:24" x14ac:dyDescent="0.2">
      <c r="A28" s="40" t="s">
        <v>24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M28" s="40" t="s">
        <v>24</v>
      </c>
      <c r="N28" s="40" t="str">
        <f t="shared" si="5"/>
        <v xml:space="preserve">0  (0)  %   | </v>
      </c>
      <c r="O28" s="40" t="str">
        <f t="shared" si="5"/>
        <v xml:space="preserve">0  (0)  %   | </v>
      </c>
      <c r="P28" s="40" t="str">
        <f t="shared" si="5"/>
        <v xml:space="preserve">0  (0)  %   | </v>
      </c>
      <c r="Q28" s="40" t="str">
        <f t="shared" si="5"/>
        <v xml:space="preserve">0  (0)  %   | </v>
      </c>
      <c r="R28" s="40" t="str">
        <f t="shared" si="5"/>
        <v xml:space="preserve">0  (0)  %   | </v>
      </c>
      <c r="S28" s="40" t="str">
        <f t="shared" si="5"/>
        <v xml:space="preserve">0  (0)  %   | </v>
      </c>
      <c r="T28" s="40" t="str">
        <f t="shared" si="5"/>
        <v xml:space="preserve">0  (0)  %   | </v>
      </c>
      <c r="U28" s="40" t="str">
        <f t="shared" si="5"/>
        <v xml:space="preserve">0  (0)  %   | </v>
      </c>
      <c r="V28" s="40" t="str">
        <f t="shared" si="5"/>
        <v xml:space="preserve">0  (0)  %   | </v>
      </c>
      <c r="W28" s="42"/>
      <c r="X28" s="42"/>
    </row>
    <row r="29" spans="1:24" x14ac:dyDescent="0.2">
      <c r="A29" s="40" t="s">
        <v>25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M29" s="40" t="s">
        <v>25</v>
      </c>
      <c r="N29" s="40" t="str">
        <f t="shared" si="5"/>
        <v xml:space="preserve">0  (0)  %   | </v>
      </c>
      <c r="O29" s="40" t="str">
        <f t="shared" si="5"/>
        <v xml:space="preserve">0  (0)  %   | </v>
      </c>
      <c r="P29" s="40" t="str">
        <f t="shared" si="5"/>
        <v xml:space="preserve">0  (0)  %   | </v>
      </c>
      <c r="Q29" s="40" t="str">
        <f t="shared" si="5"/>
        <v xml:space="preserve">0  (0)  %   | </v>
      </c>
      <c r="R29" s="40" t="str">
        <f t="shared" si="5"/>
        <v xml:space="preserve">0  (0)  %   | </v>
      </c>
      <c r="S29" s="40" t="str">
        <f t="shared" si="5"/>
        <v xml:space="preserve">0  (0)  %   | </v>
      </c>
      <c r="T29" s="40" t="str">
        <f t="shared" si="5"/>
        <v xml:space="preserve">0  (0)  %   | </v>
      </c>
      <c r="U29" s="40" t="str">
        <f t="shared" si="5"/>
        <v xml:space="preserve">0  (0)  %   | </v>
      </c>
      <c r="V29" s="40" t="str">
        <f t="shared" si="5"/>
        <v xml:space="preserve">0  (0)  %   | </v>
      </c>
      <c r="W29" s="42"/>
      <c r="X29" s="42"/>
    </row>
    <row r="30" spans="1:24" x14ac:dyDescent="0.2">
      <c r="A30" s="40" t="s">
        <v>26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M30" s="40" t="s">
        <v>26</v>
      </c>
      <c r="N30" s="40" t="str">
        <f t="shared" si="5"/>
        <v xml:space="preserve">0  (0)  %   | </v>
      </c>
      <c r="O30" s="40" t="str">
        <f t="shared" si="5"/>
        <v xml:space="preserve">0  (0)  %   | </v>
      </c>
      <c r="P30" s="40" t="str">
        <f t="shared" si="5"/>
        <v xml:space="preserve">0  (0)  %   | </v>
      </c>
      <c r="Q30" s="40" t="str">
        <f t="shared" si="5"/>
        <v xml:space="preserve">0  (0)  %   | </v>
      </c>
      <c r="R30" s="40" t="str">
        <f t="shared" si="5"/>
        <v xml:space="preserve">0  (0)  %   | </v>
      </c>
      <c r="S30" s="40" t="str">
        <f t="shared" si="5"/>
        <v xml:space="preserve">0  (0)  %   | </v>
      </c>
      <c r="T30" s="40" t="str">
        <f t="shared" si="5"/>
        <v xml:space="preserve">0  (0)  %   | </v>
      </c>
      <c r="U30" s="40" t="str">
        <f t="shared" si="5"/>
        <v xml:space="preserve">0  (0)  %   | </v>
      </c>
      <c r="V30" s="40" t="str">
        <f t="shared" si="5"/>
        <v xml:space="preserve">0  (0)  %   | </v>
      </c>
      <c r="W30" s="42"/>
      <c r="X30" s="42"/>
    </row>
    <row r="31" spans="1:24" x14ac:dyDescent="0.2">
      <c r="A31" s="40" t="s">
        <v>27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M31" s="40" t="s">
        <v>27</v>
      </c>
      <c r="N31" s="40" t="str">
        <f t="shared" si="5"/>
        <v xml:space="preserve">0  (0)  %   | </v>
      </c>
      <c r="O31" s="40" t="str">
        <f t="shared" si="5"/>
        <v xml:space="preserve">0  (0)  %   | </v>
      </c>
      <c r="P31" s="40" t="str">
        <f t="shared" si="5"/>
        <v xml:space="preserve">0  (0)  %   | </v>
      </c>
      <c r="Q31" s="40" t="str">
        <f t="shared" si="5"/>
        <v xml:space="preserve">0  (0)  %   | </v>
      </c>
      <c r="R31" s="40" t="str">
        <f t="shared" si="5"/>
        <v xml:space="preserve">0  (0)  %   | </v>
      </c>
      <c r="S31" s="40" t="str">
        <f t="shared" si="5"/>
        <v xml:space="preserve">0  (0)  %   | </v>
      </c>
      <c r="T31" s="40" t="str">
        <f t="shared" si="5"/>
        <v xml:space="preserve">0  (0)  %   | </v>
      </c>
      <c r="U31" s="40" t="str">
        <f t="shared" si="5"/>
        <v xml:space="preserve">0  (0)  %   | </v>
      </c>
      <c r="V31" s="40" t="str">
        <f t="shared" si="5"/>
        <v xml:space="preserve">0  (0)  %   | </v>
      </c>
      <c r="W31" s="42"/>
      <c r="X31" s="42"/>
    </row>
    <row r="32" spans="1:24" x14ac:dyDescent="0.2">
      <c r="A32" s="40" t="s">
        <v>28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M32" s="40" t="s">
        <v>28</v>
      </c>
      <c r="N32" s="40" t="str">
        <f t="shared" si="5"/>
        <v xml:space="preserve">0  (0)  %   | </v>
      </c>
      <c r="O32" s="40" t="str">
        <f t="shared" si="5"/>
        <v xml:space="preserve">0  (0)  %   | </v>
      </c>
      <c r="P32" s="40" t="str">
        <f t="shared" si="5"/>
        <v xml:space="preserve">0  (0)  %   | </v>
      </c>
      <c r="Q32" s="40" t="str">
        <f t="shared" si="5"/>
        <v xml:space="preserve">0  (0)  %   | </v>
      </c>
      <c r="R32" s="40" t="str">
        <f t="shared" si="5"/>
        <v xml:space="preserve">0  (0)  %   | </v>
      </c>
      <c r="S32" s="40" t="str">
        <f t="shared" si="5"/>
        <v xml:space="preserve">0  (0)  %   | </v>
      </c>
      <c r="T32" s="40" t="str">
        <f t="shared" si="5"/>
        <v xml:space="preserve">0  (0)  %   | </v>
      </c>
      <c r="U32" s="40" t="str">
        <f t="shared" si="5"/>
        <v xml:space="preserve">0  (0)  %   | </v>
      </c>
      <c r="V32" s="40" t="str">
        <f t="shared" si="5"/>
        <v xml:space="preserve">0  (0)  %   | </v>
      </c>
      <c r="W32" s="42"/>
      <c r="X32" s="42"/>
    </row>
    <row r="33" spans="1:24" x14ac:dyDescent="0.2">
      <c r="A33" s="40" t="s">
        <v>29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M33" s="40" t="s">
        <v>29</v>
      </c>
      <c r="N33" s="40" t="str">
        <f t="shared" si="5"/>
        <v xml:space="preserve">0  (0)  %   | </v>
      </c>
      <c r="O33" s="40" t="str">
        <f t="shared" si="5"/>
        <v xml:space="preserve">0  (0)  %   | </v>
      </c>
      <c r="P33" s="40" t="str">
        <f t="shared" si="5"/>
        <v xml:space="preserve">0  (0)  %   | </v>
      </c>
      <c r="Q33" s="40" t="str">
        <f t="shared" si="5"/>
        <v xml:space="preserve">0  (0)  %   | </v>
      </c>
      <c r="R33" s="40" t="str">
        <f t="shared" si="5"/>
        <v xml:space="preserve">0  (0)  %   | </v>
      </c>
      <c r="S33" s="40" t="str">
        <f t="shared" si="5"/>
        <v xml:space="preserve">0  (0)  %   | </v>
      </c>
      <c r="T33" s="40" t="str">
        <f t="shared" si="5"/>
        <v xml:space="preserve">0  (0)  %   | </v>
      </c>
      <c r="U33" s="40" t="str">
        <f t="shared" si="5"/>
        <v xml:space="preserve">0  (0)  %   | </v>
      </c>
      <c r="V33" s="40" t="str">
        <f t="shared" si="5"/>
        <v xml:space="preserve">0  (0)  %   | </v>
      </c>
      <c r="W33" s="42"/>
      <c r="X33" s="42"/>
    </row>
    <row r="34" spans="1:24" ht="15" x14ac:dyDescent="0.2">
      <c r="B34" s="43"/>
      <c r="C34" s="44"/>
      <c r="D34" s="44"/>
      <c r="E34" s="44"/>
      <c r="F34" s="44"/>
      <c r="G34" s="44"/>
      <c r="H34" s="44"/>
      <c r="I34" s="44"/>
      <c r="J34" s="44"/>
      <c r="K34" s="45"/>
    </row>
    <row r="35" spans="1:24" ht="15" x14ac:dyDescent="0.2">
      <c r="A35" s="40">
        <v>73</v>
      </c>
      <c r="B35" s="43"/>
      <c r="C35" s="44"/>
      <c r="D35" s="44"/>
      <c r="E35" s="44"/>
      <c r="F35" s="44"/>
      <c r="G35" s="44"/>
      <c r="H35" s="44"/>
      <c r="I35" s="44"/>
      <c r="J35" s="44"/>
      <c r="K35" s="45"/>
    </row>
    <row r="36" spans="1:24" ht="15.75" thickBot="1" x14ac:dyDescent="0.25">
      <c r="A36" s="40" t="s">
        <v>1</v>
      </c>
      <c r="B36" s="43"/>
      <c r="C36" s="44"/>
      <c r="D36" s="44"/>
      <c r="E36" s="44"/>
      <c r="F36" s="44"/>
      <c r="G36" s="44"/>
      <c r="H36" s="44"/>
      <c r="I36" s="44"/>
      <c r="J36" s="44"/>
      <c r="K36" s="45"/>
      <c r="N36" s="46"/>
    </row>
    <row r="37" spans="1:24" x14ac:dyDescent="0.2">
      <c r="A37" s="53" t="s">
        <v>2</v>
      </c>
      <c r="B37" s="54"/>
      <c r="C37" s="54"/>
      <c r="D37" s="54"/>
      <c r="E37" s="54"/>
      <c r="F37" s="54"/>
      <c r="G37" s="54"/>
      <c r="H37" s="54"/>
      <c r="I37" s="54"/>
      <c r="J37" s="55"/>
      <c r="K37" s="56"/>
      <c r="N37" s="46"/>
    </row>
    <row r="38" spans="1:24" x14ac:dyDescent="0.2">
      <c r="A38" s="57" t="s">
        <v>3</v>
      </c>
      <c r="B38" s="50">
        <v>177794</v>
      </c>
      <c r="C38" s="51">
        <v>140354</v>
      </c>
      <c r="D38" s="51">
        <v>172494</v>
      </c>
      <c r="E38" s="52">
        <v>137126</v>
      </c>
      <c r="F38" s="51">
        <v>228436</v>
      </c>
      <c r="G38" s="50">
        <v>192038</v>
      </c>
      <c r="H38" s="51">
        <v>229072</v>
      </c>
      <c r="I38" s="51">
        <v>224886</v>
      </c>
      <c r="J38" s="50"/>
      <c r="K38" s="58"/>
    </row>
    <row r="39" spans="1:24" x14ac:dyDescent="0.2">
      <c r="A39" s="57" t="s">
        <v>4</v>
      </c>
      <c r="B39" s="50">
        <v>41550</v>
      </c>
      <c r="C39" s="50">
        <v>24906</v>
      </c>
      <c r="D39" s="50">
        <v>31394</v>
      </c>
      <c r="E39" s="52">
        <v>27398</v>
      </c>
      <c r="F39" s="50">
        <v>44592</v>
      </c>
      <c r="G39" s="50">
        <v>41406</v>
      </c>
      <c r="H39" s="50">
        <v>44260</v>
      </c>
      <c r="I39" s="50">
        <v>49146</v>
      </c>
      <c r="J39" s="50"/>
      <c r="K39" s="59"/>
    </row>
    <row r="40" spans="1:24" x14ac:dyDescent="0.2">
      <c r="A40" s="57" t="s">
        <v>5</v>
      </c>
      <c r="B40" s="50">
        <v>3796</v>
      </c>
      <c r="C40" s="50">
        <v>3580</v>
      </c>
      <c r="D40" s="50">
        <v>14672</v>
      </c>
      <c r="E40" s="52">
        <v>6900</v>
      </c>
      <c r="F40" s="50">
        <v>8132</v>
      </c>
      <c r="G40" s="50">
        <v>3804</v>
      </c>
      <c r="H40" s="50">
        <v>8136</v>
      </c>
      <c r="I40" s="50">
        <v>7496</v>
      </c>
      <c r="J40" s="50"/>
      <c r="K40" s="59"/>
    </row>
    <row r="41" spans="1:24" ht="13.5" thickBot="1" x14ac:dyDescent="0.25">
      <c r="A41" s="60" t="s">
        <v>6</v>
      </c>
      <c r="B41" s="61">
        <v>21192</v>
      </c>
      <c r="C41" s="61">
        <v>16728</v>
      </c>
      <c r="D41" s="61">
        <v>19276</v>
      </c>
      <c r="E41" s="62">
        <v>14200</v>
      </c>
      <c r="F41" s="61">
        <v>30740</v>
      </c>
      <c r="G41" s="61">
        <v>21116</v>
      </c>
      <c r="H41" s="61">
        <v>30732</v>
      </c>
      <c r="I41" s="61">
        <v>30912</v>
      </c>
      <c r="J41" s="61"/>
      <c r="K41" s="63"/>
    </row>
    <row r="42" spans="1:24" x14ac:dyDescent="0.2">
      <c r="A42" s="40" t="s">
        <v>7</v>
      </c>
    </row>
    <row r="43" spans="1:24" x14ac:dyDescent="0.2">
      <c r="A43" s="40" t="s">
        <v>8</v>
      </c>
    </row>
    <row r="44" spans="1:24" x14ac:dyDescent="0.2">
      <c r="A44" s="40" t="s">
        <v>9</v>
      </c>
    </row>
    <row r="45" spans="1:24" x14ac:dyDescent="0.2">
      <c r="A45" s="40" t="s">
        <v>10</v>
      </c>
    </row>
    <row r="46" spans="1:24" x14ac:dyDescent="0.2">
      <c r="A46" s="40" t="s">
        <v>11</v>
      </c>
    </row>
    <row r="47" spans="1:24" x14ac:dyDescent="0.2">
      <c r="A47" s="40" t="s">
        <v>12</v>
      </c>
    </row>
    <row r="48" spans="1:24" x14ac:dyDescent="0.2">
      <c r="A48" s="40" t="s">
        <v>13</v>
      </c>
    </row>
    <row r="49" spans="1:24" x14ac:dyDescent="0.2">
      <c r="A49" s="40" t="s">
        <v>14</v>
      </c>
    </row>
    <row r="50" spans="1:24" x14ac:dyDescent="0.2">
      <c r="A50" s="40" t="s">
        <v>15</v>
      </c>
    </row>
    <row r="51" spans="1:24" x14ac:dyDescent="0.2">
      <c r="A51" s="40" t="s">
        <v>16</v>
      </c>
      <c r="B51" s="41"/>
      <c r="C51" s="41"/>
      <c r="D51" s="41"/>
      <c r="E51" s="41"/>
      <c r="F51" s="41"/>
      <c r="G51" s="41"/>
      <c r="H51" s="41"/>
      <c r="I51" s="41"/>
      <c r="J51" s="41"/>
      <c r="K51" s="41"/>
    </row>
    <row r="52" spans="1:24" x14ac:dyDescent="0.2">
      <c r="A52" s="40" t="s">
        <v>17</v>
      </c>
      <c r="B52" s="41"/>
      <c r="C52" s="41"/>
      <c r="D52" s="41"/>
      <c r="E52" s="41"/>
      <c r="F52" s="41"/>
      <c r="G52" s="41"/>
      <c r="H52" s="41"/>
      <c r="I52" s="41"/>
      <c r="J52" s="41"/>
      <c r="K52" s="41"/>
    </row>
    <row r="53" spans="1:24" x14ac:dyDescent="0.2">
      <c r="A53" s="40" t="s">
        <v>18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</row>
    <row r="54" spans="1:24" x14ac:dyDescent="0.2">
      <c r="A54" s="40" t="s">
        <v>19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</row>
    <row r="55" spans="1:24" x14ac:dyDescent="0.2">
      <c r="A55" s="40" t="s">
        <v>0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P55" s="40">
        <v>177794</v>
      </c>
      <c r="Q55" s="39">
        <v>140314</v>
      </c>
      <c r="R55" s="39">
        <v>172494</v>
      </c>
      <c r="S55" s="39">
        <v>172494</v>
      </c>
      <c r="T55" s="39">
        <v>228436</v>
      </c>
      <c r="U55" s="40">
        <v>192038</v>
      </c>
      <c r="V55" s="39">
        <v>229072</v>
      </c>
      <c r="W55" s="39">
        <v>224886</v>
      </c>
    </row>
    <row r="56" spans="1:24" x14ac:dyDescent="0.2">
      <c r="A56" s="40" t="s">
        <v>20</v>
      </c>
      <c r="B56" s="41"/>
      <c r="C56" s="41"/>
      <c r="D56" s="41"/>
      <c r="E56" s="41"/>
      <c r="F56" s="41"/>
      <c r="G56" s="41"/>
      <c r="H56" s="41"/>
      <c r="I56" s="41"/>
      <c r="J56" s="41"/>
      <c r="K56" s="41"/>
      <c r="P56" s="40">
        <v>41550</v>
      </c>
      <c r="Q56" s="40">
        <v>24906</v>
      </c>
      <c r="R56" s="40">
        <v>31394</v>
      </c>
      <c r="S56" s="40">
        <v>31394</v>
      </c>
      <c r="T56" s="40">
        <v>44592</v>
      </c>
      <c r="U56" s="40">
        <v>41406</v>
      </c>
      <c r="V56" s="40">
        <v>44260</v>
      </c>
      <c r="W56" s="40">
        <v>49146</v>
      </c>
      <c r="X56" s="39"/>
    </row>
    <row r="57" spans="1:24" x14ac:dyDescent="0.2">
      <c r="A57" s="40" t="s">
        <v>21</v>
      </c>
      <c r="B57" s="41"/>
      <c r="C57" s="41"/>
      <c r="D57" s="41"/>
      <c r="E57" s="41"/>
      <c r="F57" s="41"/>
      <c r="G57" s="41"/>
      <c r="H57" s="41"/>
      <c r="I57" s="41"/>
      <c r="J57" s="41"/>
      <c r="K57" s="41"/>
      <c r="P57" s="40">
        <v>3796</v>
      </c>
      <c r="Q57" s="40">
        <v>3580</v>
      </c>
      <c r="R57" s="40">
        <v>14672</v>
      </c>
      <c r="S57" s="40">
        <v>14672</v>
      </c>
      <c r="T57" s="40">
        <v>8132</v>
      </c>
      <c r="U57" s="40">
        <v>3804</v>
      </c>
      <c r="V57" s="40">
        <v>8136</v>
      </c>
      <c r="W57" s="40">
        <v>7496</v>
      </c>
    </row>
    <row r="58" spans="1:24" x14ac:dyDescent="0.2">
      <c r="A58" s="40" t="s">
        <v>22</v>
      </c>
      <c r="B58" s="41"/>
      <c r="C58" s="41"/>
      <c r="D58" s="41"/>
      <c r="E58" s="41"/>
      <c r="F58" s="41"/>
      <c r="G58" s="41"/>
      <c r="H58" s="41"/>
      <c r="I58" s="41"/>
      <c r="J58" s="41"/>
      <c r="K58" s="41"/>
      <c r="P58" s="40">
        <v>21192</v>
      </c>
      <c r="Q58" s="40">
        <v>16728</v>
      </c>
      <c r="R58" s="40">
        <v>19276</v>
      </c>
      <c r="S58" s="40">
        <v>19276</v>
      </c>
      <c r="T58" s="40">
        <v>30740</v>
      </c>
      <c r="U58" s="40">
        <v>21116</v>
      </c>
      <c r="V58" s="40">
        <v>30732</v>
      </c>
      <c r="W58" s="40">
        <v>30912</v>
      </c>
    </row>
    <row r="59" spans="1:24" x14ac:dyDescent="0.2">
      <c r="A59" s="40" t="s">
        <v>23</v>
      </c>
      <c r="B59" s="41"/>
      <c r="C59" s="41"/>
      <c r="D59" s="41"/>
      <c r="E59" s="41"/>
      <c r="F59" s="41"/>
      <c r="G59" s="41"/>
      <c r="H59" s="41"/>
      <c r="I59" s="41"/>
      <c r="J59" s="41"/>
      <c r="K59" s="41"/>
    </row>
    <row r="60" spans="1:24" x14ac:dyDescent="0.2">
      <c r="A60" s="40" t="s">
        <v>24</v>
      </c>
      <c r="B60" s="41"/>
      <c r="C60" s="41"/>
      <c r="D60" s="41"/>
      <c r="E60" s="41"/>
      <c r="F60" s="41"/>
      <c r="G60" s="41"/>
      <c r="H60" s="41"/>
      <c r="I60" s="41"/>
      <c r="J60" s="41"/>
      <c r="K60" s="41"/>
    </row>
    <row r="61" spans="1:24" x14ac:dyDescent="0.2">
      <c r="A61" s="40" t="s">
        <v>25</v>
      </c>
      <c r="B61" s="41"/>
      <c r="C61" s="41"/>
      <c r="D61" s="41"/>
      <c r="E61" s="41"/>
      <c r="F61" s="41"/>
      <c r="G61" s="41"/>
      <c r="H61" s="41"/>
      <c r="I61" s="41"/>
      <c r="J61" s="41"/>
      <c r="K61" s="41"/>
    </row>
    <row r="62" spans="1:24" x14ac:dyDescent="0.2">
      <c r="A62" s="40" t="s">
        <v>26</v>
      </c>
      <c r="B62" s="41"/>
      <c r="C62" s="41"/>
      <c r="D62" s="41"/>
      <c r="E62" s="41"/>
      <c r="F62" s="41"/>
      <c r="G62" s="41"/>
      <c r="H62" s="41"/>
      <c r="I62" s="41"/>
      <c r="J62" s="41"/>
      <c r="K62" s="41"/>
    </row>
    <row r="63" spans="1:24" x14ac:dyDescent="0.2">
      <c r="A63" s="40" t="s">
        <v>27</v>
      </c>
      <c r="B63" s="41"/>
      <c r="C63" s="41"/>
      <c r="D63" s="41"/>
      <c r="E63" s="41"/>
      <c r="F63" s="41"/>
      <c r="G63" s="41"/>
      <c r="H63" s="41"/>
      <c r="I63" s="41"/>
      <c r="J63" s="41"/>
      <c r="K63" s="41"/>
    </row>
    <row r="64" spans="1:24" x14ac:dyDescent="0.2">
      <c r="A64" s="40" t="s">
        <v>28</v>
      </c>
      <c r="B64" s="41"/>
      <c r="C64" s="41"/>
      <c r="D64" s="41"/>
      <c r="E64" s="41"/>
      <c r="F64" s="41"/>
      <c r="G64" s="41"/>
      <c r="H64" s="41"/>
      <c r="I64" s="41"/>
      <c r="J64" s="41"/>
      <c r="K64" s="41"/>
    </row>
    <row r="65" spans="1:11" x14ac:dyDescent="0.2">
      <c r="A65" s="40" t="s">
        <v>29</v>
      </c>
      <c r="B65" s="41"/>
      <c r="C65" s="41"/>
      <c r="D65" s="41"/>
      <c r="E65" s="41"/>
      <c r="F65" s="41"/>
      <c r="G65" s="41"/>
      <c r="H65" s="41"/>
      <c r="I65" s="41"/>
      <c r="J65" s="41"/>
      <c r="K65" s="41"/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3:X65"/>
  <sheetViews>
    <sheetView topLeftCell="F1" workbookViewId="0">
      <selection activeCell="N6" sqref="N6:V9"/>
    </sheetView>
  </sheetViews>
  <sheetFormatPr defaultColWidth="8.85546875" defaultRowHeight="12.75" x14ac:dyDescent="0.2"/>
  <cols>
    <col min="1" max="1" width="28.7109375" style="40" bestFit="1" customWidth="1"/>
    <col min="2" max="2" width="18.85546875" style="40" customWidth="1"/>
    <col min="3" max="5" width="8.85546875" style="40"/>
    <col min="6" max="6" width="12" style="40" customWidth="1"/>
    <col min="7" max="7" width="14.28515625" style="40" bestFit="1" customWidth="1"/>
    <col min="8" max="8" width="8.85546875" style="40"/>
    <col min="9" max="9" width="14" style="40" bestFit="1" customWidth="1"/>
    <col min="10" max="10" width="8.85546875" style="40"/>
    <col min="11" max="11" width="9" style="40" customWidth="1"/>
    <col min="12" max="12" width="8.85546875" style="40"/>
    <col min="13" max="13" width="34.28515625" style="40" bestFit="1" customWidth="1"/>
    <col min="14" max="15" width="26.5703125" style="40" bestFit="1" customWidth="1"/>
    <col min="16" max="16" width="27" style="40" bestFit="1" customWidth="1"/>
    <col min="17" max="17" width="27.5703125" style="40" bestFit="1" customWidth="1"/>
    <col min="18" max="18" width="25.5703125" style="40" bestFit="1" customWidth="1"/>
    <col min="19" max="19" width="26" style="40" bestFit="1" customWidth="1"/>
    <col min="20" max="20" width="27" style="40" bestFit="1" customWidth="1"/>
    <col min="21" max="21" width="26" style="40" bestFit="1" customWidth="1"/>
    <col min="22" max="22" width="26.5703125" style="40" bestFit="1" customWidth="1"/>
    <col min="23" max="23" width="7.28515625" style="40" bestFit="1" customWidth="1"/>
    <col min="24" max="24" width="21.85546875" style="40" bestFit="1" customWidth="1"/>
    <col min="25" max="16384" width="8.85546875" style="40"/>
  </cols>
  <sheetData>
    <row r="3" spans="1:24" x14ac:dyDescent="0.2">
      <c r="A3" s="40">
        <v>73</v>
      </c>
      <c r="B3" s="40" t="s">
        <v>120</v>
      </c>
      <c r="C3" s="40" t="s">
        <v>119</v>
      </c>
      <c r="D3" s="40" t="s">
        <v>117</v>
      </c>
      <c r="E3" s="40" t="s">
        <v>118</v>
      </c>
      <c r="F3" s="40" t="s">
        <v>121</v>
      </c>
      <c r="G3" s="40" t="s">
        <v>122</v>
      </c>
      <c r="H3" s="40" t="s">
        <v>123</v>
      </c>
      <c r="I3" s="40" t="s">
        <v>127</v>
      </c>
      <c r="J3" s="40" t="s">
        <v>125</v>
      </c>
      <c r="M3" s="40" t="s">
        <v>39</v>
      </c>
      <c r="N3" s="40" t="s">
        <v>30</v>
      </c>
      <c r="O3" s="40" t="s">
        <v>31</v>
      </c>
      <c r="P3" s="40" t="s">
        <v>32</v>
      </c>
      <c r="Q3" s="40" t="s">
        <v>33</v>
      </c>
      <c r="R3" s="40" t="s">
        <v>34</v>
      </c>
      <c r="S3" s="40" t="s">
        <v>35</v>
      </c>
      <c r="T3" s="40" t="s">
        <v>36</v>
      </c>
      <c r="U3" s="40" t="s">
        <v>128</v>
      </c>
      <c r="V3" s="40" t="s">
        <v>38</v>
      </c>
    </row>
    <row r="4" spans="1:24" x14ac:dyDescent="0.2">
      <c r="A4" s="40" t="s">
        <v>1</v>
      </c>
      <c r="M4" s="40" t="s">
        <v>83</v>
      </c>
    </row>
    <row r="5" spans="1:24" x14ac:dyDescent="0.2">
      <c r="A5" s="40" t="s">
        <v>2</v>
      </c>
      <c r="M5" s="40" t="s">
        <v>82</v>
      </c>
    </row>
    <row r="6" spans="1:24" x14ac:dyDescent="0.2">
      <c r="A6" s="40" t="s">
        <v>3</v>
      </c>
      <c r="B6" s="40">
        <v>177794</v>
      </c>
      <c r="C6" s="39">
        <v>140354</v>
      </c>
      <c r="D6" s="39">
        <v>172494</v>
      </c>
      <c r="E6">
        <v>137126</v>
      </c>
      <c r="F6" s="39">
        <v>228436</v>
      </c>
      <c r="G6" s="40">
        <v>192038</v>
      </c>
      <c r="H6" s="39">
        <v>229072</v>
      </c>
      <c r="I6" s="39">
        <v>224886</v>
      </c>
      <c r="J6" s="39"/>
      <c r="M6" s="40" t="s">
        <v>3</v>
      </c>
      <c r="N6" s="40" t="str">
        <f>CONCATENATE(B6, "  (",B6-B38, ")","   | ")</f>
        <v xml:space="preserve">177794  (-40)   | </v>
      </c>
      <c r="O6" s="40" t="str">
        <f t="shared" ref="O6:V9" si="0">CONCATENATE(C6, "  (",C6-C38, ")","   | ")</f>
        <v xml:space="preserve">140354  (0)   | </v>
      </c>
      <c r="P6" s="40" t="str">
        <f t="shared" si="0"/>
        <v xml:space="preserve">172494  (-40)   | </v>
      </c>
      <c r="Q6" s="40" t="str">
        <f t="shared" si="0"/>
        <v xml:space="preserve">137126  (0)   | </v>
      </c>
      <c r="R6" s="40" t="str">
        <f>CONCATENATE(F6, "  (",F6-F38, ")","   | ")</f>
        <v xml:space="preserve">228436  (-244)   | </v>
      </c>
      <c r="S6" s="40" t="str">
        <f>CONCATENATE(G6, "  (",G6-G38, ")","   | ")</f>
        <v xml:space="preserve">192038  (-232)   | </v>
      </c>
      <c r="T6" s="40" t="str">
        <f t="shared" si="0"/>
        <v xml:space="preserve">229072  (-244)   | </v>
      </c>
      <c r="U6" s="40" t="str">
        <f t="shared" si="0"/>
        <v xml:space="preserve">224886  (-8)   | </v>
      </c>
      <c r="V6" s="40" t="str">
        <f t="shared" si="0"/>
        <v xml:space="preserve">  (0)   | </v>
      </c>
      <c r="W6" s="42"/>
      <c r="X6" s="42"/>
    </row>
    <row r="7" spans="1:24" x14ac:dyDescent="0.2">
      <c r="A7" s="40" t="s">
        <v>4</v>
      </c>
      <c r="B7" s="40">
        <v>41550</v>
      </c>
      <c r="C7" s="40">
        <v>24906</v>
      </c>
      <c r="D7" s="40">
        <v>31394</v>
      </c>
      <c r="E7">
        <v>27398</v>
      </c>
      <c r="F7" s="40">
        <v>44592</v>
      </c>
      <c r="G7" s="40">
        <v>41406</v>
      </c>
      <c r="H7" s="40">
        <v>44260</v>
      </c>
      <c r="I7" s="40">
        <v>49146</v>
      </c>
      <c r="M7" s="40" t="s">
        <v>4</v>
      </c>
      <c r="N7" s="40" t="str">
        <f>CONCATENATE(B7, "  (",B7-B39, ")","   | ")</f>
        <v xml:space="preserve">41550  (0)   | </v>
      </c>
      <c r="O7" s="40" t="str">
        <f t="shared" si="0"/>
        <v xml:space="preserve">24906  (0)   | </v>
      </c>
      <c r="P7" s="40" t="str">
        <f t="shared" si="0"/>
        <v xml:space="preserve">31394  (0)   | </v>
      </c>
      <c r="Q7" s="40" t="str">
        <f t="shared" si="0"/>
        <v xml:space="preserve">27398  (0)   | </v>
      </c>
      <c r="R7" s="40" t="str">
        <f t="shared" si="0"/>
        <v xml:space="preserve">44592  (-4)   | </v>
      </c>
      <c r="S7" s="40" t="str">
        <f>CONCATENATE(G7, "  (",G7-G39, ")","   | ")</f>
        <v xml:space="preserve">41406  (-4)   | </v>
      </c>
      <c r="T7" s="40" t="str">
        <f t="shared" si="0"/>
        <v xml:space="preserve">44260  (4)   | </v>
      </c>
      <c r="U7" s="40" t="str">
        <f t="shared" si="0"/>
        <v xml:space="preserve">49146  (-4)   | </v>
      </c>
      <c r="V7" s="40" t="str">
        <f t="shared" si="0"/>
        <v xml:space="preserve">  (0)   | </v>
      </c>
      <c r="W7" s="42"/>
      <c r="X7" s="42"/>
    </row>
    <row r="8" spans="1:24" x14ac:dyDescent="0.2">
      <c r="A8" s="40" t="s">
        <v>5</v>
      </c>
      <c r="B8" s="40">
        <v>3796</v>
      </c>
      <c r="C8" s="40">
        <v>3580</v>
      </c>
      <c r="D8" s="40">
        <v>14672</v>
      </c>
      <c r="E8">
        <v>6900</v>
      </c>
      <c r="F8" s="40">
        <v>8132</v>
      </c>
      <c r="G8" s="40">
        <v>3804</v>
      </c>
      <c r="H8" s="40">
        <v>8136</v>
      </c>
      <c r="I8" s="40">
        <v>7496</v>
      </c>
      <c r="M8" s="40" t="s">
        <v>5</v>
      </c>
      <c r="N8" s="40" t="str">
        <f t="shared" ref="N8:N9" si="1">CONCATENATE(B8, "  (",B8-B40, ")","   | ")</f>
        <v xml:space="preserve">3796  (0)   | </v>
      </c>
      <c r="O8" s="40" t="str">
        <f t="shared" si="0"/>
        <v xml:space="preserve">3580  (0)   | </v>
      </c>
      <c r="P8" s="40" t="str">
        <f t="shared" si="0"/>
        <v xml:space="preserve">14672  (0)   | </v>
      </c>
      <c r="Q8" s="40" t="str">
        <f t="shared" si="0"/>
        <v xml:space="preserve">6900  (0)   | </v>
      </c>
      <c r="R8" s="40" t="str">
        <f t="shared" si="0"/>
        <v xml:space="preserve">8132  (0)   | </v>
      </c>
      <c r="S8" s="40" t="str">
        <f t="shared" si="0"/>
        <v xml:space="preserve">3804  (0)   | </v>
      </c>
      <c r="T8" s="40" t="str">
        <f>CONCATENATE(H8, "  (",H8-H40, ")","   | ")</f>
        <v xml:space="preserve">8136  (0)   | </v>
      </c>
      <c r="U8" s="40" t="str">
        <f t="shared" si="0"/>
        <v xml:space="preserve">7496  (0)   | </v>
      </c>
      <c r="V8" s="40" t="str">
        <f t="shared" si="0"/>
        <v xml:space="preserve">  (0)   | </v>
      </c>
      <c r="W8" s="42"/>
      <c r="X8" s="42"/>
    </row>
    <row r="9" spans="1:24" x14ac:dyDescent="0.2">
      <c r="A9" s="40" t="s">
        <v>6</v>
      </c>
      <c r="B9" s="40">
        <v>21192</v>
      </c>
      <c r="C9" s="40">
        <v>16728</v>
      </c>
      <c r="D9" s="40">
        <v>19276</v>
      </c>
      <c r="E9">
        <v>14200</v>
      </c>
      <c r="F9" s="40">
        <v>30740</v>
      </c>
      <c r="G9" s="40">
        <v>21116</v>
      </c>
      <c r="H9" s="40">
        <v>30732</v>
      </c>
      <c r="I9" s="40">
        <v>30912</v>
      </c>
      <c r="M9" s="40" t="s">
        <v>6</v>
      </c>
      <c r="N9" s="40" t="str">
        <f t="shared" si="1"/>
        <v xml:space="preserve">21192  (0)   | </v>
      </c>
      <c r="O9" s="40" t="str">
        <f t="shared" si="0"/>
        <v xml:space="preserve">16728  (0)   | </v>
      </c>
      <c r="P9" s="40" t="str">
        <f t="shared" si="0"/>
        <v xml:space="preserve">19276  (0)   | </v>
      </c>
      <c r="Q9" s="40" t="str">
        <f t="shared" si="0"/>
        <v xml:space="preserve">14200  (0)   | </v>
      </c>
      <c r="R9" s="40" t="str">
        <f t="shared" si="0"/>
        <v xml:space="preserve">30740  (-16)   | </v>
      </c>
      <c r="S9" s="40" t="str">
        <f t="shared" si="0"/>
        <v xml:space="preserve">21116  (-16)   | </v>
      </c>
      <c r="T9" s="40" t="str">
        <f>CONCATENATE(H9, "  (",H9-H41, ")","   | ")</f>
        <v xml:space="preserve">30732  (-16)   | </v>
      </c>
      <c r="U9" s="40" t="str">
        <f t="shared" si="0"/>
        <v xml:space="preserve">30912  (0)   | </v>
      </c>
      <c r="V9" s="40" t="str">
        <f>CONCATENATE(J9, "  (",J9-J41, ")","   | ")</f>
        <v xml:space="preserve">  (0)   | </v>
      </c>
      <c r="W9" s="42"/>
      <c r="X9" s="42"/>
    </row>
    <row r="10" spans="1:24" x14ac:dyDescent="0.2">
      <c r="A10" s="40" t="s">
        <v>7</v>
      </c>
      <c r="M10" s="40" t="s">
        <v>7</v>
      </c>
      <c r="W10" s="42"/>
      <c r="X10" s="42"/>
    </row>
    <row r="11" spans="1:24" x14ac:dyDescent="0.2">
      <c r="A11" s="40" t="s">
        <v>8</v>
      </c>
      <c r="M11" s="40" t="s">
        <v>8</v>
      </c>
      <c r="N11" s="40" t="e">
        <f t="shared" ref="N11:V13" si="2">CONCATENATE(SUBSTITUTE(B11,"ms",""), "  (", SUBSTITUTE(B11,"ms","")-SUBSTITUTE(B43,"ms",""),")"," ms","   | ")</f>
        <v>#VALUE!</v>
      </c>
      <c r="O11" s="40" t="e">
        <f t="shared" si="2"/>
        <v>#VALUE!</v>
      </c>
      <c r="P11" s="40" t="e">
        <f t="shared" si="2"/>
        <v>#VALUE!</v>
      </c>
      <c r="Q11" s="40" t="e">
        <f t="shared" si="2"/>
        <v>#VALUE!</v>
      </c>
      <c r="R11" s="40" t="e">
        <f t="shared" si="2"/>
        <v>#VALUE!</v>
      </c>
      <c r="S11" s="40" t="e">
        <f t="shared" si="2"/>
        <v>#VALUE!</v>
      </c>
      <c r="T11" s="40" t="e">
        <f t="shared" si="2"/>
        <v>#VALUE!</v>
      </c>
      <c r="U11" s="40" t="e">
        <f t="shared" si="2"/>
        <v>#VALUE!</v>
      </c>
      <c r="V11" s="40" t="e">
        <f t="shared" si="2"/>
        <v>#VALUE!</v>
      </c>
      <c r="W11" s="42"/>
      <c r="X11" s="42"/>
    </row>
    <row r="12" spans="1:24" x14ac:dyDescent="0.2">
      <c r="A12" s="40" t="s">
        <v>9</v>
      </c>
      <c r="M12" s="40" t="s">
        <v>9</v>
      </c>
      <c r="N12" s="40" t="e">
        <f t="shared" si="2"/>
        <v>#VALUE!</v>
      </c>
      <c r="O12" s="40" t="e">
        <f t="shared" si="2"/>
        <v>#VALUE!</v>
      </c>
      <c r="P12" s="40" t="e">
        <f t="shared" si="2"/>
        <v>#VALUE!</v>
      </c>
      <c r="Q12" s="40" t="e">
        <f t="shared" si="2"/>
        <v>#VALUE!</v>
      </c>
      <c r="R12" s="40" t="e">
        <f t="shared" si="2"/>
        <v>#VALUE!</v>
      </c>
      <c r="S12" s="40" t="e">
        <f t="shared" si="2"/>
        <v>#VALUE!</v>
      </c>
      <c r="T12" s="40" t="e">
        <f t="shared" si="2"/>
        <v>#VALUE!</v>
      </c>
      <c r="U12" s="40" t="e">
        <f t="shared" si="2"/>
        <v>#VALUE!</v>
      </c>
      <c r="V12" s="40" t="e">
        <f t="shared" si="2"/>
        <v>#VALUE!</v>
      </c>
      <c r="W12" s="42"/>
      <c r="X12" s="42"/>
    </row>
    <row r="13" spans="1:24" x14ac:dyDescent="0.2">
      <c r="A13" s="40" t="s">
        <v>10</v>
      </c>
      <c r="M13" s="40" t="s">
        <v>10</v>
      </c>
      <c r="N13" s="40" t="e">
        <f t="shared" si="2"/>
        <v>#VALUE!</v>
      </c>
      <c r="O13" s="40" t="e">
        <f t="shared" si="2"/>
        <v>#VALUE!</v>
      </c>
      <c r="P13" s="40" t="e">
        <f t="shared" si="2"/>
        <v>#VALUE!</v>
      </c>
      <c r="Q13" s="40" t="e">
        <f t="shared" si="2"/>
        <v>#VALUE!</v>
      </c>
      <c r="R13" s="40" t="e">
        <f t="shared" si="2"/>
        <v>#VALUE!</v>
      </c>
      <c r="S13" s="40" t="e">
        <f t="shared" si="2"/>
        <v>#VALUE!</v>
      </c>
      <c r="T13" s="40" t="e">
        <f t="shared" si="2"/>
        <v>#VALUE!</v>
      </c>
      <c r="U13" s="40" t="e">
        <f t="shared" si="2"/>
        <v>#VALUE!</v>
      </c>
      <c r="V13" s="40" t="e">
        <f t="shared" si="2"/>
        <v>#VALUE!</v>
      </c>
      <c r="W13" s="42"/>
      <c r="X13" s="42"/>
    </row>
    <row r="14" spans="1:24" x14ac:dyDescent="0.2">
      <c r="A14" s="40" t="s">
        <v>11</v>
      </c>
      <c r="M14" s="40" t="s">
        <v>11</v>
      </c>
      <c r="W14" s="42"/>
      <c r="X14" s="42"/>
    </row>
    <row r="15" spans="1:24" x14ac:dyDescent="0.2">
      <c r="A15" s="40" t="s">
        <v>12</v>
      </c>
      <c r="M15" s="40" t="s">
        <v>12</v>
      </c>
      <c r="N15" s="40" t="e">
        <f>CONCATENATE(SUBSTITUTE(B15,"ms",""), "  (", SUBSTITUTE(B15,"ms","")-SUBSTITUTE(B47,"ms",""),")"," ms","   | ")</f>
        <v>#VALUE!</v>
      </c>
      <c r="O15" s="40" t="e">
        <f>CONCATENATE(SUBSTITUTE(C15,"ms",""), "  (", ROUND(SUBSTITUTE(C15,"ms","")-SUBSTITUTE(C47,"ms",""),2),")"," ms","   | ")</f>
        <v>#VALUE!</v>
      </c>
      <c r="P15" s="40" t="e">
        <f t="shared" ref="P15:V17" si="3">CONCATENATE(SUBSTITUTE(D15,"ms",""), "  (", ROUND(SUBSTITUTE(D15,"ms","")-SUBSTITUTE(D47,"ms",""),2),")"," ms","   | ")</f>
        <v>#VALUE!</v>
      </c>
      <c r="Q15" s="40" t="e">
        <f t="shared" si="3"/>
        <v>#VALUE!</v>
      </c>
      <c r="R15" s="40" t="e">
        <f t="shared" si="3"/>
        <v>#VALUE!</v>
      </c>
      <c r="S15" s="40" t="e">
        <f t="shared" si="3"/>
        <v>#VALUE!</v>
      </c>
      <c r="T15" s="40" t="e">
        <f t="shared" si="3"/>
        <v>#VALUE!</v>
      </c>
      <c r="U15" s="40" t="e">
        <f t="shared" si="3"/>
        <v>#VALUE!</v>
      </c>
      <c r="V15" s="40" t="e">
        <f t="shared" si="3"/>
        <v>#VALUE!</v>
      </c>
      <c r="W15" s="42"/>
      <c r="X15" s="42"/>
    </row>
    <row r="16" spans="1:24" x14ac:dyDescent="0.2">
      <c r="A16" s="40" t="s">
        <v>13</v>
      </c>
      <c r="M16" s="40" t="s">
        <v>13</v>
      </c>
      <c r="N16" s="40" t="e">
        <f>CONCATENATE(SUBSTITUTE(B16,"ms",""), "  (", SUBSTITUTE(B16,"ms","")-SUBSTITUTE(B48,"ms",""),")"," ms","   | ")</f>
        <v>#VALUE!</v>
      </c>
      <c r="O16" s="40" t="e">
        <f t="shared" ref="O16:O17" si="4">CONCATENATE(SUBSTITUTE(C16,"ms",""), "  (", ROUND(SUBSTITUTE(C16,"ms","")-SUBSTITUTE(C48,"ms",""),2),")"," ms","   | ")</f>
        <v>#VALUE!</v>
      </c>
      <c r="P16" s="40" t="e">
        <f t="shared" si="3"/>
        <v>#VALUE!</v>
      </c>
      <c r="Q16" s="40" t="e">
        <f t="shared" si="3"/>
        <v>#VALUE!</v>
      </c>
      <c r="R16" s="40" t="e">
        <f t="shared" si="3"/>
        <v>#VALUE!</v>
      </c>
      <c r="S16" s="40" t="e">
        <f t="shared" si="3"/>
        <v>#VALUE!</v>
      </c>
      <c r="T16" s="40" t="e">
        <f t="shared" si="3"/>
        <v>#VALUE!</v>
      </c>
      <c r="U16" s="40" t="e">
        <f t="shared" si="3"/>
        <v>#VALUE!</v>
      </c>
      <c r="V16" s="40" t="e">
        <f t="shared" si="3"/>
        <v>#VALUE!</v>
      </c>
      <c r="W16" s="42"/>
      <c r="X16" s="42"/>
    </row>
    <row r="17" spans="1:24" x14ac:dyDescent="0.2">
      <c r="A17" s="40" t="s">
        <v>14</v>
      </c>
      <c r="M17" s="40" t="s">
        <v>14</v>
      </c>
      <c r="N17" s="40" t="e">
        <f>CONCATENATE(SUBSTITUTE(B17,"ms",""), "  (", SUBSTITUTE(B17,"ms","")-SUBSTITUTE(B49,"ms",""),")"," ms","   | ")</f>
        <v>#VALUE!</v>
      </c>
      <c r="O17" s="40" t="e">
        <f t="shared" si="4"/>
        <v>#VALUE!</v>
      </c>
      <c r="P17" s="40" t="e">
        <f t="shared" si="3"/>
        <v>#VALUE!</v>
      </c>
      <c r="Q17" s="40" t="e">
        <f t="shared" si="3"/>
        <v>#VALUE!</v>
      </c>
      <c r="R17" s="40" t="e">
        <f t="shared" si="3"/>
        <v>#VALUE!</v>
      </c>
      <c r="S17" s="40" t="e">
        <f t="shared" si="3"/>
        <v>#VALUE!</v>
      </c>
      <c r="T17" s="40" t="e">
        <f t="shared" si="3"/>
        <v>#VALUE!</v>
      </c>
      <c r="U17" s="40" t="e">
        <f t="shared" si="3"/>
        <v>#VALUE!</v>
      </c>
      <c r="V17" s="40" t="e">
        <f t="shared" si="3"/>
        <v>#VALUE!</v>
      </c>
      <c r="W17" s="42"/>
      <c r="X17" s="42"/>
    </row>
    <row r="18" spans="1:24" x14ac:dyDescent="0.2">
      <c r="A18" s="40" t="s">
        <v>15</v>
      </c>
      <c r="M18" s="40" t="s">
        <v>15</v>
      </c>
      <c r="W18" s="42"/>
      <c r="X18" s="42"/>
    </row>
    <row r="19" spans="1:24" x14ac:dyDescent="0.2">
      <c r="A19" s="40" t="s">
        <v>16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M19" s="40" t="s">
        <v>16</v>
      </c>
      <c r="N19" s="40" t="str">
        <f t="shared" ref="N19:V33" si="5">CONCATENATE(B19*100, "  (", ROUND((B51-B19)*100,4),")","  %","   | ")</f>
        <v xml:space="preserve">0  (0)  %   | </v>
      </c>
      <c r="O19" s="40" t="str">
        <f t="shared" si="5"/>
        <v xml:space="preserve">0  (0)  %   | </v>
      </c>
      <c r="P19" s="40" t="str">
        <f t="shared" si="5"/>
        <v xml:space="preserve">0  (0)  %   | </v>
      </c>
      <c r="Q19" s="40" t="str">
        <f t="shared" si="5"/>
        <v xml:space="preserve">0  (0)  %   | </v>
      </c>
      <c r="R19" s="40" t="str">
        <f t="shared" si="5"/>
        <v xml:space="preserve">0  (0)  %   | </v>
      </c>
      <c r="S19" s="40" t="str">
        <f t="shared" si="5"/>
        <v xml:space="preserve">0  (0)  %   | </v>
      </c>
      <c r="T19" s="40" t="str">
        <f t="shared" si="5"/>
        <v xml:space="preserve">0  (0)  %   | </v>
      </c>
      <c r="U19" s="40" t="str">
        <f t="shared" si="5"/>
        <v xml:space="preserve">0  (0)  %   | </v>
      </c>
      <c r="V19" s="40" t="str">
        <f t="shared" si="5"/>
        <v xml:space="preserve">0  (0)  %   | </v>
      </c>
      <c r="W19" s="42"/>
      <c r="X19" s="42"/>
    </row>
    <row r="20" spans="1:24" x14ac:dyDescent="0.2">
      <c r="A20" s="40" t="s">
        <v>17</v>
      </c>
      <c r="B20" s="41"/>
      <c r="C20" s="41"/>
      <c r="D20" s="41"/>
      <c r="E20" s="41"/>
      <c r="F20" s="41"/>
      <c r="G20" s="41"/>
      <c r="H20" s="41"/>
      <c r="I20" s="41"/>
      <c r="J20" s="41"/>
      <c r="K20" s="41"/>
      <c r="M20" s="40" t="s">
        <v>17</v>
      </c>
      <c r="N20" s="40" t="str">
        <f t="shared" si="5"/>
        <v xml:space="preserve">0  (0)  %   | </v>
      </c>
      <c r="O20" s="40" t="str">
        <f t="shared" si="5"/>
        <v xml:space="preserve">0  (0)  %   | </v>
      </c>
      <c r="P20" s="40" t="str">
        <f t="shared" si="5"/>
        <v xml:space="preserve">0  (0)  %   | </v>
      </c>
      <c r="Q20" s="40" t="str">
        <f t="shared" si="5"/>
        <v xml:space="preserve">0  (0)  %   | </v>
      </c>
      <c r="R20" s="40" t="str">
        <f t="shared" si="5"/>
        <v xml:space="preserve">0  (0)  %   | </v>
      </c>
      <c r="S20" s="40" t="str">
        <f t="shared" si="5"/>
        <v xml:space="preserve">0  (0)  %   | </v>
      </c>
      <c r="T20" s="40" t="str">
        <f t="shared" si="5"/>
        <v xml:space="preserve">0  (0)  %   | </v>
      </c>
      <c r="U20" s="40" t="str">
        <f t="shared" si="5"/>
        <v xml:space="preserve">0  (0)  %   | </v>
      </c>
      <c r="V20" s="40" t="str">
        <f t="shared" si="5"/>
        <v xml:space="preserve">0  (0)  %   | </v>
      </c>
      <c r="W20" s="42"/>
      <c r="X20" s="42"/>
    </row>
    <row r="21" spans="1:24" x14ac:dyDescent="0.2">
      <c r="A21" s="40" t="s">
        <v>18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M21" s="40" t="s">
        <v>18</v>
      </c>
      <c r="N21" s="40" t="str">
        <f t="shared" si="5"/>
        <v xml:space="preserve">0  (0)  %   | </v>
      </c>
      <c r="O21" s="40" t="str">
        <f t="shared" si="5"/>
        <v xml:space="preserve">0  (0)  %   | </v>
      </c>
      <c r="P21" s="40" t="str">
        <f t="shared" si="5"/>
        <v xml:space="preserve">0  (0)  %   | </v>
      </c>
      <c r="Q21" s="40" t="str">
        <f t="shared" si="5"/>
        <v xml:space="preserve">0  (0)  %   | </v>
      </c>
      <c r="R21" s="40" t="str">
        <f t="shared" si="5"/>
        <v xml:space="preserve">0  (0)  %   | </v>
      </c>
      <c r="S21" s="40" t="str">
        <f t="shared" si="5"/>
        <v xml:space="preserve">0  (0)  %   | </v>
      </c>
      <c r="T21" s="40" t="str">
        <f t="shared" si="5"/>
        <v xml:space="preserve">0  (0)  %   | </v>
      </c>
      <c r="U21" s="40" t="str">
        <f t="shared" si="5"/>
        <v xml:space="preserve">0  (0)  %   | </v>
      </c>
      <c r="V21" s="40" t="str">
        <f t="shared" si="5"/>
        <v xml:space="preserve">0  (0)  %   | </v>
      </c>
      <c r="W21" s="42"/>
      <c r="X21" s="42"/>
    </row>
    <row r="22" spans="1:24" x14ac:dyDescent="0.2">
      <c r="A22" s="40" t="s">
        <v>19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M22" s="40" t="s">
        <v>19</v>
      </c>
      <c r="N22" s="40" t="str">
        <f t="shared" si="5"/>
        <v xml:space="preserve">0  (0)  %   | </v>
      </c>
      <c r="O22" s="40" t="str">
        <f t="shared" si="5"/>
        <v xml:space="preserve">0  (0)  %   | </v>
      </c>
      <c r="P22" s="40" t="str">
        <f t="shared" si="5"/>
        <v xml:space="preserve">0  (0)  %   | </v>
      </c>
      <c r="Q22" s="40" t="str">
        <f t="shared" si="5"/>
        <v xml:space="preserve">0  (0)  %   | </v>
      </c>
      <c r="R22" s="40" t="str">
        <f t="shared" si="5"/>
        <v xml:space="preserve">0  (0)  %   | </v>
      </c>
      <c r="S22" s="40" t="str">
        <f t="shared" si="5"/>
        <v xml:space="preserve">0  (0)  %   | </v>
      </c>
      <c r="T22" s="40" t="str">
        <f t="shared" si="5"/>
        <v xml:space="preserve">0  (0)  %   | </v>
      </c>
      <c r="U22" s="40" t="str">
        <f t="shared" si="5"/>
        <v xml:space="preserve">0  (0)  %   | </v>
      </c>
      <c r="V22" s="40" t="str">
        <f t="shared" si="5"/>
        <v xml:space="preserve">0  (0)  %   | </v>
      </c>
      <c r="W22" s="42"/>
      <c r="X22" s="42"/>
    </row>
    <row r="23" spans="1:24" x14ac:dyDescent="0.2">
      <c r="A23" s="40" t="s">
        <v>0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M23" s="40" t="s">
        <v>116</v>
      </c>
      <c r="N23" s="40" t="str">
        <f t="shared" si="5"/>
        <v xml:space="preserve">0  (0)  %   | </v>
      </c>
      <c r="O23" s="40" t="str">
        <f t="shared" si="5"/>
        <v xml:space="preserve">0  (0)  %   | </v>
      </c>
      <c r="P23" s="40" t="str">
        <f t="shared" si="5"/>
        <v xml:space="preserve">0  (0)  %   | </v>
      </c>
      <c r="Q23" s="40" t="str">
        <f t="shared" si="5"/>
        <v xml:space="preserve">0  (0)  %   | </v>
      </c>
      <c r="R23" s="40" t="str">
        <f t="shared" si="5"/>
        <v xml:space="preserve">0  (0)  %   | </v>
      </c>
      <c r="S23" s="40" t="str">
        <f t="shared" si="5"/>
        <v xml:space="preserve">0  (0)  %   | </v>
      </c>
      <c r="T23" s="40" t="str">
        <f t="shared" si="5"/>
        <v xml:space="preserve">0  (0)  %   | </v>
      </c>
      <c r="U23" s="40" t="str">
        <f t="shared" si="5"/>
        <v xml:space="preserve">0  (0)  %   | </v>
      </c>
      <c r="V23" s="40" t="str">
        <f t="shared" si="5"/>
        <v xml:space="preserve">0  (0)  %   | </v>
      </c>
      <c r="W23" s="42"/>
      <c r="X23" s="42"/>
    </row>
    <row r="24" spans="1:24" x14ac:dyDescent="0.2">
      <c r="A24" s="40" t="s">
        <v>20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M24" s="40" t="s">
        <v>20</v>
      </c>
      <c r="N24" s="40" t="str">
        <f t="shared" si="5"/>
        <v xml:space="preserve">0  (0)  %   | </v>
      </c>
      <c r="O24" s="40" t="str">
        <f t="shared" si="5"/>
        <v xml:space="preserve">0  (0)  %   | </v>
      </c>
      <c r="P24" s="40" t="str">
        <f t="shared" si="5"/>
        <v xml:space="preserve">0  (0)  %   | </v>
      </c>
      <c r="Q24" s="40" t="str">
        <f t="shared" si="5"/>
        <v xml:space="preserve">0  (0)  %   | </v>
      </c>
      <c r="R24" s="40" t="str">
        <f t="shared" si="5"/>
        <v xml:space="preserve">0  (0)  %   | </v>
      </c>
      <c r="S24" s="40" t="str">
        <f t="shared" si="5"/>
        <v xml:space="preserve">0  (0)  %   | </v>
      </c>
      <c r="T24" s="40" t="str">
        <f t="shared" si="5"/>
        <v xml:space="preserve">0  (0)  %   | </v>
      </c>
      <c r="U24" s="40" t="str">
        <f t="shared" si="5"/>
        <v xml:space="preserve">0  (0)  %   | </v>
      </c>
      <c r="V24" s="40" t="str">
        <f t="shared" si="5"/>
        <v xml:space="preserve">0  (0)  %   | </v>
      </c>
      <c r="W24" s="42"/>
      <c r="X24" s="42"/>
    </row>
    <row r="25" spans="1:24" x14ac:dyDescent="0.2">
      <c r="A25" s="40" t="s">
        <v>21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M25" s="40" t="s">
        <v>21</v>
      </c>
      <c r="N25" s="40" t="str">
        <f t="shared" si="5"/>
        <v xml:space="preserve">0  (0)  %   | </v>
      </c>
      <c r="O25" s="40" t="str">
        <f t="shared" si="5"/>
        <v xml:space="preserve">0  (0)  %   | </v>
      </c>
      <c r="P25" s="40" t="str">
        <f t="shared" si="5"/>
        <v xml:space="preserve">0  (0)  %   | </v>
      </c>
      <c r="Q25" s="40" t="str">
        <f t="shared" si="5"/>
        <v xml:space="preserve">0  (0)  %   | </v>
      </c>
      <c r="R25" s="40" t="str">
        <f t="shared" si="5"/>
        <v xml:space="preserve">0  (0)  %   | </v>
      </c>
      <c r="S25" s="40" t="str">
        <f t="shared" si="5"/>
        <v xml:space="preserve">0  (0)  %   | </v>
      </c>
      <c r="T25" s="40" t="str">
        <f t="shared" si="5"/>
        <v xml:space="preserve">0  (0)  %   | </v>
      </c>
      <c r="U25" s="40" t="str">
        <f t="shared" si="5"/>
        <v xml:space="preserve">0  (0)  %   | </v>
      </c>
      <c r="V25" s="40" t="str">
        <f t="shared" si="5"/>
        <v xml:space="preserve">0  (0)  %   | </v>
      </c>
      <c r="W25" s="42"/>
      <c r="X25" s="42"/>
    </row>
    <row r="26" spans="1:24" ht="15" x14ac:dyDescent="0.2">
      <c r="A26" s="40" t="s">
        <v>22</v>
      </c>
      <c r="B26" s="41"/>
      <c r="C26" s="41"/>
      <c r="D26" s="48"/>
      <c r="E26" s="41"/>
      <c r="F26" s="41"/>
      <c r="G26" s="41"/>
      <c r="H26" s="41"/>
      <c r="I26" s="41"/>
      <c r="J26" s="41"/>
      <c r="K26" s="41"/>
      <c r="M26" s="40" t="s">
        <v>22</v>
      </c>
      <c r="N26" s="40" t="str">
        <f t="shared" si="5"/>
        <v xml:space="preserve">0  (0)  %   | </v>
      </c>
      <c r="O26" s="40" t="str">
        <f t="shared" si="5"/>
        <v xml:space="preserve">0  (0)  %   | </v>
      </c>
      <c r="P26" s="40" t="str">
        <f t="shared" si="5"/>
        <v xml:space="preserve">0  (0)  %   | </v>
      </c>
      <c r="Q26" s="40" t="str">
        <f t="shared" si="5"/>
        <v xml:space="preserve">0  (0)  %   | </v>
      </c>
      <c r="R26" s="40" t="str">
        <f t="shared" si="5"/>
        <v xml:space="preserve">0  (0)  %   | </v>
      </c>
      <c r="S26" s="40" t="str">
        <f t="shared" si="5"/>
        <v xml:space="preserve">0  (0)  %   | </v>
      </c>
      <c r="T26" s="40" t="str">
        <f t="shared" si="5"/>
        <v xml:space="preserve">0  (0)  %   | </v>
      </c>
      <c r="U26" s="40" t="str">
        <f t="shared" si="5"/>
        <v xml:space="preserve">0  (0)  %   | </v>
      </c>
      <c r="V26" s="40" t="str">
        <f t="shared" si="5"/>
        <v xml:space="preserve">0  (0)  %   | </v>
      </c>
      <c r="W26" s="42"/>
      <c r="X26" s="42"/>
    </row>
    <row r="27" spans="1:24" x14ac:dyDescent="0.2">
      <c r="A27" s="40" t="s">
        <v>23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M27" s="40" t="s">
        <v>23</v>
      </c>
      <c r="N27" s="40" t="str">
        <f t="shared" si="5"/>
        <v xml:space="preserve">0  (0)  %   | </v>
      </c>
      <c r="O27" s="40" t="str">
        <f t="shared" si="5"/>
        <v xml:space="preserve">0  (0)  %   | </v>
      </c>
      <c r="P27" s="40" t="str">
        <f t="shared" si="5"/>
        <v xml:space="preserve">0  (0)  %   | </v>
      </c>
      <c r="Q27" s="40" t="str">
        <f t="shared" si="5"/>
        <v xml:space="preserve">0  (0)  %   | </v>
      </c>
      <c r="R27" s="40" t="str">
        <f t="shared" si="5"/>
        <v xml:space="preserve">0  (0)  %   | </v>
      </c>
      <c r="S27" s="40" t="str">
        <f t="shared" si="5"/>
        <v xml:space="preserve">0  (0)  %   | </v>
      </c>
      <c r="T27" s="40" t="str">
        <f t="shared" si="5"/>
        <v xml:space="preserve">0  (0)  %   | </v>
      </c>
      <c r="U27" s="40" t="str">
        <f t="shared" si="5"/>
        <v xml:space="preserve">0  (0)  %   | </v>
      </c>
      <c r="V27" s="40" t="str">
        <f t="shared" si="5"/>
        <v xml:space="preserve">0  (0)  %   | </v>
      </c>
      <c r="W27" s="42"/>
      <c r="X27" s="42"/>
    </row>
    <row r="28" spans="1:24" x14ac:dyDescent="0.2">
      <c r="A28" s="40" t="s">
        <v>24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M28" s="40" t="s">
        <v>24</v>
      </c>
      <c r="N28" s="40" t="str">
        <f t="shared" si="5"/>
        <v xml:space="preserve">0  (0)  %   | </v>
      </c>
      <c r="O28" s="40" t="str">
        <f t="shared" si="5"/>
        <v xml:space="preserve">0  (0)  %   | </v>
      </c>
      <c r="P28" s="40" t="str">
        <f t="shared" si="5"/>
        <v xml:space="preserve">0  (0)  %   | </v>
      </c>
      <c r="Q28" s="40" t="str">
        <f t="shared" si="5"/>
        <v xml:space="preserve">0  (0)  %   | </v>
      </c>
      <c r="R28" s="40" t="str">
        <f t="shared" si="5"/>
        <v xml:space="preserve">0  (0)  %   | </v>
      </c>
      <c r="S28" s="40" t="str">
        <f t="shared" si="5"/>
        <v xml:space="preserve">0  (0)  %   | </v>
      </c>
      <c r="T28" s="40" t="str">
        <f t="shared" si="5"/>
        <v xml:space="preserve">0  (0)  %   | </v>
      </c>
      <c r="U28" s="40" t="str">
        <f t="shared" si="5"/>
        <v xml:space="preserve">0  (0)  %   | </v>
      </c>
      <c r="V28" s="40" t="str">
        <f t="shared" si="5"/>
        <v xml:space="preserve">0  (0)  %   | </v>
      </c>
      <c r="W28" s="42"/>
      <c r="X28" s="42"/>
    </row>
    <row r="29" spans="1:24" x14ac:dyDescent="0.2">
      <c r="A29" s="40" t="s">
        <v>25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M29" s="40" t="s">
        <v>25</v>
      </c>
      <c r="N29" s="40" t="str">
        <f t="shared" si="5"/>
        <v xml:space="preserve">0  (0)  %   | </v>
      </c>
      <c r="O29" s="40" t="str">
        <f t="shared" si="5"/>
        <v xml:space="preserve">0  (0)  %   | </v>
      </c>
      <c r="P29" s="40" t="str">
        <f t="shared" si="5"/>
        <v xml:space="preserve">0  (0)  %   | </v>
      </c>
      <c r="Q29" s="40" t="str">
        <f t="shared" si="5"/>
        <v xml:space="preserve">0  (0)  %   | </v>
      </c>
      <c r="R29" s="40" t="str">
        <f t="shared" si="5"/>
        <v xml:space="preserve">0  (0)  %   | </v>
      </c>
      <c r="S29" s="40" t="str">
        <f t="shared" si="5"/>
        <v xml:space="preserve">0  (0)  %   | </v>
      </c>
      <c r="T29" s="40" t="str">
        <f t="shared" si="5"/>
        <v xml:space="preserve">0  (0)  %   | </v>
      </c>
      <c r="U29" s="40" t="str">
        <f t="shared" si="5"/>
        <v xml:space="preserve">0  (0)  %   | </v>
      </c>
      <c r="V29" s="40" t="str">
        <f t="shared" si="5"/>
        <v xml:space="preserve">0  (0)  %   | </v>
      </c>
      <c r="W29" s="42"/>
      <c r="X29" s="42"/>
    </row>
    <row r="30" spans="1:24" x14ac:dyDescent="0.2">
      <c r="A30" s="40" t="s">
        <v>26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M30" s="40" t="s">
        <v>26</v>
      </c>
      <c r="N30" s="40" t="str">
        <f t="shared" si="5"/>
        <v xml:space="preserve">0  (0)  %   | </v>
      </c>
      <c r="O30" s="40" t="str">
        <f t="shared" si="5"/>
        <v xml:space="preserve">0  (0)  %   | </v>
      </c>
      <c r="P30" s="40" t="str">
        <f t="shared" si="5"/>
        <v xml:space="preserve">0  (0)  %   | </v>
      </c>
      <c r="Q30" s="40" t="str">
        <f t="shared" si="5"/>
        <v xml:space="preserve">0  (0)  %   | </v>
      </c>
      <c r="R30" s="40" t="str">
        <f t="shared" si="5"/>
        <v xml:space="preserve">0  (0)  %   | </v>
      </c>
      <c r="S30" s="40" t="str">
        <f t="shared" si="5"/>
        <v xml:space="preserve">0  (0)  %   | </v>
      </c>
      <c r="T30" s="40" t="str">
        <f t="shared" si="5"/>
        <v xml:space="preserve">0  (0)  %   | </v>
      </c>
      <c r="U30" s="40" t="str">
        <f t="shared" si="5"/>
        <v xml:space="preserve">0  (0)  %   | </v>
      </c>
      <c r="V30" s="40" t="str">
        <f t="shared" si="5"/>
        <v xml:space="preserve">0  (0)  %   | </v>
      </c>
      <c r="W30" s="42"/>
      <c r="X30" s="42"/>
    </row>
    <row r="31" spans="1:24" x14ac:dyDescent="0.2">
      <c r="A31" s="40" t="s">
        <v>27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M31" s="40" t="s">
        <v>27</v>
      </c>
      <c r="N31" s="40" t="str">
        <f t="shared" si="5"/>
        <v xml:space="preserve">0  (0)  %   | </v>
      </c>
      <c r="O31" s="40" t="str">
        <f t="shared" si="5"/>
        <v xml:space="preserve">0  (0)  %   | </v>
      </c>
      <c r="P31" s="40" t="str">
        <f t="shared" si="5"/>
        <v xml:space="preserve">0  (0)  %   | </v>
      </c>
      <c r="Q31" s="40" t="str">
        <f t="shared" si="5"/>
        <v xml:space="preserve">0  (0)  %   | </v>
      </c>
      <c r="R31" s="40" t="str">
        <f t="shared" si="5"/>
        <v xml:space="preserve">0  (0)  %   | </v>
      </c>
      <c r="S31" s="40" t="str">
        <f t="shared" si="5"/>
        <v xml:space="preserve">0  (0)  %   | </v>
      </c>
      <c r="T31" s="40" t="str">
        <f t="shared" si="5"/>
        <v xml:space="preserve">0  (0)  %   | </v>
      </c>
      <c r="U31" s="40" t="str">
        <f t="shared" si="5"/>
        <v xml:space="preserve">0  (0)  %   | </v>
      </c>
      <c r="V31" s="40" t="str">
        <f t="shared" si="5"/>
        <v xml:space="preserve">0  (0)  %   | </v>
      </c>
      <c r="W31" s="42"/>
      <c r="X31" s="42"/>
    </row>
    <row r="32" spans="1:24" x14ac:dyDescent="0.2">
      <c r="A32" s="40" t="s">
        <v>28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M32" s="40" t="s">
        <v>28</v>
      </c>
      <c r="N32" s="40" t="str">
        <f t="shared" si="5"/>
        <v xml:space="preserve">0  (0)  %   | </v>
      </c>
      <c r="O32" s="40" t="str">
        <f t="shared" si="5"/>
        <v xml:space="preserve">0  (0)  %   | </v>
      </c>
      <c r="P32" s="40" t="str">
        <f t="shared" si="5"/>
        <v xml:space="preserve">0  (0)  %   | </v>
      </c>
      <c r="Q32" s="40" t="str">
        <f t="shared" si="5"/>
        <v xml:space="preserve">0  (0)  %   | </v>
      </c>
      <c r="R32" s="40" t="str">
        <f t="shared" si="5"/>
        <v xml:space="preserve">0  (0)  %   | </v>
      </c>
      <c r="S32" s="40" t="str">
        <f t="shared" si="5"/>
        <v xml:space="preserve">0  (0)  %   | </v>
      </c>
      <c r="T32" s="40" t="str">
        <f t="shared" si="5"/>
        <v xml:space="preserve">0  (0)  %   | </v>
      </c>
      <c r="U32" s="40" t="str">
        <f t="shared" si="5"/>
        <v xml:space="preserve">0  (0)  %   | </v>
      </c>
      <c r="V32" s="40" t="str">
        <f t="shared" si="5"/>
        <v xml:space="preserve">0  (0)  %   | </v>
      </c>
      <c r="W32" s="42"/>
      <c r="X32" s="42"/>
    </row>
    <row r="33" spans="1:24" x14ac:dyDescent="0.2">
      <c r="A33" s="40" t="s">
        <v>29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M33" s="40" t="s">
        <v>29</v>
      </c>
      <c r="N33" s="40" t="str">
        <f t="shared" si="5"/>
        <v xml:space="preserve">0  (0)  %   | </v>
      </c>
      <c r="O33" s="40" t="str">
        <f t="shared" si="5"/>
        <v xml:space="preserve">0  (0)  %   | </v>
      </c>
      <c r="P33" s="40" t="str">
        <f t="shared" si="5"/>
        <v xml:space="preserve">0  (0)  %   | </v>
      </c>
      <c r="Q33" s="40" t="str">
        <f t="shared" si="5"/>
        <v xml:space="preserve">0  (0)  %   | </v>
      </c>
      <c r="R33" s="40" t="str">
        <f t="shared" si="5"/>
        <v xml:space="preserve">0  (0)  %   | </v>
      </c>
      <c r="S33" s="40" t="str">
        <f t="shared" si="5"/>
        <v xml:space="preserve">0  (0)  %   | </v>
      </c>
      <c r="T33" s="40" t="str">
        <f t="shared" si="5"/>
        <v xml:space="preserve">0  (0)  %   | </v>
      </c>
      <c r="U33" s="40" t="str">
        <f t="shared" si="5"/>
        <v xml:space="preserve">0  (0)  %   | </v>
      </c>
      <c r="V33" s="40" t="str">
        <f t="shared" si="5"/>
        <v xml:space="preserve">0  (0)  %   | </v>
      </c>
      <c r="W33" s="42"/>
      <c r="X33" s="42"/>
    </row>
    <row r="34" spans="1:24" ht="15" x14ac:dyDescent="0.2">
      <c r="B34" s="43"/>
      <c r="C34" s="44"/>
      <c r="D34" s="44"/>
      <c r="E34" s="44"/>
      <c r="F34" s="44"/>
      <c r="G34" s="44"/>
      <c r="H34" s="44"/>
      <c r="I34" s="44"/>
      <c r="J34" s="44"/>
      <c r="K34" s="45"/>
    </row>
    <row r="35" spans="1:24" ht="15" x14ac:dyDescent="0.2">
      <c r="A35" s="40">
        <v>72</v>
      </c>
      <c r="B35" s="43"/>
      <c r="C35" s="44"/>
      <c r="D35" s="44"/>
      <c r="E35" s="44"/>
      <c r="F35" s="44"/>
      <c r="G35" s="44"/>
      <c r="H35" s="44"/>
      <c r="I35" s="44"/>
      <c r="J35" s="44"/>
      <c r="K35" s="45"/>
    </row>
    <row r="36" spans="1:24" ht="15" x14ac:dyDescent="0.2">
      <c r="A36" s="40" t="s">
        <v>1</v>
      </c>
      <c r="B36" s="43"/>
      <c r="C36" s="44"/>
      <c r="D36" s="44"/>
      <c r="E36" s="44"/>
      <c r="F36" s="44"/>
      <c r="G36" s="44"/>
      <c r="H36" s="44"/>
      <c r="I36" s="44"/>
      <c r="J36" s="44"/>
      <c r="K36" s="45"/>
      <c r="N36" s="46"/>
    </row>
    <row r="37" spans="1:24" x14ac:dyDescent="0.2">
      <c r="A37" s="40" t="s">
        <v>2</v>
      </c>
      <c r="B37" s="47"/>
      <c r="C37" s="47"/>
      <c r="D37" s="47"/>
      <c r="E37" s="47"/>
      <c r="F37" s="47"/>
      <c r="G37" s="47"/>
      <c r="H37" s="47"/>
      <c r="I37" s="47"/>
      <c r="J37" s="47"/>
      <c r="N37" s="46"/>
    </row>
    <row r="38" spans="1:24" x14ac:dyDescent="0.2">
      <c r="A38" s="40" t="s">
        <v>3</v>
      </c>
      <c r="B38" s="49">
        <v>177834</v>
      </c>
      <c r="C38" s="49">
        <v>140354</v>
      </c>
      <c r="D38" s="49">
        <v>172534</v>
      </c>
      <c r="E38" s="49">
        <v>137126</v>
      </c>
      <c r="F38" s="49">
        <v>228680</v>
      </c>
      <c r="G38" s="49">
        <v>192270</v>
      </c>
      <c r="H38" s="49">
        <v>229316</v>
      </c>
      <c r="I38" s="49">
        <v>224894</v>
      </c>
      <c r="K38" s="39"/>
    </row>
    <row r="39" spans="1:24" x14ac:dyDescent="0.2">
      <c r="A39" s="40" t="s">
        <v>4</v>
      </c>
      <c r="B39" s="40">
        <v>41550</v>
      </c>
      <c r="C39" s="40">
        <v>24906</v>
      </c>
      <c r="D39" s="40">
        <v>31394</v>
      </c>
      <c r="E39" s="40">
        <v>27398</v>
      </c>
      <c r="F39" s="40">
        <v>44596</v>
      </c>
      <c r="G39" s="40">
        <v>41410</v>
      </c>
      <c r="H39" s="40">
        <v>44256</v>
      </c>
      <c r="I39" s="40">
        <v>49150</v>
      </c>
    </row>
    <row r="40" spans="1:24" x14ac:dyDescent="0.2">
      <c r="A40" s="40" t="s">
        <v>5</v>
      </c>
      <c r="B40" s="40">
        <v>3796</v>
      </c>
      <c r="C40" s="40">
        <v>3580</v>
      </c>
      <c r="D40" s="40">
        <v>14672</v>
      </c>
      <c r="E40" s="40">
        <v>6900</v>
      </c>
      <c r="F40" s="40">
        <v>8132</v>
      </c>
      <c r="G40" s="40">
        <v>3804</v>
      </c>
      <c r="H40" s="40">
        <v>8136</v>
      </c>
      <c r="I40" s="40">
        <v>7496</v>
      </c>
    </row>
    <row r="41" spans="1:24" x14ac:dyDescent="0.2">
      <c r="A41" s="40" t="s">
        <v>6</v>
      </c>
      <c r="B41" s="40">
        <v>21192</v>
      </c>
      <c r="C41" s="40">
        <v>16728</v>
      </c>
      <c r="D41" s="40">
        <v>19276</v>
      </c>
      <c r="E41" s="40">
        <v>14200</v>
      </c>
      <c r="F41" s="40">
        <v>30756</v>
      </c>
      <c r="G41" s="40">
        <v>21132</v>
      </c>
      <c r="H41" s="40">
        <v>30748</v>
      </c>
      <c r="I41" s="40">
        <v>30912</v>
      </c>
    </row>
    <row r="42" spans="1:24" x14ac:dyDescent="0.2">
      <c r="A42" s="40" t="s">
        <v>7</v>
      </c>
    </row>
    <row r="43" spans="1:24" x14ac:dyDescent="0.2">
      <c r="A43" s="40" t="s">
        <v>8</v>
      </c>
    </row>
    <row r="44" spans="1:24" x14ac:dyDescent="0.2">
      <c r="A44" s="40" t="s">
        <v>9</v>
      </c>
    </row>
    <row r="45" spans="1:24" x14ac:dyDescent="0.2">
      <c r="A45" s="40" t="s">
        <v>10</v>
      </c>
    </row>
    <row r="46" spans="1:24" x14ac:dyDescent="0.2">
      <c r="A46" s="40" t="s">
        <v>11</v>
      </c>
    </row>
    <row r="47" spans="1:24" x14ac:dyDescent="0.2">
      <c r="A47" s="40" t="s">
        <v>12</v>
      </c>
    </row>
    <row r="48" spans="1:24" x14ac:dyDescent="0.2">
      <c r="A48" s="40" t="s">
        <v>13</v>
      </c>
    </row>
    <row r="49" spans="1:24" x14ac:dyDescent="0.2">
      <c r="A49" s="40" t="s">
        <v>14</v>
      </c>
    </row>
    <row r="50" spans="1:24" x14ac:dyDescent="0.2">
      <c r="A50" s="40" t="s">
        <v>15</v>
      </c>
    </row>
    <row r="51" spans="1:24" x14ac:dyDescent="0.2">
      <c r="A51" s="40" t="s">
        <v>16</v>
      </c>
      <c r="B51" s="41"/>
      <c r="C51" s="41"/>
      <c r="D51" s="41"/>
      <c r="E51" s="41"/>
      <c r="F51" s="41"/>
      <c r="G51" s="41"/>
      <c r="H51" s="41"/>
      <c r="I51" s="41"/>
      <c r="J51" s="41"/>
      <c r="K51" s="41"/>
    </row>
    <row r="52" spans="1:24" x14ac:dyDescent="0.2">
      <c r="A52" s="40" t="s">
        <v>17</v>
      </c>
      <c r="B52" s="41"/>
      <c r="C52" s="41"/>
      <c r="D52" s="41"/>
      <c r="E52" s="41"/>
      <c r="F52" s="41"/>
      <c r="G52" s="41"/>
      <c r="H52" s="41"/>
      <c r="I52" s="41"/>
      <c r="J52" s="41"/>
      <c r="K52" s="41"/>
    </row>
    <row r="53" spans="1:24" x14ac:dyDescent="0.2">
      <c r="A53" s="40" t="s">
        <v>18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</row>
    <row r="54" spans="1:24" x14ac:dyDescent="0.2">
      <c r="A54" s="40" t="s">
        <v>19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</row>
    <row r="55" spans="1:24" x14ac:dyDescent="0.2">
      <c r="A55" s="40" t="s">
        <v>0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P55" s="40">
        <v>177794</v>
      </c>
      <c r="Q55" s="39">
        <v>140314</v>
      </c>
      <c r="R55" s="39">
        <v>172494</v>
      </c>
      <c r="S55" s="39">
        <v>172494</v>
      </c>
      <c r="T55" s="39">
        <v>228436</v>
      </c>
      <c r="U55" s="40">
        <v>192038</v>
      </c>
      <c r="V55" s="39">
        <v>229072</v>
      </c>
      <c r="W55" s="39">
        <v>224886</v>
      </c>
    </row>
    <row r="56" spans="1:24" x14ac:dyDescent="0.2">
      <c r="A56" s="40" t="s">
        <v>20</v>
      </c>
      <c r="B56" s="41"/>
      <c r="C56" s="41"/>
      <c r="D56" s="41"/>
      <c r="E56" s="41"/>
      <c r="F56" s="41"/>
      <c r="G56" s="41"/>
      <c r="H56" s="41"/>
      <c r="I56" s="41"/>
      <c r="J56" s="41"/>
      <c r="K56" s="41"/>
      <c r="P56" s="40">
        <v>41550</v>
      </c>
      <c r="Q56" s="40">
        <v>24906</v>
      </c>
      <c r="R56" s="40">
        <v>31394</v>
      </c>
      <c r="S56" s="40">
        <v>31394</v>
      </c>
      <c r="T56" s="40">
        <v>44592</v>
      </c>
      <c r="U56" s="40">
        <v>41406</v>
      </c>
      <c r="V56" s="40">
        <v>44260</v>
      </c>
      <c r="W56" s="40">
        <v>49146</v>
      </c>
      <c r="X56" s="39"/>
    </row>
    <row r="57" spans="1:24" x14ac:dyDescent="0.2">
      <c r="A57" s="40" t="s">
        <v>21</v>
      </c>
      <c r="B57" s="41"/>
      <c r="C57" s="41"/>
      <c r="D57" s="41"/>
      <c r="E57" s="41"/>
      <c r="F57" s="41"/>
      <c r="G57" s="41"/>
      <c r="H57" s="41"/>
      <c r="I57" s="41"/>
      <c r="J57" s="41"/>
      <c r="K57" s="41"/>
      <c r="P57" s="40">
        <v>3796</v>
      </c>
      <c r="Q57" s="40">
        <v>3580</v>
      </c>
      <c r="R57" s="40">
        <v>14672</v>
      </c>
      <c r="S57" s="40">
        <v>14672</v>
      </c>
      <c r="T57" s="40">
        <v>8132</v>
      </c>
      <c r="U57" s="40">
        <v>3804</v>
      </c>
      <c r="V57" s="40">
        <v>8136</v>
      </c>
      <c r="W57" s="40">
        <v>7496</v>
      </c>
    </row>
    <row r="58" spans="1:24" x14ac:dyDescent="0.2">
      <c r="A58" s="40" t="s">
        <v>22</v>
      </c>
      <c r="B58" s="41"/>
      <c r="C58" s="41"/>
      <c r="D58" s="41"/>
      <c r="E58" s="41"/>
      <c r="F58" s="41"/>
      <c r="G58" s="41"/>
      <c r="H58" s="41"/>
      <c r="I58" s="41"/>
      <c r="J58" s="41"/>
      <c r="K58" s="41"/>
      <c r="P58" s="40">
        <v>21192</v>
      </c>
      <c r="Q58" s="40">
        <v>16728</v>
      </c>
      <c r="R58" s="40">
        <v>19276</v>
      </c>
      <c r="S58" s="40">
        <v>19276</v>
      </c>
      <c r="T58" s="40">
        <v>30740</v>
      </c>
      <c r="U58" s="40">
        <v>21116</v>
      </c>
      <c r="V58" s="40">
        <v>30732</v>
      </c>
      <c r="W58" s="40">
        <v>30912</v>
      </c>
    </row>
    <row r="59" spans="1:24" x14ac:dyDescent="0.2">
      <c r="A59" s="40" t="s">
        <v>23</v>
      </c>
      <c r="B59" s="41"/>
      <c r="C59" s="41"/>
      <c r="D59" s="41"/>
      <c r="E59" s="41"/>
      <c r="F59" s="41"/>
      <c r="G59" s="41"/>
      <c r="H59" s="41"/>
      <c r="I59" s="41"/>
      <c r="J59" s="41"/>
      <c r="K59" s="41"/>
    </row>
    <row r="60" spans="1:24" x14ac:dyDescent="0.2">
      <c r="A60" s="40" t="s">
        <v>24</v>
      </c>
      <c r="B60" s="41"/>
      <c r="C60" s="41"/>
      <c r="D60" s="41"/>
      <c r="E60" s="41"/>
      <c r="F60" s="41"/>
      <c r="G60" s="41"/>
      <c r="H60" s="41"/>
      <c r="I60" s="41"/>
      <c r="J60" s="41"/>
      <c r="K60" s="41"/>
    </row>
    <row r="61" spans="1:24" x14ac:dyDescent="0.2">
      <c r="A61" s="40" t="s">
        <v>25</v>
      </c>
      <c r="B61" s="41"/>
      <c r="C61" s="41"/>
      <c r="D61" s="41"/>
      <c r="E61" s="41"/>
      <c r="F61" s="41"/>
      <c r="G61" s="41"/>
      <c r="H61" s="41"/>
      <c r="I61" s="41"/>
      <c r="J61" s="41"/>
      <c r="K61" s="41"/>
    </row>
    <row r="62" spans="1:24" x14ac:dyDescent="0.2">
      <c r="A62" s="40" t="s">
        <v>26</v>
      </c>
      <c r="B62" s="41"/>
      <c r="C62" s="41"/>
      <c r="D62" s="41"/>
      <c r="E62" s="41"/>
      <c r="F62" s="41"/>
      <c r="G62" s="41"/>
      <c r="H62" s="41"/>
      <c r="I62" s="41"/>
      <c r="J62" s="41"/>
      <c r="K62" s="41"/>
    </row>
    <row r="63" spans="1:24" x14ac:dyDescent="0.2">
      <c r="A63" s="40" t="s">
        <v>27</v>
      </c>
      <c r="B63" s="41"/>
      <c r="C63" s="41"/>
      <c r="D63" s="41"/>
      <c r="E63" s="41"/>
      <c r="F63" s="41"/>
      <c r="G63" s="41"/>
      <c r="H63" s="41"/>
      <c r="I63" s="41"/>
      <c r="J63" s="41"/>
      <c r="K63" s="41"/>
    </row>
    <row r="64" spans="1:24" x14ac:dyDescent="0.2">
      <c r="A64" s="40" t="s">
        <v>28</v>
      </c>
      <c r="B64" s="41"/>
      <c r="C64" s="41"/>
      <c r="D64" s="41"/>
      <c r="E64" s="41"/>
      <c r="F64" s="41"/>
      <c r="G64" s="41"/>
      <c r="H64" s="41"/>
      <c r="I64" s="41"/>
      <c r="J64" s="41"/>
      <c r="K64" s="41"/>
    </row>
    <row r="65" spans="1:11" x14ac:dyDescent="0.2">
      <c r="A65" s="40" t="s">
        <v>29</v>
      </c>
      <c r="B65" s="41"/>
      <c r="C65" s="41"/>
      <c r="D65" s="41"/>
      <c r="E65" s="41"/>
      <c r="F65" s="41"/>
      <c r="G65" s="41"/>
      <c r="H65" s="41"/>
      <c r="I65" s="41"/>
      <c r="J65" s="41"/>
      <c r="K65" s="41"/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3:X65"/>
  <sheetViews>
    <sheetView workbookViewId="0">
      <selection activeCell="F42" sqref="F42"/>
    </sheetView>
  </sheetViews>
  <sheetFormatPr defaultColWidth="8.85546875" defaultRowHeight="12.75" x14ac:dyDescent="0.2"/>
  <cols>
    <col min="1" max="1" width="28.7109375" style="40" bestFit="1" customWidth="1"/>
    <col min="2" max="2" width="18.85546875" style="40" customWidth="1"/>
    <col min="3" max="5" width="8.85546875" style="40"/>
    <col min="6" max="6" width="12" style="40" customWidth="1"/>
    <col min="7" max="7" width="14.28515625" style="40" bestFit="1" customWidth="1"/>
    <col min="8" max="8" width="8.85546875" style="40"/>
    <col min="9" max="9" width="14" style="40" bestFit="1" customWidth="1"/>
    <col min="10" max="10" width="8.85546875" style="40"/>
    <col min="11" max="11" width="9" style="40" customWidth="1"/>
    <col min="12" max="12" width="8.85546875" style="40"/>
    <col min="13" max="13" width="34.28515625" style="40" bestFit="1" customWidth="1"/>
    <col min="14" max="15" width="26.5703125" style="40" bestFit="1" customWidth="1"/>
    <col min="16" max="16" width="27" style="40" bestFit="1" customWidth="1"/>
    <col min="17" max="17" width="27.5703125" style="40" bestFit="1" customWidth="1"/>
    <col min="18" max="18" width="25.5703125" style="40" bestFit="1" customWidth="1"/>
    <col min="19" max="19" width="26" style="40" bestFit="1" customWidth="1"/>
    <col min="20" max="20" width="27" style="40" bestFit="1" customWidth="1"/>
    <col min="21" max="21" width="26" style="40" bestFit="1" customWidth="1"/>
    <col min="22" max="22" width="26.5703125" style="40" bestFit="1" customWidth="1"/>
    <col min="23" max="23" width="7.28515625" style="40" bestFit="1" customWidth="1"/>
    <col min="24" max="24" width="21.85546875" style="40" bestFit="1" customWidth="1"/>
    <col min="25" max="16384" width="8.85546875" style="40"/>
  </cols>
  <sheetData>
    <row r="3" spans="1:24" x14ac:dyDescent="0.2">
      <c r="A3" s="40">
        <v>73</v>
      </c>
      <c r="B3" s="40" t="s">
        <v>120</v>
      </c>
      <c r="C3" s="40" t="s">
        <v>119</v>
      </c>
      <c r="D3" s="40" t="s">
        <v>117</v>
      </c>
      <c r="E3" s="40" t="s">
        <v>118</v>
      </c>
      <c r="F3" s="40" t="s">
        <v>121</v>
      </c>
      <c r="G3" s="40" t="s">
        <v>122</v>
      </c>
      <c r="H3" s="40" t="s">
        <v>123</v>
      </c>
      <c r="I3" s="40" t="s">
        <v>127</v>
      </c>
      <c r="J3" s="40" t="s">
        <v>125</v>
      </c>
      <c r="M3" s="40" t="s">
        <v>39</v>
      </c>
      <c r="N3" s="40" t="s">
        <v>30</v>
      </c>
      <c r="O3" s="40" t="s">
        <v>31</v>
      </c>
      <c r="P3" s="40" t="s">
        <v>32</v>
      </c>
      <c r="Q3" s="40" t="s">
        <v>33</v>
      </c>
      <c r="R3" s="40" t="s">
        <v>34</v>
      </c>
      <c r="S3" s="40" t="s">
        <v>35</v>
      </c>
      <c r="T3" s="40" t="s">
        <v>36</v>
      </c>
      <c r="U3" s="40" t="s">
        <v>128</v>
      </c>
      <c r="V3" s="40" t="s">
        <v>38</v>
      </c>
    </row>
    <row r="4" spans="1:24" x14ac:dyDescent="0.2">
      <c r="A4" s="40" t="s">
        <v>1</v>
      </c>
      <c r="M4" s="40" t="s">
        <v>83</v>
      </c>
    </row>
    <row r="5" spans="1:24" x14ac:dyDescent="0.2">
      <c r="A5" s="40" t="s">
        <v>2</v>
      </c>
      <c r="M5" s="40" t="s">
        <v>82</v>
      </c>
    </row>
    <row r="6" spans="1:24" x14ac:dyDescent="0.2">
      <c r="A6" s="40" t="s">
        <v>3</v>
      </c>
      <c r="B6" s="40">
        <v>177794</v>
      </c>
      <c r="C6" s="39">
        <v>140354</v>
      </c>
      <c r="D6" s="39">
        <v>172494</v>
      </c>
      <c r="E6">
        <v>137126</v>
      </c>
      <c r="F6" s="39">
        <v>228436</v>
      </c>
      <c r="G6" s="40">
        <v>192038</v>
      </c>
      <c r="H6" s="39">
        <v>229072</v>
      </c>
      <c r="I6" s="39">
        <v>224886</v>
      </c>
      <c r="J6" s="39"/>
      <c r="M6" s="40" t="s">
        <v>3</v>
      </c>
      <c r="N6" s="40" t="str">
        <f>CONCATENATE(B6, "  (",B6-B38, ")","   | ")</f>
        <v xml:space="preserve">177794  (-40)   | </v>
      </c>
      <c r="O6" s="40" t="str">
        <f t="shared" ref="O6:V9" si="0">CONCATENATE(C6, "  (",C6-C38, ")","   | ")</f>
        <v xml:space="preserve">140354  (0)   | </v>
      </c>
      <c r="P6" s="40" t="str">
        <f t="shared" si="0"/>
        <v xml:space="preserve">172494  (-40)   | </v>
      </c>
      <c r="Q6" s="40" t="str">
        <f t="shared" si="0"/>
        <v xml:space="preserve">137126  (0)   | </v>
      </c>
      <c r="R6" s="40" t="str">
        <f>CONCATENATE(F6, "  (",F6-F38, ")","   | ")</f>
        <v xml:space="preserve">228436  (-244)   | </v>
      </c>
      <c r="S6" s="40" t="str">
        <f>CONCATENATE(G6, "  (",G6-G38, ")","   | ")</f>
        <v xml:space="preserve">192038  (-232)   | </v>
      </c>
      <c r="T6" s="40" t="str">
        <f t="shared" si="0"/>
        <v xml:space="preserve">229072  (-244)   | </v>
      </c>
      <c r="U6" s="40" t="str">
        <f t="shared" si="0"/>
        <v xml:space="preserve">224886  (-8)   | </v>
      </c>
      <c r="V6" s="40" t="str">
        <f t="shared" si="0"/>
        <v xml:space="preserve">  (0)   | </v>
      </c>
      <c r="W6" s="42"/>
      <c r="X6" s="42"/>
    </row>
    <row r="7" spans="1:24" x14ac:dyDescent="0.2">
      <c r="A7" s="40" t="s">
        <v>4</v>
      </c>
      <c r="B7" s="40">
        <v>41550</v>
      </c>
      <c r="C7" s="40">
        <v>24906</v>
      </c>
      <c r="D7" s="40">
        <v>31394</v>
      </c>
      <c r="E7">
        <v>27398</v>
      </c>
      <c r="F7" s="40">
        <v>44592</v>
      </c>
      <c r="G7" s="40">
        <v>41406</v>
      </c>
      <c r="H7" s="40">
        <v>44260</v>
      </c>
      <c r="I7" s="40">
        <v>49146</v>
      </c>
      <c r="M7" s="40" t="s">
        <v>4</v>
      </c>
      <c r="N7" s="40" t="str">
        <f>CONCATENATE(B7, "  (",B7-B39, ")","   | ")</f>
        <v xml:space="preserve">41550  (0)   | </v>
      </c>
      <c r="O7" s="40" t="str">
        <f t="shared" si="0"/>
        <v xml:space="preserve">24906  (0)   | </v>
      </c>
      <c r="P7" s="40" t="str">
        <f t="shared" si="0"/>
        <v xml:space="preserve">31394  (0)   | </v>
      </c>
      <c r="Q7" s="40" t="str">
        <f t="shared" si="0"/>
        <v xml:space="preserve">27398  (0)   | </v>
      </c>
      <c r="R7" s="40" t="str">
        <f t="shared" si="0"/>
        <v xml:space="preserve">44592  (-4)   | </v>
      </c>
      <c r="S7" s="40" t="str">
        <f>CONCATENATE(G7, "  (",G7-G39, ")","   | ")</f>
        <v xml:space="preserve">41406  (-4)   | </v>
      </c>
      <c r="T7" s="40" t="str">
        <f t="shared" si="0"/>
        <v xml:space="preserve">44260  (4)   | </v>
      </c>
      <c r="U7" s="40" t="str">
        <f t="shared" si="0"/>
        <v xml:space="preserve">49146  (-4)   | </v>
      </c>
      <c r="V7" s="40" t="str">
        <f t="shared" si="0"/>
        <v xml:space="preserve">  (0)   | </v>
      </c>
      <c r="W7" s="42"/>
      <c r="X7" s="42"/>
    </row>
    <row r="8" spans="1:24" x14ac:dyDescent="0.2">
      <c r="A8" s="40" t="s">
        <v>5</v>
      </c>
      <c r="B8" s="40">
        <v>3796</v>
      </c>
      <c r="C8" s="40">
        <v>3580</v>
      </c>
      <c r="D8" s="40">
        <v>14672</v>
      </c>
      <c r="E8">
        <v>6900</v>
      </c>
      <c r="F8" s="40">
        <v>8132</v>
      </c>
      <c r="G8" s="40">
        <v>3804</v>
      </c>
      <c r="H8" s="40">
        <v>8136</v>
      </c>
      <c r="I8" s="40">
        <v>7496</v>
      </c>
      <c r="M8" s="40" t="s">
        <v>5</v>
      </c>
      <c r="N8" s="40" t="str">
        <f t="shared" ref="N8:N9" si="1">CONCATENATE(B8, "  (",B8-B40, ")","   | ")</f>
        <v xml:space="preserve">3796  (0)   | </v>
      </c>
      <c r="O8" s="40" t="str">
        <f t="shared" si="0"/>
        <v xml:space="preserve">3580  (0)   | </v>
      </c>
      <c r="P8" s="40" t="str">
        <f t="shared" si="0"/>
        <v xml:space="preserve">14672  (0)   | </v>
      </c>
      <c r="Q8" s="40" t="str">
        <f t="shared" si="0"/>
        <v xml:space="preserve">6900  (0)   | </v>
      </c>
      <c r="R8" s="40" t="str">
        <f t="shared" si="0"/>
        <v xml:space="preserve">8132  (0)   | </v>
      </c>
      <c r="S8" s="40" t="str">
        <f t="shared" si="0"/>
        <v xml:space="preserve">3804  (0)   | </v>
      </c>
      <c r="T8" s="40" t="str">
        <f>CONCATENATE(H8, "  (",H8-H40, ")","   | ")</f>
        <v xml:space="preserve">8136  (0)   | </v>
      </c>
      <c r="U8" s="40" t="str">
        <f t="shared" si="0"/>
        <v xml:space="preserve">7496  (0)   | </v>
      </c>
      <c r="V8" s="40" t="str">
        <f t="shared" si="0"/>
        <v xml:space="preserve">  (0)   | </v>
      </c>
      <c r="W8" s="42"/>
      <c r="X8" s="42"/>
    </row>
    <row r="9" spans="1:24" x14ac:dyDescent="0.2">
      <c r="A9" s="40" t="s">
        <v>6</v>
      </c>
      <c r="B9" s="40">
        <v>21192</v>
      </c>
      <c r="C9" s="40">
        <v>16728</v>
      </c>
      <c r="D9" s="40">
        <v>19276</v>
      </c>
      <c r="E9">
        <v>14200</v>
      </c>
      <c r="F9" s="40">
        <v>30740</v>
      </c>
      <c r="G9" s="40">
        <v>21116</v>
      </c>
      <c r="H9" s="40">
        <v>30732</v>
      </c>
      <c r="I9" s="40">
        <v>30912</v>
      </c>
      <c r="M9" s="40" t="s">
        <v>6</v>
      </c>
      <c r="N9" s="40" t="str">
        <f t="shared" si="1"/>
        <v xml:space="preserve">21192  (0)   | </v>
      </c>
      <c r="O9" s="40" t="str">
        <f t="shared" si="0"/>
        <v xml:space="preserve">16728  (0)   | </v>
      </c>
      <c r="P9" s="40" t="str">
        <f t="shared" si="0"/>
        <v xml:space="preserve">19276  (0)   | </v>
      </c>
      <c r="Q9" s="40" t="str">
        <f t="shared" si="0"/>
        <v xml:space="preserve">14200  (0)   | </v>
      </c>
      <c r="R9" s="40" t="str">
        <f t="shared" si="0"/>
        <v xml:space="preserve">30740  (-16)   | </v>
      </c>
      <c r="S9" s="40" t="str">
        <f t="shared" si="0"/>
        <v xml:space="preserve">21116  (-16)   | </v>
      </c>
      <c r="T9" s="40" t="str">
        <f>CONCATENATE(H9, "  (",H9-H41, ")","   | ")</f>
        <v xml:space="preserve">30732  (-16)   | </v>
      </c>
      <c r="U9" s="40" t="str">
        <f t="shared" si="0"/>
        <v xml:space="preserve">30912  (0)   | </v>
      </c>
      <c r="V9" s="40" t="str">
        <f>CONCATENATE(J9, "  (",J9-J41, ")","   | ")</f>
        <v xml:space="preserve">  (0)   | </v>
      </c>
      <c r="W9" s="42"/>
      <c r="X9" s="42"/>
    </row>
    <row r="10" spans="1:24" x14ac:dyDescent="0.2">
      <c r="A10" s="40" t="s">
        <v>7</v>
      </c>
      <c r="M10" s="40" t="s">
        <v>7</v>
      </c>
      <c r="W10" s="42"/>
      <c r="X10" s="42"/>
    </row>
    <row r="11" spans="1:24" x14ac:dyDescent="0.2">
      <c r="A11" s="40" t="s">
        <v>8</v>
      </c>
      <c r="M11" s="40" t="s">
        <v>8</v>
      </c>
      <c r="N11" s="40" t="e">
        <f t="shared" ref="N11:V13" si="2">CONCATENATE(SUBSTITUTE(B11,"ms",""), "  (", SUBSTITUTE(B11,"ms","")-SUBSTITUTE(B43,"ms",""),")"," ms","   | ")</f>
        <v>#VALUE!</v>
      </c>
      <c r="O11" s="40" t="e">
        <f t="shared" si="2"/>
        <v>#VALUE!</v>
      </c>
      <c r="P11" s="40" t="e">
        <f t="shared" si="2"/>
        <v>#VALUE!</v>
      </c>
      <c r="Q11" s="40" t="e">
        <f t="shared" si="2"/>
        <v>#VALUE!</v>
      </c>
      <c r="R11" s="40" t="e">
        <f t="shared" si="2"/>
        <v>#VALUE!</v>
      </c>
      <c r="S11" s="40" t="e">
        <f t="shared" si="2"/>
        <v>#VALUE!</v>
      </c>
      <c r="T11" s="40" t="e">
        <f t="shared" si="2"/>
        <v>#VALUE!</v>
      </c>
      <c r="U11" s="40" t="e">
        <f t="shared" si="2"/>
        <v>#VALUE!</v>
      </c>
      <c r="V11" s="40" t="e">
        <f t="shared" si="2"/>
        <v>#VALUE!</v>
      </c>
      <c r="W11" s="42"/>
      <c r="X11" s="42"/>
    </row>
    <row r="12" spans="1:24" x14ac:dyDescent="0.2">
      <c r="A12" s="40" t="s">
        <v>9</v>
      </c>
      <c r="M12" s="40" t="s">
        <v>9</v>
      </c>
      <c r="N12" s="40" t="e">
        <f t="shared" si="2"/>
        <v>#VALUE!</v>
      </c>
      <c r="O12" s="40" t="e">
        <f t="shared" si="2"/>
        <v>#VALUE!</v>
      </c>
      <c r="P12" s="40" t="e">
        <f t="shared" si="2"/>
        <v>#VALUE!</v>
      </c>
      <c r="Q12" s="40" t="e">
        <f t="shared" si="2"/>
        <v>#VALUE!</v>
      </c>
      <c r="R12" s="40" t="e">
        <f t="shared" si="2"/>
        <v>#VALUE!</v>
      </c>
      <c r="S12" s="40" t="e">
        <f t="shared" si="2"/>
        <v>#VALUE!</v>
      </c>
      <c r="T12" s="40" t="e">
        <f t="shared" si="2"/>
        <v>#VALUE!</v>
      </c>
      <c r="U12" s="40" t="e">
        <f t="shared" si="2"/>
        <v>#VALUE!</v>
      </c>
      <c r="V12" s="40" t="e">
        <f t="shared" si="2"/>
        <v>#VALUE!</v>
      </c>
      <c r="W12" s="42"/>
      <c r="X12" s="42"/>
    </row>
    <row r="13" spans="1:24" x14ac:dyDescent="0.2">
      <c r="A13" s="40" t="s">
        <v>10</v>
      </c>
      <c r="M13" s="40" t="s">
        <v>10</v>
      </c>
      <c r="N13" s="40" t="e">
        <f t="shared" si="2"/>
        <v>#VALUE!</v>
      </c>
      <c r="O13" s="40" t="e">
        <f t="shared" si="2"/>
        <v>#VALUE!</v>
      </c>
      <c r="P13" s="40" t="e">
        <f t="shared" si="2"/>
        <v>#VALUE!</v>
      </c>
      <c r="Q13" s="40" t="e">
        <f t="shared" si="2"/>
        <v>#VALUE!</v>
      </c>
      <c r="R13" s="40" t="e">
        <f t="shared" si="2"/>
        <v>#VALUE!</v>
      </c>
      <c r="S13" s="40" t="e">
        <f t="shared" si="2"/>
        <v>#VALUE!</v>
      </c>
      <c r="T13" s="40" t="e">
        <f t="shared" si="2"/>
        <v>#VALUE!</v>
      </c>
      <c r="U13" s="40" t="e">
        <f t="shared" si="2"/>
        <v>#VALUE!</v>
      </c>
      <c r="V13" s="40" t="e">
        <f t="shared" si="2"/>
        <v>#VALUE!</v>
      </c>
      <c r="W13" s="42"/>
      <c r="X13" s="42"/>
    </row>
    <row r="14" spans="1:24" x14ac:dyDescent="0.2">
      <c r="A14" s="40" t="s">
        <v>11</v>
      </c>
      <c r="M14" s="40" t="s">
        <v>11</v>
      </c>
      <c r="W14" s="42"/>
      <c r="X14" s="42"/>
    </row>
    <row r="15" spans="1:24" x14ac:dyDescent="0.2">
      <c r="A15" s="40" t="s">
        <v>12</v>
      </c>
      <c r="M15" s="40" t="s">
        <v>12</v>
      </c>
      <c r="N15" s="40" t="e">
        <f>CONCATENATE(SUBSTITUTE(B15,"ms",""), "  (", SUBSTITUTE(B15,"ms","")-SUBSTITUTE(B47,"ms",""),")"," ms","   | ")</f>
        <v>#VALUE!</v>
      </c>
      <c r="O15" s="40" t="e">
        <f>CONCATENATE(SUBSTITUTE(C15,"ms",""), "  (", ROUND(SUBSTITUTE(C15,"ms","")-SUBSTITUTE(C47,"ms",""),2),")"," ms","   | ")</f>
        <v>#VALUE!</v>
      </c>
      <c r="P15" s="40" t="e">
        <f t="shared" ref="P15:V17" si="3">CONCATENATE(SUBSTITUTE(D15,"ms",""), "  (", ROUND(SUBSTITUTE(D15,"ms","")-SUBSTITUTE(D47,"ms",""),2),")"," ms","   | ")</f>
        <v>#VALUE!</v>
      </c>
      <c r="Q15" s="40" t="e">
        <f t="shared" si="3"/>
        <v>#VALUE!</v>
      </c>
      <c r="R15" s="40" t="e">
        <f t="shared" si="3"/>
        <v>#VALUE!</v>
      </c>
      <c r="S15" s="40" t="e">
        <f t="shared" si="3"/>
        <v>#VALUE!</v>
      </c>
      <c r="T15" s="40" t="e">
        <f t="shared" si="3"/>
        <v>#VALUE!</v>
      </c>
      <c r="U15" s="40" t="e">
        <f t="shared" si="3"/>
        <v>#VALUE!</v>
      </c>
      <c r="V15" s="40" t="e">
        <f t="shared" si="3"/>
        <v>#VALUE!</v>
      </c>
      <c r="W15" s="42"/>
      <c r="X15" s="42"/>
    </row>
    <row r="16" spans="1:24" x14ac:dyDescent="0.2">
      <c r="A16" s="40" t="s">
        <v>13</v>
      </c>
      <c r="M16" s="40" t="s">
        <v>13</v>
      </c>
      <c r="N16" s="40" t="e">
        <f>CONCATENATE(SUBSTITUTE(B16,"ms",""), "  (", SUBSTITUTE(B16,"ms","")-SUBSTITUTE(B48,"ms",""),")"," ms","   | ")</f>
        <v>#VALUE!</v>
      </c>
      <c r="O16" s="40" t="e">
        <f t="shared" ref="O16:O17" si="4">CONCATENATE(SUBSTITUTE(C16,"ms",""), "  (", ROUND(SUBSTITUTE(C16,"ms","")-SUBSTITUTE(C48,"ms",""),2),")"," ms","   | ")</f>
        <v>#VALUE!</v>
      </c>
      <c r="P16" s="40" t="e">
        <f t="shared" si="3"/>
        <v>#VALUE!</v>
      </c>
      <c r="Q16" s="40" t="e">
        <f t="shared" si="3"/>
        <v>#VALUE!</v>
      </c>
      <c r="R16" s="40" t="e">
        <f t="shared" si="3"/>
        <v>#VALUE!</v>
      </c>
      <c r="S16" s="40" t="e">
        <f t="shared" si="3"/>
        <v>#VALUE!</v>
      </c>
      <c r="T16" s="40" t="e">
        <f t="shared" si="3"/>
        <v>#VALUE!</v>
      </c>
      <c r="U16" s="40" t="e">
        <f t="shared" si="3"/>
        <v>#VALUE!</v>
      </c>
      <c r="V16" s="40" t="e">
        <f t="shared" si="3"/>
        <v>#VALUE!</v>
      </c>
      <c r="W16" s="42"/>
      <c r="X16" s="42"/>
    </row>
    <row r="17" spans="1:24" x14ac:dyDescent="0.2">
      <c r="A17" s="40" t="s">
        <v>14</v>
      </c>
      <c r="M17" s="40" t="s">
        <v>14</v>
      </c>
      <c r="N17" s="40" t="e">
        <f>CONCATENATE(SUBSTITUTE(B17,"ms",""), "  (", SUBSTITUTE(B17,"ms","")-SUBSTITUTE(B49,"ms",""),")"," ms","   | ")</f>
        <v>#VALUE!</v>
      </c>
      <c r="O17" s="40" t="e">
        <f t="shared" si="4"/>
        <v>#VALUE!</v>
      </c>
      <c r="P17" s="40" t="e">
        <f t="shared" si="3"/>
        <v>#VALUE!</v>
      </c>
      <c r="Q17" s="40" t="e">
        <f t="shared" si="3"/>
        <v>#VALUE!</v>
      </c>
      <c r="R17" s="40" t="e">
        <f t="shared" si="3"/>
        <v>#VALUE!</v>
      </c>
      <c r="S17" s="40" t="e">
        <f t="shared" si="3"/>
        <v>#VALUE!</v>
      </c>
      <c r="T17" s="40" t="e">
        <f t="shared" si="3"/>
        <v>#VALUE!</v>
      </c>
      <c r="U17" s="40" t="e">
        <f t="shared" si="3"/>
        <v>#VALUE!</v>
      </c>
      <c r="V17" s="40" t="e">
        <f t="shared" si="3"/>
        <v>#VALUE!</v>
      </c>
      <c r="W17" s="42"/>
      <c r="X17" s="42"/>
    </row>
    <row r="18" spans="1:24" x14ac:dyDescent="0.2">
      <c r="A18" s="40" t="s">
        <v>15</v>
      </c>
      <c r="M18" s="40" t="s">
        <v>15</v>
      </c>
      <c r="W18" s="42"/>
      <c r="X18" s="42"/>
    </row>
    <row r="19" spans="1:24" x14ac:dyDescent="0.2">
      <c r="A19" s="40" t="s">
        <v>16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M19" s="40" t="s">
        <v>16</v>
      </c>
      <c r="N19" s="40" t="str">
        <f t="shared" ref="N19:V33" si="5">CONCATENATE(B19*100, "  (", ROUND((B51-B19)*100,4),")","  %","   | ")</f>
        <v xml:space="preserve">0  (0)  %   | </v>
      </c>
      <c r="O19" s="40" t="str">
        <f t="shared" si="5"/>
        <v xml:space="preserve">0  (0)  %   | </v>
      </c>
      <c r="P19" s="40" t="str">
        <f t="shared" si="5"/>
        <v xml:space="preserve">0  (0)  %   | </v>
      </c>
      <c r="Q19" s="40" t="str">
        <f t="shared" si="5"/>
        <v xml:space="preserve">0  (0)  %   | </v>
      </c>
      <c r="R19" s="40" t="str">
        <f t="shared" si="5"/>
        <v xml:space="preserve">0  (0)  %   | </v>
      </c>
      <c r="S19" s="40" t="str">
        <f t="shared" si="5"/>
        <v xml:space="preserve">0  (0)  %   | </v>
      </c>
      <c r="T19" s="40" t="str">
        <f t="shared" si="5"/>
        <v xml:space="preserve">0  (0)  %   | </v>
      </c>
      <c r="U19" s="40" t="str">
        <f t="shared" si="5"/>
        <v xml:space="preserve">0  (0)  %   | </v>
      </c>
      <c r="V19" s="40" t="str">
        <f t="shared" si="5"/>
        <v xml:space="preserve">0  (0)  %   | </v>
      </c>
      <c r="W19" s="42"/>
      <c r="X19" s="42"/>
    </row>
    <row r="20" spans="1:24" x14ac:dyDescent="0.2">
      <c r="A20" s="40" t="s">
        <v>17</v>
      </c>
      <c r="B20" s="41"/>
      <c r="C20" s="41"/>
      <c r="D20" s="41"/>
      <c r="E20" s="41"/>
      <c r="F20" s="41"/>
      <c r="G20" s="41"/>
      <c r="H20" s="41"/>
      <c r="I20" s="41"/>
      <c r="J20" s="41"/>
      <c r="K20" s="41"/>
      <c r="M20" s="40" t="s">
        <v>17</v>
      </c>
      <c r="N20" s="40" t="str">
        <f t="shared" si="5"/>
        <v xml:space="preserve">0  (0)  %   | </v>
      </c>
      <c r="O20" s="40" t="str">
        <f t="shared" si="5"/>
        <v xml:space="preserve">0  (0)  %   | </v>
      </c>
      <c r="P20" s="40" t="str">
        <f t="shared" si="5"/>
        <v xml:space="preserve">0  (0)  %   | </v>
      </c>
      <c r="Q20" s="40" t="str">
        <f t="shared" si="5"/>
        <v xml:space="preserve">0  (0)  %   | </v>
      </c>
      <c r="R20" s="40" t="str">
        <f t="shared" si="5"/>
        <v xml:space="preserve">0  (0)  %   | </v>
      </c>
      <c r="S20" s="40" t="str">
        <f t="shared" si="5"/>
        <v xml:space="preserve">0  (0)  %   | </v>
      </c>
      <c r="T20" s="40" t="str">
        <f t="shared" si="5"/>
        <v xml:space="preserve">0  (0)  %   | </v>
      </c>
      <c r="U20" s="40" t="str">
        <f t="shared" si="5"/>
        <v xml:space="preserve">0  (0)  %   | </v>
      </c>
      <c r="V20" s="40" t="str">
        <f t="shared" si="5"/>
        <v xml:space="preserve">0  (0)  %   | </v>
      </c>
      <c r="W20" s="42"/>
      <c r="X20" s="42"/>
    </row>
    <row r="21" spans="1:24" x14ac:dyDescent="0.2">
      <c r="A21" s="40" t="s">
        <v>18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M21" s="40" t="s">
        <v>18</v>
      </c>
      <c r="N21" s="40" t="str">
        <f t="shared" si="5"/>
        <v xml:space="preserve">0  (0)  %   | </v>
      </c>
      <c r="O21" s="40" t="str">
        <f t="shared" si="5"/>
        <v xml:space="preserve">0  (0)  %   | </v>
      </c>
      <c r="P21" s="40" t="str">
        <f t="shared" si="5"/>
        <v xml:space="preserve">0  (0)  %   | </v>
      </c>
      <c r="Q21" s="40" t="str">
        <f t="shared" si="5"/>
        <v xml:space="preserve">0  (0)  %   | </v>
      </c>
      <c r="R21" s="40" t="str">
        <f t="shared" si="5"/>
        <v xml:space="preserve">0  (0)  %   | </v>
      </c>
      <c r="S21" s="40" t="str">
        <f t="shared" si="5"/>
        <v xml:space="preserve">0  (0)  %   | </v>
      </c>
      <c r="T21" s="40" t="str">
        <f t="shared" si="5"/>
        <v xml:space="preserve">0  (0)  %   | </v>
      </c>
      <c r="U21" s="40" t="str">
        <f t="shared" si="5"/>
        <v xml:space="preserve">0  (0)  %   | </v>
      </c>
      <c r="V21" s="40" t="str">
        <f t="shared" si="5"/>
        <v xml:space="preserve">0  (0)  %   | </v>
      </c>
      <c r="W21" s="42"/>
      <c r="X21" s="42"/>
    </row>
    <row r="22" spans="1:24" x14ac:dyDescent="0.2">
      <c r="A22" s="40" t="s">
        <v>19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M22" s="40" t="s">
        <v>19</v>
      </c>
      <c r="N22" s="40" t="str">
        <f t="shared" si="5"/>
        <v xml:space="preserve">0  (0)  %   | </v>
      </c>
      <c r="O22" s="40" t="str">
        <f t="shared" si="5"/>
        <v xml:space="preserve">0  (0)  %   | </v>
      </c>
      <c r="P22" s="40" t="str">
        <f t="shared" si="5"/>
        <v xml:space="preserve">0  (0)  %   | </v>
      </c>
      <c r="Q22" s="40" t="str">
        <f t="shared" si="5"/>
        <v xml:space="preserve">0  (0)  %   | </v>
      </c>
      <c r="R22" s="40" t="str">
        <f t="shared" si="5"/>
        <v xml:space="preserve">0  (0)  %   | </v>
      </c>
      <c r="S22" s="40" t="str">
        <f t="shared" si="5"/>
        <v xml:space="preserve">0  (0)  %   | </v>
      </c>
      <c r="T22" s="40" t="str">
        <f t="shared" si="5"/>
        <v xml:space="preserve">0  (0)  %   | </v>
      </c>
      <c r="U22" s="40" t="str">
        <f t="shared" si="5"/>
        <v xml:space="preserve">0  (0)  %   | </v>
      </c>
      <c r="V22" s="40" t="str">
        <f t="shared" si="5"/>
        <v xml:space="preserve">0  (0)  %   | </v>
      </c>
      <c r="W22" s="42"/>
      <c r="X22" s="42"/>
    </row>
    <row r="23" spans="1:24" x14ac:dyDescent="0.2">
      <c r="A23" s="40" t="s">
        <v>0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M23" s="40" t="s">
        <v>116</v>
      </c>
      <c r="N23" s="40" t="str">
        <f t="shared" si="5"/>
        <v xml:space="preserve">0  (0)  %   | </v>
      </c>
      <c r="O23" s="40" t="str">
        <f t="shared" si="5"/>
        <v xml:space="preserve">0  (0)  %   | </v>
      </c>
      <c r="P23" s="40" t="str">
        <f t="shared" si="5"/>
        <v xml:space="preserve">0  (0)  %   | </v>
      </c>
      <c r="Q23" s="40" t="str">
        <f t="shared" si="5"/>
        <v xml:space="preserve">0  (0)  %   | </v>
      </c>
      <c r="R23" s="40" t="str">
        <f t="shared" si="5"/>
        <v xml:space="preserve">0  (0)  %   | </v>
      </c>
      <c r="S23" s="40" t="str">
        <f t="shared" si="5"/>
        <v xml:space="preserve">0  (0)  %   | </v>
      </c>
      <c r="T23" s="40" t="str">
        <f t="shared" si="5"/>
        <v xml:space="preserve">0  (0)  %   | </v>
      </c>
      <c r="U23" s="40" t="str">
        <f t="shared" si="5"/>
        <v xml:space="preserve">0  (0)  %   | </v>
      </c>
      <c r="V23" s="40" t="str">
        <f t="shared" si="5"/>
        <v xml:space="preserve">0  (0)  %   | </v>
      </c>
      <c r="W23" s="42"/>
      <c r="X23" s="42"/>
    </row>
    <row r="24" spans="1:24" x14ac:dyDescent="0.2">
      <c r="A24" s="40" t="s">
        <v>20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M24" s="40" t="s">
        <v>20</v>
      </c>
      <c r="N24" s="40" t="str">
        <f t="shared" si="5"/>
        <v xml:space="preserve">0  (0)  %   | </v>
      </c>
      <c r="O24" s="40" t="str">
        <f t="shared" si="5"/>
        <v xml:space="preserve">0  (0)  %   | </v>
      </c>
      <c r="P24" s="40" t="str">
        <f t="shared" si="5"/>
        <v xml:space="preserve">0  (0)  %   | </v>
      </c>
      <c r="Q24" s="40" t="str">
        <f t="shared" si="5"/>
        <v xml:space="preserve">0  (0)  %   | </v>
      </c>
      <c r="R24" s="40" t="str">
        <f t="shared" si="5"/>
        <v xml:space="preserve">0  (0)  %   | </v>
      </c>
      <c r="S24" s="40" t="str">
        <f t="shared" si="5"/>
        <v xml:space="preserve">0  (0)  %   | </v>
      </c>
      <c r="T24" s="40" t="str">
        <f t="shared" si="5"/>
        <v xml:space="preserve">0  (0)  %   | </v>
      </c>
      <c r="U24" s="40" t="str">
        <f t="shared" si="5"/>
        <v xml:space="preserve">0  (0)  %   | </v>
      </c>
      <c r="V24" s="40" t="str">
        <f t="shared" si="5"/>
        <v xml:space="preserve">0  (0)  %   | </v>
      </c>
      <c r="W24" s="42"/>
      <c r="X24" s="42"/>
    </row>
    <row r="25" spans="1:24" x14ac:dyDescent="0.2">
      <c r="A25" s="40" t="s">
        <v>21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M25" s="40" t="s">
        <v>21</v>
      </c>
      <c r="N25" s="40" t="str">
        <f t="shared" si="5"/>
        <v xml:space="preserve">0  (0)  %   | </v>
      </c>
      <c r="O25" s="40" t="str">
        <f t="shared" si="5"/>
        <v xml:space="preserve">0  (0)  %   | </v>
      </c>
      <c r="P25" s="40" t="str">
        <f t="shared" si="5"/>
        <v xml:space="preserve">0  (0)  %   | </v>
      </c>
      <c r="Q25" s="40" t="str">
        <f t="shared" si="5"/>
        <v xml:space="preserve">0  (0)  %   | </v>
      </c>
      <c r="R25" s="40" t="str">
        <f t="shared" si="5"/>
        <v xml:space="preserve">0  (0)  %   | </v>
      </c>
      <c r="S25" s="40" t="str">
        <f t="shared" si="5"/>
        <v xml:space="preserve">0  (0)  %   | </v>
      </c>
      <c r="T25" s="40" t="str">
        <f t="shared" si="5"/>
        <v xml:space="preserve">0  (0)  %   | </v>
      </c>
      <c r="U25" s="40" t="str">
        <f t="shared" si="5"/>
        <v xml:space="preserve">0  (0)  %   | </v>
      </c>
      <c r="V25" s="40" t="str">
        <f t="shared" si="5"/>
        <v xml:space="preserve">0  (0)  %   | </v>
      </c>
      <c r="W25" s="42"/>
      <c r="X25" s="42"/>
    </row>
    <row r="26" spans="1:24" ht="15" x14ac:dyDescent="0.2">
      <c r="A26" s="40" t="s">
        <v>22</v>
      </c>
      <c r="B26" s="41"/>
      <c r="C26" s="41"/>
      <c r="D26" s="48"/>
      <c r="E26" s="41"/>
      <c r="F26" s="41"/>
      <c r="G26" s="41"/>
      <c r="H26" s="41"/>
      <c r="I26" s="41"/>
      <c r="J26" s="41"/>
      <c r="K26" s="41"/>
      <c r="M26" s="40" t="s">
        <v>22</v>
      </c>
      <c r="N26" s="40" t="str">
        <f t="shared" si="5"/>
        <v xml:space="preserve">0  (0)  %   | </v>
      </c>
      <c r="O26" s="40" t="str">
        <f t="shared" si="5"/>
        <v xml:space="preserve">0  (0)  %   | </v>
      </c>
      <c r="P26" s="40" t="str">
        <f t="shared" si="5"/>
        <v xml:space="preserve">0  (0)  %   | </v>
      </c>
      <c r="Q26" s="40" t="str">
        <f t="shared" si="5"/>
        <v xml:space="preserve">0  (0)  %   | </v>
      </c>
      <c r="R26" s="40" t="str">
        <f t="shared" si="5"/>
        <v xml:space="preserve">0  (0)  %   | </v>
      </c>
      <c r="S26" s="40" t="str">
        <f t="shared" si="5"/>
        <v xml:space="preserve">0  (0)  %   | </v>
      </c>
      <c r="T26" s="40" t="str">
        <f t="shared" si="5"/>
        <v xml:space="preserve">0  (0)  %   | </v>
      </c>
      <c r="U26" s="40" t="str">
        <f t="shared" si="5"/>
        <v xml:space="preserve">0  (0)  %   | </v>
      </c>
      <c r="V26" s="40" t="str">
        <f t="shared" si="5"/>
        <v xml:space="preserve">0  (0)  %   | </v>
      </c>
      <c r="W26" s="42"/>
      <c r="X26" s="42"/>
    </row>
    <row r="27" spans="1:24" x14ac:dyDescent="0.2">
      <c r="A27" s="40" t="s">
        <v>23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M27" s="40" t="s">
        <v>23</v>
      </c>
      <c r="N27" s="40" t="str">
        <f t="shared" si="5"/>
        <v xml:space="preserve">0  (0)  %   | </v>
      </c>
      <c r="O27" s="40" t="str">
        <f t="shared" si="5"/>
        <v xml:space="preserve">0  (0)  %   | </v>
      </c>
      <c r="P27" s="40" t="str">
        <f t="shared" si="5"/>
        <v xml:space="preserve">0  (0)  %   | </v>
      </c>
      <c r="Q27" s="40" t="str">
        <f t="shared" si="5"/>
        <v xml:space="preserve">0  (0)  %   | </v>
      </c>
      <c r="R27" s="40" t="str">
        <f t="shared" si="5"/>
        <v xml:space="preserve">0  (0)  %   | </v>
      </c>
      <c r="S27" s="40" t="str">
        <f t="shared" si="5"/>
        <v xml:space="preserve">0  (0)  %   | </v>
      </c>
      <c r="T27" s="40" t="str">
        <f t="shared" si="5"/>
        <v xml:space="preserve">0  (0)  %   | </v>
      </c>
      <c r="U27" s="40" t="str">
        <f t="shared" si="5"/>
        <v xml:space="preserve">0  (0)  %   | </v>
      </c>
      <c r="V27" s="40" t="str">
        <f t="shared" si="5"/>
        <v xml:space="preserve">0  (0)  %   | </v>
      </c>
      <c r="W27" s="42"/>
      <c r="X27" s="42"/>
    </row>
    <row r="28" spans="1:24" x14ac:dyDescent="0.2">
      <c r="A28" s="40" t="s">
        <v>24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M28" s="40" t="s">
        <v>24</v>
      </c>
      <c r="N28" s="40" t="str">
        <f t="shared" si="5"/>
        <v xml:space="preserve">0  (0)  %   | </v>
      </c>
      <c r="O28" s="40" t="str">
        <f t="shared" si="5"/>
        <v xml:space="preserve">0  (0)  %   | </v>
      </c>
      <c r="P28" s="40" t="str">
        <f t="shared" si="5"/>
        <v xml:space="preserve">0  (0)  %   | </v>
      </c>
      <c r="Q28" s="40" t="str">
        <f t="shared" si="5"/>
        <v xml:space="preserve">0  (0)  %   | </v>
      </c>
      <c r="R28" s="40" t="str">
        <f t="shared" si="5"/>
        <v xml:space="preserve">0  (0)  %   | </v>
      </c>
      <c r="S28" s="40" t="str">
        <f t="shared" si="5"/>
        <v xml:space="preserve">0  (0)  %   | </v>
      </c>
      <c r="T28" s="40" t="str">
        <f t="shared" si="5"/>
        <v xml:space="preserve">0  (0)  %   | </v>
      </c>
      <c r="U28" s="40" t="str">
        <f t="shared" si="5"/>
        <v xml:space="preserve">0  (0)  %   | </v>
      </c>
      <c r="V28" s="40" t="str">
        <f t="shared" si="5"/>
        <v xml:space="preserve">0  (0)  %   | </v>
      </c>
      <c r="W28" s="42"/>
      <c r="X28" s="42"/>
    </row>
    <row r="29" spans="1:24" x14ac:dyDescent="0.2">
      <c r="A29" s="40" t="s">
        <v>25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M29" s="40" t="s">
        <v>25</v>
      </c>
      <c r="N29" s="40" t="str">
        <f t="shared" si="5"/>
        <v xml:space="preserve">0  (0)  %   | </v>
      </c>
      <c r="O29" s="40" t="str">
        <f t="shared" si="5"/>
        <v xml:space="preserve">0  (0)  %   | </v>
      </c>
      <c r="P29" s="40" t="str">
        <f t="shared" si="5"/>
        <v xml:space="preserve">0  (0)  %   | </v>
      </c>
      <c r="Q29" s="40" t="str">
        <f t="shared" si="5"/>
        <v xml:space="preserve">0  (0)  %   | </v>
      </c>
      <c r="R29" s="40" t="str">
        <f t="shared" si="5"/>
        <v xml:space="preserve">0  (0)  %   | </v>
      </c>
      <c r="S29" s="40" t="str">
        <f t="shared" si="5"/>
        <v xml:space="preserve">0  (0)  %   | </v>
      </c>
      <c r="T29" s="40" t="str">
        <f t="shared" si="5"/>
        <v xml:space="preserve">0  (0)  %   | </v>
      </c>
      <c r="U29" s="40" t="str">
        <f t="shared" si="5"/>
        <v xml:space="preserve">0  (0)  %   | </v>
      </c>
      <c r="V29" s="40" t="str">
        <f t="shared" si="5"/>
        <v xml:space="preserve">0  (0)  %   | </v>
      </c>
      <c r="W29" s="42"/>
      <c r="X29" s="42"/>
    </row>
    <row r="30" spans="1:24" x14ac:dyDescent="0.2">
      <c r="A30" s="40" t="s">
        <v>26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M30" s="40" t="s">
        <v>26</v>
      </c>
      <c r="N30" s="40" t="str">
        <f t="shared" si="5"/>
        <v xml:space="preserve">0  (0)  %   | </v>
      </c>
      <c r="O30" s="40" t="str">
        <f t="shared" si="5"/>
        <v xml:space="preserve">0  (0)  %   | </v>
      </c>
      <c r="P30" s="40" t="str">
        <f t="shared" si="5"/>
        <v xml:space="preserve">0  (0)  %   | </v>
      </c>
      <c r="Q30" s="40" t="str">
        <f t="shared" si="5"/>
        <v xml:space="preserve">0  (0)  %   | </v>
      </c>
      <c r="R30" s="40" t="str">
        <f t="shared" si="5"/>
        <v xml:space="preserve">0  (0)  %   | </v>
      </c>
      <c r="S30" s="40" t="str">
        <f t="shared" si="5"/>
        <v xml:space="preserve">0  (0)  %   | </v>
      </c>
      <c r="T30" s="40" t="str">
        <f t="shared" si="5"/>
        <v xml:space="preserve">0  (0)  %   | </v>
      </c>
      <c r="U30" s="40" t="str">
        <f t="shared" si="5"/>
        <v xml:space="preserve">0  (0)  %   | </v>
      </c>
      <c r="V30" s="40" t="str">
        <f t="shared" si="5"/>
        <v xml:space="preserve">0  (0)  %   | </v>
      </c>
      <c r="W30" s="42"/>
      <c r="X30" s="42"/>
    </row>
    <row r="31" spans="1:24" x14ac:dyDescent="0.2">
      <c r="A31" s="40" t="s">
        <v>27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M31" s="40" t="s">
        <v>27</v>
      </c>
      <c r="N31" s="40" t="str">
        <f t="shared" si="5"/>
        <v xml:space="preserve">0  (0)  %   | </v>
      </c>
      <c r="O31" s="40" t="str">
        <f t="shared" si="5"/>
        <v xml:space="preserve">0  (0)  %   | </v>
      </c>
      <c r="P31" s="40" t="str">
        <f t="shared" si="5"/>
        <v xml:space="preserve">0  (0)  %   | </v>
      </c>
      <c r="Q31" s="40" t="str">
        <f t="shared" si="5"/>
        <v xml:space="preserve">0  (0)  %   | </v>
      </c>
      <c r="R31" s="40" t="str">
        <f t="shared" si="5"/>
        <v xml:space="preserve">0  (0)  %   | </v>
      </c>
      <c r="S31" s="40" t="str">
        <f t="shared" si="5"/>
        <v xml:space="preserve">0  (0)  %   | </v>
      </c>
      <c r="T31" s="40" t="str">
        <f t="shared" si="5"/>
        <v xml:space="preserve">0  (0)  %   | </v>
      </c>
      <c r="U31" s="40" t="str">
        <f t="shared" si="5"/>
        <v xml:space="preserve">0  (0)  %   | </v>
      </c>
      <c r="V31" s="40" t="str">
        <f t="shared" si="5"/>
        <v xml:space="preserve">0  (0)  %   | </v>
      </c>
      <c r="W31" s="42"/>
      <c r="X31" s="42"/>
    </row>
    <row r="32" spans="1:24" x14ac:dyDescent="0.2">
      <c r="A32" s="40" t="s">
        <v>28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M32" s="40" t="s">
        <v>28</v>
      </c>
      <c r="N32" s="40" t="str">
        <f t="shared" si="5"/>
        <v xml:space="preserve">0  (0)  %   | </v>
      </c>
      <c r="O32" s="40" t="str">
        <f t="shared" si="5"/>
        <v xml:space="preserve">0  (0)  %   | </v>
      </c>
      <c r="P32" s="40" t="str">
        <f t="shared" si="5"/>
        <v xml:space="preserve">0  (0)  %   | </v>
      </c>
      <c r="Q32" s="40" t="str">
        <f t="shared" si="5"/>
        <v xml:space="preserve">0  (0)  %   | </v>
      </c>
      <c r="R32" s="40" t="str">
        <f t="shared" si="5"/>
        <v xml:space="preserve">0  (0)  %   | </v>
      </c>
      <c r="S32" s="40" t="str">
        <f t="shared" si="5"/>
        <v xml:space="preserve">0  (0)  %   | </v>
      </c>
      <c r="T32" s="40" t="str">
        <f t="shared" si="5"/>
        <v xml:space="preserve">0  (0)  %   | </v>
      </c>
      <c r="U32" s="40" t="str">
        <f t="shared" si="5"/>
        <v xml:space="preserve">0  (0)  %   | </v>
      </c>
      <c r="V32" s="40" t="str">
        <f t="shared" si="5"/>
        <v xml:space="preserve">0  (0)  %   | </v>
      </c>
      <c r="W32" s="42"/>
      <c r="X32" s="42"/>
    </row>
    <row r="33" spans="1:24" x14ac:dyDescent="0.2">
      <c r="A33" s="40" t="s">
        <v>29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M33" s="40" t="s">
        <v>29</v>
      </c>
      <c r="N33" s="40" t="str">
        <f t="shared" si="5"/>
        <v xml:space="preserve">0  (0)  %   | </v>
      </c>
      <c r="O33" s="40" t="str">
        <f t="shared" si="5"/>
        <v xml:space="preserve">0  (0)  %   | </v>
      </c>
      <c r="P33" s="40" t="str">
        <f t="shared" si="5"/>
        <v xml:space="preserve">0  (0)  %   | </v>
      </c>
      <c r="Q33" s="40" t="str">
        <f t="shared" si="5"/>
        <v xml:space="preserve">0  (0)  %   | </v>
      </c>
      <c r="R33" s="40" t="str">
        <f t="shared" si="5"/>
        <v xml:space="preserve">0  (0)  %   | </v>
      </c>
      <c r="S33" s="40" t="str">
        <f t="shared" si="5"/>
        <v xml:space="preserve">0  (0)  %   | </v>
      </c>
      <c r="T33" s="40" t="str">
        <f t="shared" si="5"/>
        <v xml:space="preserve">0  (0)  %   | </v>
      </c>
      <c r="U33" s="40" t="str">
        <f t="shared" si="5"/>
        <v xml:space="preserve">0  (0)  %   | </v>
      </c>
      <c r="V33" s="40" t="str">
        <f t="shared" si="5"/>
        <v xml:space="preserve">0  (0)  %   | </v>
      </c>
      <c r="W33" s="42"/>
      <c r="X33" s="42"/>
    </row>
    <row r="34" spans="1:24" ht="15" x14ac:dyDescent="0.2">
      <c r="B34" s="43"/>
      <c r="C34" s="44"/>
      <c r="D34" s="44"/>
      <c r="E34" s="44"/>
      <c r="F34" s="44"/>
      <c r="G34" s="44"/>
      <c r="H34" s="44"/>
      <c r="I34" s="44"/>
      <c r="J34" s="44"/>
      <c r="K34" s="45"/>
    </row>
    <row r="35" spans="1:24" ht="15" x14ac:dyDescent="0.2">
      <c r="A35" s="40">
        <v>72</v>
      </c>
      <c r="B35" s="43"/>
      <c r="C35" s="44"/>
      <c r="D35" s="44"/>
      <c r="E35" s="44"/>
      <c r="F35" s="44"/>
      <c r="G35" s="44"/>
      <c r="H35" s="44"/>
      <c r="I35" s="44"/>
      <c r="J35" s="44"/>
      <c r="K35" s="45"/>
    </row>
    <row r="36" spans="1:24" ht="15" x14ac:dyDescent="0.2">
      <c r="A36" s="40" t="s">
        <v>1</v>
      </c>
      <c r="B36" s="43"/>
      <c r="C36" s="44"/>
      <c r="D36" s="44"/>
      <c r="E36" s="44"/>
      <c r="F36" s="44"/>
      <c r="G36" s="44"/>
      <c r="H36" s="44"/>
      <c r="I36" s="44"/>
      <c r="J36" s="44"/>
      <c r="K36" s="45"/>
      <c r="N36" s="46"/>
    </row>
    <row r="37" spans="1:24" x14ac:dyDescent="0.2">
      <c r="A37" s="40" t="s">
        <v>2</v>
      </c>
      <c r="B37" s="47"/>
      <c r="C37" s="47"/>
      <c r="D37" s="47"/>
      <c r="E37" s="47"/>
      <c r="F37" s="47"/>
      <c r="G37" s="47"/>
      <c r="H37" s="47"/>
      <c r="I37" s="47"/>
      <c r="J37" s="47"/>
      <c r="N37" s="46"/>
    </row>
    <row r="38" spans="1:24" x14ac:dyDescent="0.2">
      <c r="A38" s="40" t="s">
        <v>3</v>
      </c>
      <c r="B38" s="49">
        <v>177834</v>
      </c>
      <c r="C38" s="49">
        <v>140354</v>
      </c>
      <c r="D38" s="49">
        <v>172534</v>
      </c>
      <c r="E38" s="49">
        <v>137126</v>
      </c>
      <c r="F38" s="49">
        <v>228680</v>
      </c>
      <c r="G38" s="49">
        <v>192270</v>
      </c>
      <c r="H38" s="49">
        <v>229316</v>
      </c>
      <c r="I38" s="49">
        <v>224894</v>
      </c>
      <c r="K38" s="39"/>
    </row>
    <row r="39" spans="1:24" x14ac:dyDescent="0.2">
      <c r="A39" s="40" t="s">
        <v>4</v>
      </c>
      <c r="B39" s="40">
        <v>41550</v>
      </c>
      <c r="C39" s="40">
        <v>24906</v>
      </c>
      <c r="D39" s="40">
        <v>31394</v>
      </c>
      <c r="E39" s="40">
        <v>27398</v>
      </c>
      <c r="F39" s="40">
        <v>44596</v>
      </c>
      <c r="G39" s="40">
        <v>41410</v>
      </c>
      <c r="H39" s="40">
        <v>44256</v>
      </c>
      <c r="I39" s="40">
        <v>49150</v>
      </c>
    </row>
    <row r="40" spans="1:24" x14ac:dyDescent="0.2">
      <c r="A40" s="40" t="s">
        <v>5</v>
      </c>
      <c r="B40" s="40">
        <v>3796</v>
      </c>
      <c r="C40" s="40">
        <v>3580</v>
      </c>
      <c r="D40" s="40">
        <v>14672</v>
      </c>
      <c r="E40" s="40">
        <v>6900</v>
      </c>
      <c r="F40" s="40">
        <v>8132</v>
      </c>
      <c r="G40" s="40">
        <v>3804</v>
      </c>
      <c r="H40" s="40">
        <v>8136</v>
      </c>
      <c r="I40" s="40">
        <v>7496</v>
      </c>
    </row>
    <row r="41" spans="1:24" x14ac:dyDescent="0.2">
      <c r="A41" s="40" t="s">
        <v>6</v>
      </c>
      <c r="B41" s="40">
        <v>21192</v>
      </c>
      <c r="C41" s="40">
        <v>16728</v>
      </c>
      <c r="D41" s="40">
        <v>19276</v>
      </c>
      <c r="E41" s="40">
        <v>14200</v>
      </c>
      <c r="F41" s="40">
        <v>30756</v>
      </c>
      <c r="G41" s="40">
        <v>21132</v>
      </c>
      <c r="H41" s="40">
        <v>30748</v>
      </c>
      <c r="I41" s="40">
        <v>30912</v>
      </c>
    </row>
    <row r="42" spans="1:24" x14ac:dyDescent="0.2">
      <c r="A42" s="40" t="s">
        <v>7</v>
      </c>
    </row>
    <row r="43" spans="1:24" x14ac:dyDescent="0.2">
      <c r="A43" s="40" t="s">
        <v>8</v>
      </c>
    </row>
    <row r="44" spans="1:24" x14ac:dyDescent="0.2">
      <c r="A44" s="40" t="s">
        <v>9</v>
      </c>
    </row>
    <row r="45" spans="1:24" x14ac:dyDescent="0.2">
      <c r="A45" s="40" t="s">
        <v>10</v>
      </c>
    </row>
    <row r="46" spans="1:24" x14ac:dyDescent="0.2">
      <c r="A46" s="40" t="s">
        <v>11</v>
      </c>
    </row>
    <row r="47" spans="1:24" x14ac:dyDescent="0.2">
      <c r="A47" s="40" t="s">
        <v>12</v>
      </c>
    </row>
    <row r="48" spans="1:24" x14ac:dyDescent="0.2">
      <c r="A48" s="40" t="s">
        <v>13</v>
      </c>
    </row>
    <row r="49" spans="1:24" x14ac:dyDescent="0.2">
      <c r="A49" s="40" t="s">
        <v>14</v>
      </c>
    </row>
    <row r="50" spans="1:24" x14ac:dyDescent="0.2">
      <c r="A50" s="40" t="s">
        <v>15</v>
      </c>
    </row>
    <row r="51" spans="1:24" x14ac:dyDescent="0.2">
      <c r="A51" s="40" t="s">
        <v>16</v>
      </c>
      <c r="B51" s="41"/>
      <c r="C51" s="41"/>
      <c r="D51" s="41"/>
      <c r="E51" s="41"/>
      <c r="F51" s="41"/>
      <c r="G51" s="41"/>
      <c r="H51" s="41"/>
      <c r="I51" s="41"/>
      <c r="J51" s="41"/>
      <c r="K51" s="41"/>
    </row>
    <row r="52" spans="1:24" x14ac:dyDescent="0.2">
      <c r="A52" s="40" t="s">
        <v>17</v>
      </c>
      <c r="B52" s="41"/>
      <c r="C52" s="41"/>
      <c r="D52" s="41"/>
      <c r="E52" s="41"/>
      <c r="F52" s="41"/>
      <c r="G52" s="41"/>
      <c r="H52" s="41"/>
      <c r="I52" s="41"/>
      <c r="J52" s="41"/>
      <c r="K52" s="41"/>
    </row>
    <row r="53" spans="1:24" x14ac:dyDescent="0.2">
      <c r="A53" s="40" t="s">
        <v>18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</row>
    <row r="54" spans="1:24" x14ac:dyDescent="0.2">
      <c r="A54" s="40" t="s">
        <v>19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</row>
    <row r="55" spans="1:24" x14ac:dyDescent="0.2">
      <c r="A55" s="40" t="s">
        <v>0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P55" s="40">
        <v>177794</v>
      </c>
      <c r="Q55" s="39">
        <v>140314</v>
      </c>
      <c r="R55" s="39">
        <v>172494</v>
      </c>
      <c r="S55" s="39">
        <v>172494</v>
      </c>
      <c r="T55" s="39">
        <v>228436</v>
      </c>
      <c r="U55" s="40">
        <v>192038</v>
      </c>
      <c r="V55" s="39">
        <v>229072</v>
      </c>
      <c r="W55" s="39">
        <v>224886</v>
      </c>
    </row>
    <row r="56" spans="1:24" x14ac:dyDescent="0.2">
      <c r="A56" s="40" t="s">
        <v>20</v>
      </c>
      <c r="B56" s="41"/>
      <c r="C56" s="41"/>
      <c r="D56" s="41"/>
      <c r="E56" s="41"/>
      <c r="F56" s="41"/>
      <c r="G56" s="41"/>
      <c r="H56" s="41"/>
      <c r="I56" s="41"/>
      <c r="J56" s="41"/>
      <c r="K56" s="41"/>
      <c r="P56" s="40">
        <v>41550</v>
      </c>
      <c r="Q56" s="40">
        <v>24906</v>
      </c>
      <c r="R56" s="40">
        <v>31394</v>
      </c>
      <c r="S56" s="40">
        <v>31394</v>
      </c>
      <c r="T56" s="40">
        <v>44592</v>
      </c>
      <c r="U56" s="40">
        <v>41406</v>
      </c>
      <c r="V56" s="40">
        <v>44260</v>
      </c>
      <c r="W56" s="40">
        <v>49146</v>
      </c>
      <c r="X56" s="39"/>
    </row>
    <row r="57" spans="1:24" x14ac:dyDescent="0.2">
      <c r="A57" s="40" t="s">
        <v>21</v>
      </c>
      <c r="B57" s="41"/>
      <c r="C57" s="41"/>
      <c r="D57" s="41"/>
      <c r="E57" s="41"/>
      <c r="F57" s="41"/>
      <c r="G57" s="41"/>
      <c r="H57" s="41"/>
      <c r="I57" s="41"/>
      <c r="J57" s="41"/>
      <c r="K57" s="41"/>
      <c r="P57" s="40">
        <v>3796</v>
      </c>
      <c r="Q57" s="40">
        <v>3580</v>
      </c>
      <c r="R57" s="40">
        <v>14672</v>
      </c>
      <c r="S57" s="40">
        <v>14672</v>
      </c>
      <c r="T57" s="40">
        <v>8132</v>
      </c>
      <c r="U57" s="40">
        <v>3804</v>
      </c>
      <c r="V57" s="40">
        <v>8136</v>
      </c>
      <c r="W57" s="40">
        <v>7496</v>
      </c>
    </row>
    <row r="58" spans="1:24" x14ac:dyDescent="0.2">
      <c r="A58" s="40" t="s">
        <v>22</v>
      </c>
      <c r="B58" s="41"/>
      <c r="C58" s="41"/>
      <c r="D58" s="41"/>
      <c r="E58" s="41"/>
      <c r="F58" s="41"/>
      <c r="G58" s="41"/>
      <c r="H58" s="41"/>
      <c r="I58" s="41"/>
      <c r="J58" s="41"/>
      <c r="K58" s="41"/>
      <c r="P58" s="40">
        <v>21192</v>
      </c>
      <c r="Q58" s="40">
        <v>16728</v>
      </c>
      <c r="R58" s="40">
        <v>19276</v>
      </c>
      <c r="S58" s="40">
        <v>19276</v>
      </c>
      <c r="T58" s="40">
        <v>30740</v>
      </c>
      <c r="U58" s="40">
        <v>21116</v>
      </c>
      <c r="V58" s="40">
        <v>30732</v>
      </c>
      <c r="W58" s="40">
        <v>30912</v>
      </c>
    </row>
    <row r="59" spans="1:24" x14ac:dyDescent="0.2">
      <c r="A59" s="40" t="s">
        <v>23</v>
      </c>
      <c r="B59" s="41"/>
      <c r="C59" s="41"/>
      <c r="D59" s="41"/>
      <c r="E59" s="41"/>
      <c r="F59" s="41"/>
      <c r="G59" s="41"/>
      <c r="H59" s="41"/>
      <c r="I59" s="41"/>
      <c r="J59" s="41"/>
      <c r="K59" s="41"/>
    </row>
    <row r="60" spans="1:24" x14ac:dyDescent="0.2">
      <c r="A60" s="40" t="s">
        <v>24</v>
      </c>
      <c r="B60" s="41"/>
      <c r="C60" s="41"/>
      <c r="D60" s="41"/>
      <c r="E60" s="41"/>
      <c r="F60" s="41"/>
      <c r="G60" s="41"/>
      <c r="H60" s="41"/>
      <c r="I60" s="41"/>
      <c r="J60" s="41"/>
      <c r="K60" s="41"/>
    </row>
    <row r="61" spans="1:24" x14ac:dyDescent="0.2">
      <c r="A61" s="40" t="s">
        <v>25</v>
      </c>
      <c r="B61" s="41"/>
      <c r="C61" s="41"/>
      <c r="D61" s="41"/>
      <c r="E61" s="41"/>
      <c r="F61" s="41"/>
      <c r="G61" s="41"/>
      <c r="H61" s="41"/>
      <c r="I61" s="41"/>
      <c r="J61" s="41"/>
      <c r="K61" s="41"/>
    </row>
    <row r="62" spans="1:24" x14ac:dyDescent="0.2">
      <c r="A62" s="40" t="s">
        <v>26</v>
      </c>
      <c r="B62" s="41"/>
      <c r="C62" s="41"/>
      <c r="D62" s="41"/>
      <c r="E62" s="41"/>
      <c r="F62" s="41"/>
      <c r="G62" s="41"/>
      <c r="H62" s="41"/>
      <c r="I62" s="41"/>
      <c r="J62" s="41"/>
      <c r="K62" s="41"/>
    </row>
    <row r="63" spans="1:24" x14ac:dyDescent="0.2">
      <c r="A63" s="40" t="s">
        <v>27</v>
      </c>
      <c r="B63" s="41"/>
      <c r="C63" s="41"/>
      <c r="D63" s="41"/>
      <c r="E63" s="41"/>
      <c r="F63" s="41"/>
      <c r="G63" s="41"/>
      <c r="H63" s="41"/>
      <c r="I63" s="41"/>
      <c r="J63" s="41"/>
      <c r="K63" s="41"/>
    </row>
    <row r="64" spans="1:24" x14ac:dyDescent="0.2">
      <c r="A64" s="40" t="s">
        <v>28</v>
      </c>
      <c r="B64" s="41"/>
      <c r="C64" s="41"/>
      <c r="D64" s="41"/>
      <c r="E64" s="41"/>
      <c r="F64" s="41"/>
      <c r="G64" s="41"/>
      <c r="H64" s="41"/>
      <c r="I64" s="41"/>
      <c r="J64" s="41"/>
      <c r="K64" s="41"/>
    </row>
    <row r="65" spans="1:11" x14ac:dyDescent="0.2">
      <c r="A65" s="40" t="s">
        <v>29</v>
      </c>
      <c r="B65" s="41"/>
      <c r="C65" s="41"/>
      <c r="D65" s="41"/>
      <c r="E65" s="41"/>
      <c r="F65" s="41"/>
      <c r="G65" s="41"/>
      <c r="H65" s="41"/>
      <c r="I65" s="41"/>
      <c r="J65" s="41"/>
      <c r="K65" s="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Pure</vt:lpstr>
      <vt:lpstr>with symbols</vt:lpstr>
      <vt:lpstr>TEST</vt:lpstr>
      <vt:lpstr>80-79</vt:lpstr>
      <vt:lpstr>76-75</vt:lpstr>
      <vt:lpstr>75-74</vt:lpstr>
      <vt:lpstr>74-73</vt:lpstr>
      <vt:lpstr>73-72</vt:lpstr>
      <vt:lpstr>72--71</vt:lpstr>
    </vt:vector>
  </TitlesOfParts>
  <Company>BSH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Machyniak, Emil (GDE-EDKS1)</dc:creator>
  <cp:lastModifiedBy>Machyniak, Emil (GDE-EDKS1)</cp:lastModifiedBy>
  <dcterms:created xsi:type="dcterms:W3CDTF">2024-03-18T17:22:36Z</dcterms:created>
  <dcterms:modified xsi:type="dcterms:W3CDTF">2024-06-24T16:24:34Z</dcterms:modified>
</cp:coreProperties>
</file>