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16193\OneDrive\桌面\version1\整合\"/>
    </mc:Choice>
  </mc:AlternateContent>
  <xr:revisionPtr revIDLastSave="0" documentId="13_ncr:1_{CECB527F-92EF-43A9-B3F7-3A9B11E3F513}" xr6:coauthVersionLast="47" xr6:coauthVersionMax="47" xr10:uidLastSave="{00000000-0000-0000-0000-000000000000}"/>
  <bookViews>
    <workbookView xWindow="-120" yWindow="-120" windowWidth="29040" windowHeight="15720" xr2:uid="{FCF50D12-0183-482C-95AF-8889A7D28B2C}"/>
  </bookViews>
  <sheets>
    <sheet name="基础数据" sheetId="1" r:id="rId1"/>
    <sheet name="升序排序" sheetId="2" r:id="rId2"/>
    <sheet name="降序排序" sheetId="3" r:id="rId3"/>
    <sheet name="数据分析" sheetId="5" r:id="rId4"/>
  </sheets>
  <definedNames>
    <definedName name="_xlnm._FilterDatabase" localSheetId="0" hidden="1">基础数据!$A$1:$D$69</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J2" i="1"/>
  <c r="J15" i="1"/>
  <c r="J10" i="1"/>
  <c r="J7" i="1"/>
  <c r="J8" i="1"/>
  <c r="H41" i="1" s="1"/>
  <c r="I41" i="1" s="1"/>
  <c r="J3" i="1"/>
  <c r="J16" i="1"/>
  <c r="J14" i="1"/>
  <c r="J13" i="1"/>
  <c r="H46" i="1" s="1"/>
  <c r="I46" i="1" s="1"/>
  <c r="J12" i="1"/>
  <c r="H45" i="1" s="1"/>
  <c r="I45" i="1" s="1"/>
  <c r="J11" i="1"/>
  <c r="H44" i="1" s="1"/>
  <c r="I44" i="1" s="1"/>
  <c r="J9" i="1"/>
  <c r="H42" i="1" s="1"/>
  <c r="I42" i="1" s="1"/>
  <c r="J4" i="1"/>
  <c r="J5" i="1"/>
  <c r="H38" i="1" s="1"/>
  <c r="I38" i="1" s="1"/>
  <c r="H36" i="1" l="1"/>
  <c r="I36" i="1" s="1"/>
  <c r="H47" i="1"/>
  <c r="I47" i="1" s="1"/>
  <c r="H40" i="1"/>
  <c r="I40" i="1" s="1"/>
  <c r="H43" i="1"/>
  <c r="I43" i="1" s="1"/>
  <c r="H37" i="1"/>
  <c r="I37" i="1" s="1"/>
  <c r="H35" i="1"/>
  <c r="I35" i="1" s="1"/>
  <c r="H39" i="1"/>
  <c r="I39" i="1" s="1"/>
  <c r="H48" i="1"/>
  <c r="I48" i="1" s="1"/>
  <c r="I49" i="1" l="1"/>
  <c r="H49" i="1"/>
</calcChain>
</file>

<file path=xl/sharedStrings.xml><?xml version="1.0" encoding="utf-8"?>
<sst xmlns="http://schemas.openxmlformats.org/spreadsheetml/2006/main" count="1856" uniqueCount="465">
  <si>
    <t>项目名称</t>
  </si>
  <si>
    <t>发布单位</t>
  </si>
  <si>
    <t>中标方</t>
  </si>
  <si>
    <t>成交价格</t>
  </si>
  <si>
    <t>浙江警官职业学院学生住宿管理服务项目</t>
  </si>
  <si>
    <t>浙江警官职业学院</t>
  </si>
  <si>
    <t>浙江浙大新宇物业集团有限公司</t>
  </si>
  <si>
    <t>浙江树人学院</t>
  </si>
  <si>
    <t>浙江工业大学</t>
  </si>
  <si>
    <t>浙江农林大学</t>
  </si>
  <si>
    <t>浙江正元智慧科技股份有限公司</t>
  </si>
  <si>
    <t>浙江警察学院</t>
  </si>
  <si>
    <t>浙江理工大学</t>
  </si>
  <si>
    <t>浙江建设职业技术学院</t>
  </si>
  <si>
    <t>浙江师范大学</t>
  </si>
  <si>
    <t>台州市启德物业管理有限公司</t>
  </si>
  <si>
    <t>温州大学</t>
  </si>
  <si>
    <t>宁波市北仑职业高级中学</t>
  </si>
  <si>
    <t>浙江药科职业大学</t>
  </si>
  <si>
    <t>浙江财经大学</t>
  </si>
  <si>
    <t>浙江中医药大学</t>
  </si>
  <si>
    <t>浙江工业职业技术学院</t>
  </si>
  <si>
    <t>杭州外国语学校学生宿舍热水系统改造项目</t>
  </si>
  <si>
    <t>杭州外国语学校</t>
  </si>
  <si>
    <t>杭州威姿能源科技有限公司</t>
  </si>
  <si>
    <t>平均</t>
  </si>
  <si>
    <t>标准误差</t>
  </si>
  <si>
    <t>中位数</t>
  </si>
  <si>
    <t>众数</t>
  </si>
  <si>
    <t>标准差</t>
  </si>
  <si>
    <t>方差</t>
  </si>
  <si>
    <t>峰度</t>
  </si>
  <si>
    <t>偏度</t>
  </si>
  <si>
    <t>区域</t>
  </si>
  <si>
    <t>最小值</t>
  </si>
  <si>
    <t>最大值</t>
  </si>
  <si>
    <t>求和</t>
  </si>
  <si>
    <t>观测数</t>
  </si>
  <si>
    <t>2022年洞头区教育系统学生图书采购</t>
  </si>
  <si>
    <t>温州市洞头区霓屿幼儿园(1),温州市洞头区灵昆幼儿园(2),温州市洞头区实验小学(3),温州市洞头区教育第二幼儿园(4),温州市洞头区灵昆第一小学(5),温州市洞头区灵南小学(6),温州市洞头区教育第三幼儿园(7),温州市洞头区鹿西幼儿园(8),温州市洞头区教育幼儿园(9)</t>
  </si>
  <si>
    <t>江苏大弘良印图书有限公司</t>
  </si>
  <si>
    <t>校园学生轨迹跟踪系统（第二期）采购项目</t>
  </si>
  <si>
    <t>杭州第二中学钱江学校</t>
  </si>
  <si>
    <t>浙江华扩科技有限公司</t>
  </si>
  <si>
    <t>2022年临平区教育系统学生电脑及机房布线规模化采购项目</t>
  </si>
  <si>
    <t>杭州市临平区教育综合服务中心</t>
  </si>
  <si>
    <t>浙江柏桔科技有限公司</t>
  </si>
  <si>
    <t>2022/2023年度海盐县教育系统学生配套作业本采购项目</t>
  </si>
  <si>
    <t>海盐县教育局</t>
  </si>
  <si>
    <t>浙江海盐县新华书店有限公司</t>
  </si>
  <si>
    <t>2022年度余杭区教育系统学生电脑规模化采购项目</t>
  </si>
  <si>
    <t>杭州市余杭区教育资产营运中心</t>
  </si>
  <si>
    <t>浙江新远方信息产业发展有限公司</t>
  </si>
  <si>
    <t>建德市教育发展服务中心2021年建德市教育系统学生寝室实木床采购项目项目</t>
  </si>
  <si>
    <t>建德市教育发展服务中心</t>
  </si>
  <si>
    <t>龙游同心家具有限公司</t>
  </si>
  <si>
    <t>浙江建设职业技术学院上虞校区学生自助打印系统项目</t>
  </si>
  <si>
    <t>正方软件股份有限公司</t>
  </si>
  <si>
    <t>2021年度松阳县教育系统学生饮用奶采购项目</t>
  </si>
  <si>
    <t>松阳县教育局</t>
  </si>
  <si>
    <t>松阳县友谊商贸有限公司</t>
  </si>
  <si>
    <t>越州中学电子班牌及学生选课走班系统建设项目</t>
  </si>
  <si>
    <t>越州中学</t>
  </si>
  <si>
    <t>浙江华和万润信息科技有限公司</t>
  </si>
  <si>
    <t>2021年洞头区教育系统学生图书采购</t>
  </si>
  <si>
    <t>温州市洞头区霓屿义务教育学校(1),温州市洞头区灵昆中学(2),温州市洞头区鹿西中心小学(3),温州市洞头区元觉义务教育学校(4),温州市洞头区东屏中心小学(5),温州市洞头区实验小学(6),温州市洞头区灵昆第一小学(7),温州市洞头区第二中学(8),温州市洞头区城关第一小学(9),温州市洞头区教育第三幼儿园(10),温州市洞头区鹿西幼儿园(11),温州市洞头区城关第二小学(12),温州市洞头区灵昆幼儿园(13),温州市洞头区教育局(14),温州市洞头区海霞中学(15),温州市洞头区职业技术中学(16),温州市洞头区大门镇中心小学(17),温州市洞头区城关小学(18),温州市洞头区教育第二幼儿园(19),温州市洞头区灵南小学(20),温州市洞头区实验中学(21),温州市洞头区教育幼儿园(22)</t>
  </si>
  <si>
    <t>湖南鹏程文化传播有限公司</t>
  </si>
  <si>
    <t>建德市教育系统学生课桌椅凳采购项目</t>
  </si>
  <si>
    <t>浙江鑫盛舞台设备有限公司</t>
  </si>
  <si>
    <t>学生VPN系统采购项目</t>
  </si>
  <si>
    <t>浙江经贸职业技术学院</t>
  </si>
  <si>
    <t>浙江展沃信息科技有限公司</t>
  </si>
  <si>
    <t>2021年度余杭区教育系统学生电脑与机房布线规模化采购项目</t>
  </si>
  <si>
    <t>流式细胞仪单克隆分选装置、教育科研和计算机接入服务、屏峰校区1-B地块B3#学生宿舍道闸系统</t>
  </si>
  <si>
    <t>碧迪医疗器械（上海）有限公司</t>
  </si>
  <si>
    <t>德清县中小学特殊群体学生管理系统采购项目</t>
  </si>
  <si>
    <t>德清县教育保障中心</t>
  </si>
  <si>
    <t>杭州容博教育科技有限公司</t>
  </si>
  <si>
    <t>2020年学生管理系统公有云常规年化服务</t>
  </si>
  <si>
    <t>浙江金融职业学院</t>
  </si>
  <si>
    <t>江苏金智教育信息股份有限公司</t>
  </si>
  <si>
    <t>“e路求真”平台学生服务系统</t>
  </si>
  <si>
    <t>浙江广播电视大学</t>
  </si>
  <si>
    <t>浙江诸暨星火网络科技有限公司</t>
  </si>
  <si>
    <t>萧山区新街初级中学学生综合评价系统项目</t>
  </si>
  <si>
    <t>萧山区新街初级中学</t>
  </si>
  <si>
    <t>浙江睿智教育信息咨询股份有限公司</t>
  </si>
  <si>
    <t>丽水职业技术学院学生管理系统采购项目(第二次)</t>
  </si>
  <si>
    <t>丽水职业技术学院</t>
  </si>
  <si>
    <t>杭州朗业科技有限公司</t>
  </si>
  <si>
    <t>金华市技师学院学生素养系统与导游专业教学实训系统及资源库采购</t>
  </si>
  <si>
    <t>金华市技师学院</t>
  </si>
  <si>
    <t>91330105MA28TEN001</t>
  </si>
  <si>
    <t>2020年萧山区教育系统学生课桌椅政府采购项目</t>
  </si>
  <si>
    <t>杭州市萧山区教育服务中心</t>
  </si>
  <si>
    <t>浙江树人工贸有限公司</t>
  </si>
  <si>
    <t>浙江省庆元中学学生宿舍热水系统设备采购与安装项目</t>
  </si>
  <si>
    <t>杭州师范大学附属中学新疆部学生公寓热水系统设备采购项目</t>
  </si>
  <si>
    <t>杭州师范大学附属中学</t>
  </si>
  <si>
    <t>杭州扎美珂暖通设备有限公司</t>
  </si>
  <si>
    <t>杭州华旗招标代理有限公司关于2020年洞头区教育系统学生图书采购的中标(成交)结果公告</t>
  </si>
  <si>
    <t>宁波中基国际招标有限公司关于宁波大学国际交流学院采购留学生管理系统项目的中标(成交)结果公告</t>
  </si>
  <si>
    <t>杭州市公共资源交易中心建德分中心关于建德市教育系统学生计算机教室改造及办公计算机采购项目的中标(成交)结果公告</t>
  </si>
  <si>
    <t>嘉兴市建新工程造价咨询事务所有限公司关于嘉善县学生招生系统的中标(成交)结果公告</t>
  </si>
  <si>
    <t>临海市第六中学2022学年学生宿舍管理采购</t>
  </si>
  <si>
    <t>台州市临海市第六中学</t>
  </si>
  <si>
    <t>浙江药科职业大学学生安全管理应用（考勤管理系统）开发服务采购项目</t>
  </si>
  <si>
    <t>北京桃花岛信息技术有限公司</t>
  </si>
  <si>
    <t>浙江树人学院树人学生社团运营管理平台开发项目</t>
  </si>
  <si>
    <t>浙江海看科技集团有限公司</t>
  </si>
  <si>
    <t>杭州市源清中学校园学生安全综合管理项目(二期)</t>
  </si>
  <si>
    <t>杭州市源清中学</t>
  </si>
  <si>
    <t>杭州晓雷科技有限公司</t>
  </si>
  <si>
    <t>学生管理与服务数字化平台</t>
  </si>
  <si>
    <t>南京一鸣科技有限公司</t>
  </si>
  <si>
    <t>武义县人力资源和社会保障局大学生创业园区管理运营服务项目</t>
  </si>
  <si>
    <t>武义县人力资源和社会保障局</t>
  </si>
  <si>
    <t>金华市冠杨企业管理咨询有限公司</t>
  </si>
  <si>
    <t>浙江师范大学附属中学学生宿舍管理系统</t>
  </si>
  <si>
    <t>杭州艺术学校2022年度艺术类实训和未成年学生管理项目</t>
  </si>
  <si>
    <t>杭州艺术学校</t>
  </si>
  <si>
    <t>杭州邦众物业服务有限公司</t>
  </si>
  <si>
    <t>浙江农业商贸职业学院学生工作管理信息系统建设项目（重招）</t>
  </si>
  <si>
    <t>浙江农业商贸职业学院</t>
  </si>
  <si>
    <t>杭州职业技术学院2022年学生公寓物业管理服务项目</t>
  </si>
  <si>
    <t>杭州职业技术学院</t>
  </si>
  <si>
    <t>浙江浙大求是物业管理有限公司</t>
  </si>
  <si>
    <t>学生工作管理系统三期建设、研究生院综合服务管理二期平台建设</t>
  </si>
  <si>
    <t>四川众望升腾科技有限公司</t>
  </si>
  <si>
    <t>学生警务化管理及第二课堂管理系统建设项目</t>
  </si>
  <si>
    <t>杭州望达科技有限公司</t>
  </si>
  <si>
    <t>临海第六中学临海市第六中学2021年学生宿舍管理采购项目</t>
  </si>
  <si>
    <t>龙游县横山中学食堂承作服务、学生公寓管理、后勤管理服务采购项目</t>
  </si>
  <si>
    <t>龙游县横山中学</t>
  </si>
  <si>
    <t>龙游阿秋餐饮管理有限公司</t>
  </si>
  <si>
    <t>浙江建设职业技术学院第二课堂优化及学生管理应用开发项目</t>
  </si>
  <si>
    <t>上海易予信息技术有限公司</t>
  </si>
  <si>
    <t>金华职业技术学院学生工作管理服务平台升级项目</t>
  </si>
  <si>
    <t>金华职业技术学院</t>
  </si>
  <si>
    <t>宁波卫生职业技术学院学生宿管物业管理服务采购项目</t>
  </si>
  <si>
    <t>宁波卫生职业技术学院</t>
  </si>
  <si>
    <t>宁波荣安物业服务有限公司</t>
  </si>
  <si>
    <t>源清中学校园学生安全综合管理项目（一期）</t>
  </si>
  <si>
    <t>杭州唯技科技有限公司</t>
  </si>
  <si>
    <t>杭州艺术学校2021年度艺术类实训和未成年学生管理项目</t>
  </si>
  <si>
    <t>学生公寓物业管理服务</t>
  </si>
  <si>
    <t>金华市浙师大后勤服务有限公司</t>
  </si>
  <si>
    <t>湖州市菱湖中学学生宿舍管理服务项目（重新招标）</t>
  </si>
  <si>
    <t>湖州市菱湖中学</t>
  </si>
  <si>
    <t>浙江美佳物业管理有限公司</t>
  </si>
  <si>
    <t>临海市杜桥实验中学学生公寓管理项目采购</t>
  </si>
  <si>
    <t>临海市杜桥实验中学</t>
  </si>
  <si>
    <t>杭州职业技术学院新学生公寓物业管理服务项目</t>
  </si>
  <si>
    <t>杭州市卖鱼桥第二小学学生入离校管理系统采购项目</t>
  </si>
  <si>
    <t>杭州市拱墅区教育基建后勤服务中心</t>
  </si>
  <si>
    <t>杭州靖业科技有限公司</t>
  </si>
  <si>
    <t>北京师范大学台州附属高级中学2021年学生宿舍管理项目</t>
  </si>
  <si>
    <t>北京师范大学台州附属高级中学</t>
  </si>
  <si>
    <t>杭州师苑餐饮管理有限公司</t>
  </si>
  <si>
    <t>温州市学生健康管理信息系统（一期）建设</t>
  </si>
  <si>
    <t>温州市教育局</t>
  </si>
  <si>
    <t>杭州清大视光科技有限公司</t>
  </si>
  <si>
    <t>学生工作管理系统开发及服务</t>
  </si>
  <si>
    <t>温州科技职业学院</t>
  </si>
  <si>
    <t>崇贤中学学生课堂行为管理与图书馆智能化采购项目</t>
  </si>
  <si>
    <t>杭州市余杭区人民政府崇贤街道办事处</t>
  </si>
  <si>
    <t>杭州梓凯科技有限公司</t>
  </si>
  <si>
    <t>宁波工程学院学生事务管理系统采购项目</t>
  </si>
  <si>
    <t>宁波工程学院</t>
  </si>
  <si>
    <t>福建顶点软件股份有限公司</t>
  </si>
  <si>
    <t>临海市第六中学2020年学生宿舍物业管理采购</t>
  </si>
  <si>
    <t>建经投资咨询有限公司关于浙江省临海市杜桥中学2020年-2021年学生公寓管理采购（第三次招标）的中标(成交)结果公告</t>
  </si>
  <si>
    <t>临海市回浦中学2020学年学生宿舍物业管理采购</t>
  </si>
  <si>
    <t>浙江省临海市回浦中学</t>
  </si>
  <si>
    <t>学生综合管理系统建设采购项目</t>
  </si>
  <si>
    <t xml:space="preserve">   名    称： 杭州科技职业技术学院(杭州广播电视大学) </t>
  </si>
  <si>
    <t>华东汽车城园区管理运营服务</t>
  </si>
  <si>
    <t>临海市杜桥实验中学学生公寓管理</t>
  </si>
  <si>
    <t>宁波幼儿师范高等专科学校学工系统（二期）项目</t>
  </si>
  <si>
    <t>宁波幼儿师范高等专科学校</t>
  </si>
  <si>
    <t>浙江同济科技职业学院智慧学工系统</t>
  </si>
  <si>
    <t>浙江同济科技职业学院</t>
  </si>
  <si>
    <t>智慧学工系统</t>
  </si>
  <si>
    <t>浙江外国语学院</t>
  </si>
  <si>
    <t>上海树维信息科技有限公司</t>
  </si>
  <si>
    <t>学工系统第1期建设服务</t>
  </si>
  <si>
    <t>浙江艺术职业学院</t>
  </si>
  <si>
    <t>浙江建设职业技术学院学工系统升级暨综合评测、德育分管理项目</t>
  </si>
  <si>
    <t>校校通软件（杭州）有限公司</t>
  </si>
  <si>
    <t>浙江经济职业技术学院智慧学工系统等采购项目</t>
  </si>
  <si>
    <t>浙江经济职业技术学院</t>
  </si>
  <si>
    <t>杭州华网信息技术有限公司</t>
  </si>
  <si>
    <t>丽水学院学工管理系统升级项目</t>
  </si>
  <si>
    <t>丽水学院</t>
  </si>
  <si>
    <t>绍兴文理学院本级人事、科研、学工系统项目项目</t>
  </si>
  <si>
    <t>绍兴文理学院</t>
  </si>
  <si>
    <t>学工管理系统项目项目</t>
  </si>
  <si>
    <t>浙江传媒学院</t>
  </si>
  <si>
    <t>中国计量大学工训库房管理系统和赛课系统项目</t>
  </si>
  <si>
    <t>中国计量大学</t>
  </si>
  <si>
    <t>西安崇云信息技术有限责任公司</t>
  </si>
  <si>
    <t>杭州电子科技大学工业机器人采购项目</t>
  </si>
  <si>
    <t>杭州电子科技大学</t>
  </si>
  <si>
    <t>杭州汇萃智能科技有限公司</t>
  </si>
  <si>
    <t>宁波大学材料科学与化学工程学院采购矢量网络分析仪项目</t>
  </si>
  <si>
    <t>宁波大学</t>
  </si>
  <si>
    <t>浙江华宏一家科技有限公司</t>
  </si>
  <si>
    <t>学工一体化管理与服务系统2022年功能扩展项目</t>
  </si>
  <si>
    <t>杭州医学院</t>
  </si>
  <si>
    <t>上海新开普志成信息科技有限公司</t>
  </si>
  <si>
    <t>浙江大学工程师学院物业管理项目</t>
  </si>
  <si>
    <t>浙江大学</t>
  </si>
  <si>
    <t>瑞安市南滨江生态科技园综合配套工程—南滨江实验小学工程专项和见证取样检测服务</t>
  </si>
  <si>
    <t>瑞安江南新区开发建设管理委员会</t>
  </si>
  <si>
    <t>温州中诺工程检测有限公司</t>
  </si>
  <si>
    <t>浙江大学宁波“五位一体”校区教育发展中心采购科学工程与实训中心检测设备项目</t>
  </si>
  <si>
    <t>浙江大学宁波“五位一体”校区教育发展中心</t>
  </si>
  <si>
    <t>广东省中科进出口有限公司</t>
  </si>
  <si>
    <t>景宁畲族自治县职业高级中学工业机器人应用编程设备采购项目</t>
  </si>
  <si>
    <t>景宁畲族自治县职业高级中学</t>
  </si>
  <si>
    <t>浙江赛格教仪科技有限公司</t>
  </si>
  <si>
    <t>工大钉“专属钉”（二期）</t>
  </si>
  <si>
    <t>南京苏迪科技有限公司</t>
  </si>
  <si>
    <t>宁波大学智能医学和生物医学工程研究院采购超高分辨率激光共聚焦显微镜等两项设备项目</t>
  </si>
  <si>
    <t>宁波航景生物科技有限公司</t>
  </si>
  <si>
    <t>宁波大学材料科学与化学工程学院采购凝胶渗透色谱仪项目</t>
  </si>
  <si>
    <t>龙泉市南大洋小学工程（南秦小学）游泳馆设备采购</t>
  </si>
  <si>
    <t>龙泉市教育局</t>
  </si>
  <si>
    <t>杭州兆江环境工程有限公司</t>
  </si>
  <si>
    <t>北仑滨江职业高级中学工程造价咨询服务项目</t>
  </si>
  <si>
    <t>宁波市北仑区公共项目建设管理中心</t>
  </si>
  <si>
    <t>中冠工程管理咨询有限公司</t>
  </si>
  <si>
    <t>中国计量大学工程训练中心教学设备更新项目</t>
  </si>
  <si>
    <t>淮安励扬数控科技有限公司</t>
  </si>
  <si>
    <t>北仑职高增材实训室设备（工业机器人基础教学工作站-桌面型及工业机器人离线编程软件）采购</t>
  </si>
  <si>
    <t>宁波君瀚电子科技有限公司</t>
  </si>
  <si>
    <t>德国阿赫玛博览会（国际化学工程、环境保护、生物技术博览会ACHEMA)项目</t>
  </si>
  <si>
    <t>浙江省商务厅（本级）</t>
  </si>
  <si>
    <t>杭州博恒商务展览有限公司</t>
  </si>
  <si>
    <t>湖州市教育局新建仁西小学工程智能化采购项目项目</t>
  </si>
  <si>
    <t>湖州市教育局</t>
  </si>
  <si>
    <t>浙江乔兴科技有限公司</t>
  </si>
  <si>
    <t>工业互联控制软件</t>
  </si>
  <si>
    <t>广东诚飞智能科技有限公司</t>
  </si>
  <si>
    <t>浙江省产品质量安全科学研究院电化学工作站采购项目</t>
  </si>
  <si>
    <t>浙江省产品质量安全科学研究院</t>
  </si>
  <si>
    <t>杭州金谱科学仪器有限公司</t>
  </si>
  <si>
    <t>宁波职业技术学院化学工程学院新大楼文化建设项目</t>
  </si>
  <si>
    <t>宁波职业技术学院</t>
  </si>
  <si>
    <t>宁波实至文化传媒有限公司</t>
  </si>
  <si>
    <t>杭州市瓶窑中学工会2022年度疗休养项目</t>
  </si>
  <si>
    <t>杭州市瓶窑中学</t>
  </si>
  <si>
    <t>杭州芬芳旅行社有限公司</t>
  </si>
  <si>
    <t>宁波市鄞州区钟公庙中心小学工会疗休养项目</t>
  </si>
  <si>
    <t>宁波市鄞州区钟公庙中心小学</t>
  </si>
  <si>
    <t>宁波市永安国际旅游有限公司</t>
  </si>
  <si>
    <t>宁波市四眼碶小学工会疗养项目</t>
  </si>
  <si>
    <t>宁波市四眼碶小学</t>
  </si>
  <si>
    <t>中国国旅（宁波）国际旅行社有限公司</t>
  </si>
  <si>
    <t>工程训练中心设备采购</t>
  </si>
  <si>
    <t>浙江山果智能科技有限公司</t>
  </si>
  <si>
    <t>浙江工业职业技术学院智慧学工二期建设采购项目</t>
  </si>
  <si>
    <t>浙江锦蓝钻信息科技有限公司</t>
  </si>
  <si>
    <t>宁波大学工科类实验楼群建设工程项目管理（含监理）项目</t>
  </si>
  <si>
    <t>宁波宁大工程建设监理有限公司</t>
  </si>
  <si>
    <t>宁波大学工科类实验楼群建设工程（设计）项目</t>
  </si>
  <si>
    <t>宁波大学建筑设计研究院有限公司</t>
  </si>
  <si>
    <t>宁波职业技术学院化学工程学院新实训大楼教学科研基础设施建设项目</t>
  </si>
  <si>
    <t>宁波本色实验设备有限公司</t>
  </si>
  <si>
    <t>德清县阜溪中小学工程跟踪审计服务项目</t>
  </si>
  <si>
    <t>德清县人民政府阜溪街道办事处</t>
  </si>
  <si>
    <t>浙江天平投资咨询有限公司</t>
  </si>
  <si>
    <t>德清县阜溪中小学工程-施工便道工程采购项目</t>
  </si>
  <si>
    <t>浙江德林建设有限公司</t>
  </si>
  <si>
    <t>钱江世纪城盈丰小学工程弱电智能化设备政府采购项目</t>
  </si>
  <si>
    <t>杭州市萧山钱江世纪城管理委员会</t>
  </si>
  <si>
    <t>浙江安达系统工程有限公司</t>
  </si>
  <si>
    <t>宁波职业技术学院化学工程学院新大楼门禁及电子班牌智能化建设项目</t>
  </si>
  <si>
    <t>宁波华力信息系统工程有限公司</t>
  </si>
  <si>
    <t>浙江工业大学工业机器人（重新招标）项目</t>
  </si>
  <si>
    <t>上海涂豆科技有限公司</t>
  </si>
  <si>
    <t>工大钉“专属钉”</t>
  </si>
  <si>
    <t>工大钉建设</t>
  </si>
  <si>
    <t>仁励家网络科技（杭州）有限公司</t>
  </si>
  <si>
    <t>浙江大学工一至工四等区域物业服务项目</t>
  </si>
  <si>
    <t>浙江浙大城市学院教育发展有限公司</t>
  </si>
  <si>
    <t>瑞安市南滨江生态科技园综合配套工程-南滨江实验小学工程岩土勘察</t>
  </si>
  <si>
    <t>浙江有色勘测规划设计有限公司</t>
  </si>
  <si>
    <t>浙江中医药大学学工部《大学生心理健康》混合式共享课程建设采购</t>
  </si>
  <si>
    <t>上海卓越睿新数码科技股份有限公司</t>
  </si>
  <si>
    <t>宁波大学材料科学与化学工程学院采购超高效液相色谱仪等三项设备项目</t>
  </si>
  <si>
    <t>仪衡（上海）进出口有限公司</t>
  </si>
  <si>
    <t>宁波大学材料科学与化学工程学院采购三合一组合超高分辨液质联用仪项目</t>
  </si>
  <si>
    <t>上海高驰进出口有限公司</t>
  </si>
  <si>
    <t>宁波职业技术学院化学工程学院2021年度实验室建设项目（第一次重招）</t>
  </si>
  <si>
    <t>宁波合一检测科技有限公司</t>
  </si>
  <si>
    <t>宁波职业技术学院化学工程学院2021年度实验室建设项目</t>
  </si>
  <si>
    <t>杭州谱瀚科技有限公司</t>
  </si>
  <si>
    <t>电化学工作站</t>
  </si>
  <si>
    <t>杭州运塘科技有限公司</t>
  </si>
  <si>
    <t>浙江音乐学院数据中台、智慧学工与审计大数据应用项目</t>
  </si>
  <si>
    <t>浙江音乐学院</t>
  </si>
  <si>
    <t>杭州湘云信息技术有限公司</t>
  </si>
  <si>
    <t>宁波大学材料科学与化学工程学院采购PX半实物仿真实训装置项目</t>
  </si>
  <si>
    <t>山东昌辉科技发展有限公司</t>
  </si>
  <si>
    <t>浙江省广播电视大学工商学院2021-2024年物业管理服务项目</t>
  </si>
  <si>
    <t>浙江省广播电视大学工商学院</t>
  </si>
  <si>
    <t>宁波新日月酒店物业股份有限公司</t>
  </si>
  <si>
    <t>工程训练中心激光加工设备</t>
  </si>
  <si>
    <t>北京德美鹰华系统科技有限公司</t>
  </si>
  <si>
    <t>绍兴文理学院本级电化学工作站项目（重招）</t>
  </si>
  <si>
    <t>学工一体化管理与服务系统2021年功能扩展</t>
  </si>
  <si>
    <t>浙江树人大学工程实验中心综合实验室建设项目</t>
  </si>
  <si>
    <t>浙江树人大学</t>
  </si>
  <si>
    <t>河南万径通贸易有限公司</t>
  </si>
  <si>
    <t>浙江商业职业技术学院教务学工一体化升级项目</t>
  </si>
  <si>
    <t>浙江商业职业技术学院</t>
  </si>
  <si>
    <t>宁波职业技术学院化学工程学院新实训大楼配套废水处理装置建设项目（重发）</t>
  </si>
  <si>
    <t>浙江得水环保科技有限公司</t>
  </si>
  <si>
    <t>安吉艺术高级中学工艺美术教学用设备政府采购项目</t>
  </si>
  <si>
    <t>安吉艺术高级中学</t>
  </si>
  <si>
    <t>杭州思旦教育科技有限公司</t>
  </si>
  <si>
    <t>湖州城区中小学一校一策-东风小学工程</t>
  </si>
  <si>
    <t>湖州市东风小学教育集团</t>
  </si>
  <si>
    <t>浙江丽佳建筑装饰工程有限公司</t>
  </si>
  <si>
    <t>宁波市北仑职业高级中学工业机器人竞赛实训设备采购项目</t>
  </si>
  <si>
    <t>杭州志杭科技有限公司</t>
  </si>
  <si>
    <t>五常街道五常中心小学工会疗休养项目</t>
  </si>
  <si>
    <t>杭州市余杭区人民政府五常街道办事处</t>
  </si>
  <si>
    <t>浙江金融职业学院2021年学工信息化常规服务项目</t>
  </si>
  <si>
    <t>金源路小学工程专项造价咨询服务项目</t>
  </si>
  <si>
    <t>宁波市鄞州区人民政府潘火街道办事处</t>
  </si>
  <si>
    <t>浙江金穗工程项目管理有限公司</t>
  </si>
  <si>
    <t>宁波大学智能医学和生物医学工程研究院采购激光共焦显微拉曼光谱仪项目</t>
  </si>
  <si>
    <t>建发（上海）有限公司</t>
  </si>
  <si>
    <t>浙江大学衢州研究院浙江大学工程师学院衢州分院实验实训基地和衢州研究院中试实验室室内二次装修及设备采购、安装项目--室外管网工程（二次）</t>
  </si>
  <si>
    <t>浙江大学衢州研究院</t>
  </si>
  <si>
    <t>浙江省工业设备安装集团有限公司</t>
  </si>
  <si>
    <t>工程信息化管理系统</t>
  </si>
  <si>
    <t>北京邦永科技有限公司</t>
  </si>
  <si>
    <t>浙江大学衢州研究院浙江大学工程师学院衢州分院实验实训基地和衢州研究院中试实验室柱层析设备组采购项目（第二次）</t>
  </si>
  <si>
    <t>无锡泰仑达化机设备有限公司</t>
  </si>
  <si>
    <t>浙江大学衢州研究院浙江大学工程师学院衢州分院实验实训基地和衢州研究院中试实验室室内二次装修及设备采购、安装项目-自控安装项目（二次）</t>
  </si>
  <si>
    <t>浙江中控技术股份有限公司</t>
  </si>
  <si>
    <t>浙江树人大学工艺美术实验室二期建设</t>
  </si>
  <si>
    <t>杭州陶源文化艺术有限公司</t>
  </si>
  <si>
    <t>浙江大学工程师学院校医务室办公家具项目</t>
  </si>
  <si>
    <t>杭州港华家具有限公司</t>
  </si>
  <si>
    <t>杭州电子科技大学工业互联网控制系统等项目</t>
  </si>
  <si>
    <t>煤制甲醇半实物仿真教学工厂采购</t>
  </si>
  <si>
    <t>杭州坤天自动化系统有限公司</t>
  </si>
  <si>
    <t>浙江工业大学多通道电化学工作站项目</t>
  </si>
  <si>
    <t>杭州全谱实验室设备有限公司</t>
  </si>
  <si>
    <t>浙江海洋大学工程系实验室建设项目</t>
  </si>
  <si>
    <t>浙江海洋大学</t>
  </si>
  <si>
    <t>杭州锐进电子有限公司</t>
  </si>
  <si>
    <t>浙江大学衢州研究院浙江大学工程师学院衢州分院实验实训基地和衢州研究院中试实验室室内二次装修及设备采购、安装项目-工艺设备安装</t>
  </si>
  <si>
    <t>浙江大学工程师学院学生活动室家具项目</t>
  </si>
  <si>
    <t>上海阿旺特家具有限公司</t>
  </si>
  <si>
    <t>中国计量大学工业机器人焊接系统</t>
  </si>
  <si>
    <t>杭州新松机器人自动化有限公司</t>
  </si>
  <si>
    <t>浙江大学工程师学院C楼3、4层桌椅采购项目</t>
  </si>
  <si>
    <t>浙江圣奥家具制造有限公司</t>
  </si>
  <si>
    <t>浙江工业大学电化学工作站项目</t>
  </si>
  <si>
    <t>杭州荆山科技有限公司</t>
  </si>
  <si>
    <t>龙泉市江南小学工作餐定点服务项目</t>
  </si>
  <si>
    <t>龙泉市江南小学</t>
  </si>
  <si>
    <t>龙泉中新旅业集团有限公司</t>
  </si>
  <si>
    <t>浙江大学工程师学院风雨操场相关设备项目</t>
  </si>
  <si>
    <t>杭州胜页体育用品有限公司</t>
  </si>
  <si>
    <t>工业机器人综合实训系统及离线仿真软件</t>
  </si>
  <si>
    <t>双元职教(北京)科技有限公司</t>
  </si>
  <si>
    <t>瑞安市阳光小学工程监理服务项目</t>
  </si>
  <si>
    <t>瑞安市阳光小学</t>
  </si>
  <si>
    <t>瑞安市天安建设监理有限公司</t>
  </si>
  <si>
    <t>浙江大学工程师学院办公室、会议室、公共空间项目</t>
  </si>
  <si>
    <t>浙江帷幄家具有限公司</t>
  </si>
  <si>
    <t>浙江大学工程师学院F楼多功能厅和E楼报告厅家具项目</t>
  </si>
  <si>
    <t>杭州恒丰家具有限公司</t>
  </si>
  <si>
    <t>浙江大学工程师学院图书阅览公共交流空间家具项目</t>
  </si>
  <si>
    <t>上海文信家具有限公司</t>
  </si>
  <si>
    <t>宁波大学材料科学与化学工程学院采购超高压化学吸附仪项目</t>
  </si>
  <si>
    <t>浙江大学衢州研究院浙江大学工程师学院衢州分院实验实训基地和衢州研究院中试实验室生物发酵设备组采购项目</t>
  </si>
  <si>
    <t>上海保兴生物设备工程有限公司</t>
  </si>
  <si>
    <t>中国计量大学工程教育认证背景下环境污染控制实验教学平台建设</t>
  </si>
  <si>
    <t>杭州斯科拉科技有限公司</t>
  </si>
  <si>
    <t>浙江大学衢州研究院浙江大学工程师学院衢州分院实验实训基地和衢州研究院中试实验室公用工程车间设备及二车间机泵公用设备组采购项目</t>
  </si>
  <si>
    <t>浙江省科学器材进出口有限责任公司</t>
  </si>
  <si>
    <t>浙江大学工程大楼实验室家具项目</t>
  </si>
  <si>
    <t>北京黎明文仪家具有限公司</t>
  </si>
  <si>
    <t>龙泉市第二中学工作餐定点服务项目</t>
  </si>
  <si>
    <t>龙泉市第二中学</t>
  </si>
  <si>
    <t>浙江大学衢州研究院浙江大学工程师学院衢州分院实验实训基地和衢州研究院中试实验室二车间一期过滤器、离心机、干燥机、移动冰机设备采购项目（二次）</t>
  </si>
  <si>
    <t>杭州赛孚机电科技有限公司</t>
  </si>
  <si>
    <t>中国计量大学工业过程参量实时检测与计量技术实验室</t>
  </si>
  <si>
    <t>浙江农林大学工程学院中试车间等5项装修改造监理项目</t>
  </si>
  <si>
    <t>杭州建设工程造价咨询有限公司</t>
  </si>
  <si>
    <t>宁波中基国际招标有限公司关于宁波大学材料科学与化学工程采购显微共聚焦拉曼光谱仪等两项设备项目的中标结果公告</t>
  </si>
  <si>
    <t>省医疗器械检验研究院电化学工作站项目</t>
  </si>
  <si>
    <t>浙江省医疗器械检验研究院</t>
  </si>
  <si>
    <t>上海新易恒进出口有限公司</t>
  </si>
  <si>
    <t>浙江大学衢州研究院浙江大学工程师学院衢州分院实验实训基地和衢州研究院中试实验室二车间一期通用设备组</t>
  </si>
  <si>
    <t>安徽省信邦化工工程装备有限公司</t>
  </si>
  <si>
    <t xml:space="preserve">   名    称： 浙江大学衢州研究院 </t>
  </si>
  <si>
    <t>浙江华力机电工程有限公司</t>
  </si>
  <si>
    <t>龙泉市南大洋小学工程—多媒体设备采购项目</t>
  </si>
  <si>
    <t>浙江求是招标代理有限公司关于中国美术学院学工部笔、墨汁、宣纸、千字文字帖的中标(成交)结果公告</t>
  </si>
  <si>
    <t>慈溪职高工业机器人（第三期）</t>
  </si>
  <si>
    <t>龙泉市教育局（本级）龙泉市南大洋小学工程――体育器材采购</t>
  </si>
  <si>
    <t>丽水市中兴工程咨询有限公司关于龙泉市南大洋小学工程――食堂设备采购项目的中标(成交)结果公告</t>
  </si>
  <si>
    <t>行标签</t>
  </si>
  <si>
    <t>(空白)</t>
  </si>
  <si>
    <t>总计</t>
  </si>
  <si>
    <t>(全部)</t>
  </si>
  <si>
    <t>平均值</t>
  </si>
  <si>
    <t>中标价格/平均值</t>
  </si>
  <si>
    <t>价格描述</t>
    <phoneticPr fontId="1" type="noConversion"/>
  </si>
  <si>
    <t>梯度一</t>
    <phoneticPr fontId="1" type="noConversion"/>
  </si>
  <si>
    <t>梯度二</t>
    <phoneticPr fontId="1" type="noConversion"/>
  </si>
  <si>
    <t>梯度三</t>
    <phoneticPr fontId="1" type="noConversion"/>
  </si>
  <si>
    <t>梯度四</t>
    <phoneticPr fontId="1" type="noConversion"/>
  </si>
  <si>
    <t>梯度五</t>
    <phoneticPr fontId="1" type="noConversion"/>
  </si>
  <si>
    <t>梯度负一</t>
    <phoneticPr fontId="1" type="noConversion"/>
  </si>
  <si>
    <t>梯度负二</t>
    <phoneticPr fontId="1" type="noConversion"/>
  </si>
  <si>
    <t>梯度负三</t>
    <phoneticPr fontId="1" type="noConversion"/>
  </si>
  <si>
    <t>梯度负四</t>
    <phoneticPr fontId="1" type="noConversion"/>
  </si>
  <si>
    <t>梯度负五</t>
    <phoneticPr fontId="1" type="noConversion"/>
  </si>
  <si>
    <t>梯度零</t>
    <phoneticPr fontId="1" type="noConversion"/>
  </si>
  <si>
    <t>梯度六</t>
    <phoneticPr fontId="1" type="noConversion"/>
  </si>
  <si>
    <t>梯度负六</t>
    <phoneticPr fontId="1" type="noConversion"/>
  </si>
  <si>
    <t>梯度七</t>
    <phoneticPr fontId="1" type="noConversion"/>
  </si>
  <si>
    <t>梯度负七</t>
    <phoneticPr fontId="1" type="noConversion"/>
  </si>
  <si>
    <t>价格梯度</t>
    <phoneticPr fontId="1" type="noConversion"/>
  </si>
  <si>
    <t>-7到-6</t>
    <phoneticPr fontId="1" type="noConversion"/>
  </si>
  <si>
    <t>均值/64 - 均值/32</t>
    <phoneticPr fontId="1" type="noConversion"/>
  </si>
  <si>
    <t>均值/32 - 均值/16</t>
    <phoneticPr fontId="1" type="noConversion"/>
  </si>
  <si>
    <t>均值/16 - 均值/8</t>
    <phoneticPr fontId="1" type="noConversion"/>
  </si>
  <si>
    <t>均值/8 - 均值/4</t>
    <phoneticPr fontId="1" type="noConversion"/>
  </si>
  <si>
    <t>均值/4 - 均值/ 2</t>
    <phoneticPr fontId="1" type="noConversion"/>
  </si>
  <si>
    <t>均值 / 2 - 均值</t>
    <phoneticPr fontId="1" type="noConversion"/>
  </si>
  <si>
    <t>均值 - 均值 * 1.5</t>
    <phoneticPr fontId="1" type="noConversion"/>
  </si>
  <si>
    <t xml:space="preserve"> 均值 * 1.5 - 均值* 3</t>
    <phoneticPr fontId="1" type="noConversion"/>
  </si>
  <si>
    <t>均值* 3 - 均值 * 4.5</t>
    <phoneticPr fontId="1" type="noConversion"/>
  </si>
  <si>
    <t>4.5倍均值 - 6倍均值</t>
    <phoneticPr fontId="1" type="noConversion"/>
  </si>
  <si>
    <t>6倍均值 - 7.5倍均值</t>
    <phoneticPr fontId="1" type="noConversion"/>
  </si>
  <si>
    <t>7.5倍均值 - 9倍均值</t>
    <phoneticPr fontId="1" type="noConversion"/>
  </si>
  <si>
    <t>9倍均值 - 最大值</t>
    <phoneticPr fontId="1" type="noConversion"/>
  </si>
  <si>
    <t>最低值 - 均值/64</t>
    <phoneticPr fontId="1" type="noConversion"/>
  </si>
  <si>
    <t>占比</t>
    <phoneticPr fontId="1" type="noConversion"/>
  </si>
  <si>
    <t>数量</t>
    <phoneticPr fontId="1" type="noConversion"/>
  </si>
  <si>
    <t>区间</t>
    <phoneticPr fontId="1" type="noConversion"/>
  </si>
  <si>
    <t>梯度</t>
    <phoneticPr fontId="1" type="noConversion"/>
  </si>
  <si>
    <t>-6到-5</t>
    <phoneticPr fontId="1" type="noConversion"/>
  </si>
  <si>
    <t>-5到-4</t>
    <phoneticPr fontId="1" type="noConversion"/>
  </si>
  <si>
    <t>-4到-3</t>
    <phoneticPr fontId="1" type="noConversion"/>
  </si>
  <si>
    <t>-3到-2</t>
    <phoneticPr fontId="1" type="noConversion"/>
  </si>
  <si>
    <t>-2到-1</t>
    <phoneticPr fontId="1" type="noConversion"/>
  </si>
  <si>
    <t>-1到0</t>
    <phoneticPr fontId="1" type="noConversion"/>
  </si>
  <si>
    <t>0到1</t>
    <phoneticPr fontId="1" type="noConversion"/>
  </si>
  <si>
    <t>1到2</t>
    <phoneticPr fontId="1" type="noConversion"/>
  </si>
  <si>
    <t>2到3</t>
    <phoneticPr fontId="1" type="noConversion"/>
  </si>
  <si>
    <t>3到4</t>
    <phoneticPr fontId="1" type="noConversion"/>
  </si>
  <si>
    <t>4到5</t>
    <phoneticPr fontId="1" type="noConversion"/>
  </si>
  <si>
    <t>5到6</t>
    <phoneticPr fontId="1" type="noConversion"/>
  </si>
  <si>
    <t>6到7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</si>
</sst>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5" x14ac:knownFonts="1">
    <font>
      <sz val="11"/>
      <color theme="1"/>
      <name val="等线"/>
      <family val="2"/>
      <charset val="134"/>
      <scheme val="minor"/>
    </font>
    <font>
      <sz val="9"/>
      <name val="等线"/>
      <family val="2"/>
      <charset val="134"/>
      <scheme val="minor"/>
    </font>
    <font>
      <sz val="11"/>
      <color rgb="FF000000"/>
      <name val="等线"/>
      <family val="3"/>
      <charset val="134"/>
      <scheme val="minor"/>
    </font>
    <font>
      <b/>
      <sz val="12"/>
      <color rgb="FF3F3F3F"/>
      <name val="微软雅黑"/>
      <family val="2"/>
      <charset val="134"/>
    </font>
    <font>
      <b/>
      <sz val="11"/>
      <color rgb="FF3F3F3F"/>
      <name val="等线"/>
      <family val="2"/>
      <charset val="134"/>
      <scheme val="minor"/>
    </font>
  </fonts>
  <fills count="4">
    <fill>
      <patternFill patternType="none"/>
    </fill>
    <fill>
      <patternFill patternType="gray125"/>
    </fill>
    <fill>
      <patternFill patternType="solid">
        <fgColor rgb="FFF2F2F2"/>
        <bgColor indexed="64"/>
      </patternFill>
    </fill>
    <fill>
      <patternFill patternType="solid">
        <f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bottom style="medium">
        <color indexed="64"/>
      </bottom>
      <diagonal/>
    </border>
  </borders>
  <cellStyleXfs count="2">
    <xf numFmtId="0" fontId="0" fillId="0" borderId="0">
      <alignment vertical="center"/>
    </xf>
    <xf numFmtId="0" fontId="4" fillId="3" borderId="1" applyNumberFormat="0" applyAlignment="0" applyProtection="0">
      <alignment vertical="center"/>
    </xf>
  </cellStyleXfs>
  <cellXfs count="13">
    <xf numFmtId="0" fontId="0" fillId="0" borderId="0" xfId="0">
      <alignment vertical="center"/>
    </xf>
    <xf numFmtId="176" fontId="2" fillId="0" borderId="0" xfId="0" applyNumberFormat="1" applyFo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10"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3" xfId="0" applyBorder="1">
      <alignment vertical="center"/>
    </xf>
    <xf numFmtId="0" fontId="0" fillId="0" borderId="0" xfId="0" quotePrefix="1">
      <alignment vertical="center"/>
    </xf>
    <xf numFmtId="177" fontId="0" fillId="0" borderId="0" xfId="0" applyNumberFormat="1">
      <alignment vertical="center"/>
    </xf>
    <xf numFmtId="0" fontId="4" fillId="3" borderId="1" xfId="1">
      <alignment vertical="center"/>
    </xf>
    <xf numFmtId="0" fontId="4" fillId="3" borderId="1" xfId="1" applyAlignment="1">
      <alignment horizontal="centerContinuous" vertical="center"/>
    </xf>
    <xf numFmtId="0" fontId="4" fillId="3" borderId="1" xfId="1" applyAlignment="1">
      <alignment horizontal="center" vertical="center"/>
    </xf>
  </cellXfs>
  <cellStyles count="2">
    <cellStyle name="常规" xfId="0" builtinId="0"/>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价格数量分布和占比图</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基础数据!$H$34</c:f>
              <c:strCache>
                <c:ptCount val="1"/>
                <c:pt idx="0">
                  <c:v>数量</c:v>
                </c:pt>
              </c:strCache>
            </c:strRef>
          </c:tx>
          <c:spPr>
            <a:solidFill>
              <a:schemeClr val="accent1"/>
            </a:solidFill>
            <a:ln>
              <a:noFill/>
            </a:ln>
            <a:effectLst/>
          </c:spPr>
          <c:invertIfNegative val="0"/>
          <c:cat>
            <c:strRef>
              <c:f>基础数据!$G$35:$G$48</c:f>
              <c:strCache>
                <c:ptCount val="14"/>
                <c:pt idx="0">
                  <c:v>-7到-6</c:v>
                </c:pt>
                <c:pt idx="1">
                  <c:v>-6到-5</c:v>
                </c:pt>
                <c:pt idx="2">
                  <c:v>-5到-4</c:v>
                </c:pt>
                <c:pt idx="3">
                  <c:v>-4到-3</c:v>
                </c:pt>
                <c:pt idx="4">
                  <c:v>-3到-2</c:v>
                </c:pt>
                <c:pt idx="5">
                  <c:v>-2到-1</c:v>
                </c:pt>
                <c:pt idx="6">
                  <c:v>-1到0</c:v>
                </c:pt>
                <c:pt idx="7">
                  <c:v>0到1</c:v>
                </c:pt>
                <c:pt idx="8">
                  <c:v>1到2</c:v>
                </c:pt>
                <c:pt idx="9">
                  <c:v>2到3</c:v>
                </c:pt>
                <c:pt idx="10">
                  <c:v>3到4</c:v>
                </c:pt>
                <c:pt idx="11">
                  <c:v>4到5</c:v>
                </c:pt>
                <c:pt idx="12">
                  <c:v>5到6</c:v>
                </c:pt>
                <c:pt idx="13">
                  <c:v>6到7</c:v>
                </c:pt>
              </c:strCache>
            </c:strRef>
          </c:cat>
          <c:val>
            <c:numRef>
              <c:f>基础数据!$H$35:$H$48</c:f>
              <c:numCache>
                <c:formatCode>General</c:formatCode>
                <c:ptCount val="14"/>
                <c:pt idx="0">
                  <c:v>14</c:v>
                </c:pt>
                <c:pt idx="1">
                  <c:v>1</c:v>
                </c:pt>
                <c:pt idx="2">
                  <c:v>0</c:v>
                </c:pt>
                <c:pt idx="3">
                  <c:v>13</c:v>
                </c:pt>
                <c:pt idx="4">
                  <c:v>20</c:v>
                </c:pt>
                <c:pt idx="5">
                  <c:v>67</c:v>
                </c:pt>
                <c:pt idx="6">
                  <c:v>28</c:v>
                </c:pt>
                <c:pt idx="7">
                  <c:v>18</c:v>
                </c:pt>
                <c:pt idx="8">
                  <c:v>9</c:v>
                </c:pt>
                <c:pt idx="9">
                  <c:v>9</c:v>
                </c:pt>
                <c:pt idx="10">
                  <c:v>6</c:v>
                </c:pt>
                <c:pt idx="11">
                  <c:v>2</c:v>
                </c:pt>
                <c:pt idx="12">
                  <c:v>0</c:v>
                </c:pt>
                <c:pt idx="13">
                  <c:v>2</c:v>
                </c:pt>
              </c:numCache>
            </c:numRef>
          </c:val>
          <c:extLst>
            <c:ext xmlns:c16="http://schemas.microsoft.com/office/drawing/2014/chart" uri="{C3380CC4-5D6E-409C-BE32-E72D297353CC}">
              <c16:uniqueId val="{00000000-0AF7-4CE0-99AF-9D13738B04E6}"/>
            </c:ext>
          </c:extLst>
        </c:ser>
        <c:dLbls>
          <c:showLegendKey val="0"/>
          <c:showVal val="0"/>
          <c:showCatName val="0"/>
          <c:showSerName val="0"/>
          <c:showPercent val="0"/>
          <c:showBubbleSize val="0"/>
        </c:dLbls>
        <c:gapWidth val="219"/>
        <c:overlap val="-27"/>
        <c:axId val="1474737839"/>
        <c:axId val="1474734927"/>
      </c:barChart>
      <c:scatterChart>
        <c:scatterStyle val="smoothMarker"/>
        <c:varyColors val="0"/>
        <c:ser>
          <c:idx val="1"/>
          <c:order val="1"/>
          <c:tx>
            <c:strRef>
              <c:f>基础数据!$I$34</c:f>
              <c:strCache>
                <c:ptCount val="1"/>
                <c:pt idx="0">
                  <c:v>占比</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strRef>
              <c:f>基础数据!$G$35:$G$48</c:f>
              <c:strCache>
                <c:ptCount val="14"/>
                <c:pt idx="0">
                  <c:v>-7到-6</c:v>
                </c:pt>
                <c:pt idx="1">
                  <c:v>-6到-5</c:v>
                </c:pt>
                <c:pt idx="2">
                  <c:v>-5到-4</c:v>
                </c:pt>
                <c:pt idx="3">
                  <c:v>-4到-3</c:v>
                </c:pt>
                <c:pt idx="4">
                  <c:v>-3到-2</c:v>
                </c:pt>
                <c:pt idx="5">
                  <c:v>-2到-1</c:v>
                </c:pt>
                <c:pt idx="6">
                  <c:v>-1到0</c:v>
                </c:pt>
                <c:pt idx="7">
                  <c:v>0到1</c:v>
                </c:pt>
                <c:pt idx="8">
                  <c:v>1到2</c:v>
                </c:pt>
                <c:pt idx="9">
                  <c:v>2到3</c:v>
                </c:pt>
                <c:pt idx="10">
                  <c:v>3到4</c:v>
                </c:pt>
                <c:pt idx="11">
                  <c:v>4到5</c:v>
                </c:pt>
                <c:pt idx="12">
                  <c:v>5到6</c:v>
                </c:pt>
                <c:pt idx="13">
                  <c:v>6到7</c:v>
                </c:pt>
              </c:strCache>
            </c:strRef>
          </c:xVal>
          <c:yVal>
            <c:numRef>
              <c:f>基础数据!$I$35:$I$48</c:f>
              <c:numCache>
                <c:formatCode>General</c:formatCode>
                <c:ptCount val="14"/>
                <c:pt idx="0">
                  <c:v>7.407407407407407E-2</c:v>
                </c:pt>
                <c:pt idx="1">
                  <c:v>5.2910052910052907E-3</c:v>
                </c:pt>
                <c:pt idx="2">
                  <c:v>0</c:v>
                </c:pt>
                <c:pt idx="3">
                  <c:v>6.8783068783068779E-2</c:v>
                </c:pt>
                <c:pt idx="4">
                  <c:v>0.10582010582010581</c:v>
                </c:pt>
                <c:pt idx="5">
                  <c:v>0.35449735449735448</c:v>
                </c:pt>
                <c:pt idx="6">
                  <c:v>0.14814814814814814</c:v>
                </c:pt>
                <c:pt idx="7">
                  <c:v>9.5238095238095233E-2</c:v>
                </c:pt>
                <c:pt idx="8">
                  <c:v>4.7619047619047616E-2</c:v>
                </c:pt>
                <c:pt idx="9">
                  <c:v>4.7619047619047616E-2</c:v>
                </c:pt>
                <c:pt idx="10">
                  <c:v>3.1746031746031744E-2</c:v>
                </c:pt>
                <c:pt idx="11">
                  <c:v>1.0582010582010581E-2</c:v>
                </c:pt>
                <c:pt idx="12">
                  <c:v>0</c:v>
                </c:pt>
                <c:pt idx="13">
                  <c:v>1.0582010582010581E-2</c:v>
                </c:pt>
              </c:numCache>
            </c:numRef>
          </c:yVal>
          <c:smooth val="1"/>
          <c:extLst>
            <c:ext xmlns:c16="http://schemas.microsoft.com/office/drawing/2014/chart" uri="{C3380CC4-5D6E-409C-BE32-E72D297353CC}">
              <c16:uniqueId val="{00000001-0AF7-4CE0-99AF-9D13738B04E6}"/>
            </c:ext>
          </c:extLst>
        </c:ser>
        <c:dLbls>
          <c:showLegendKey val="0"/>
          <c:showVal val="0"/>
          <c:showCatName val="0"/>
          <c:showSerName val="0"/>
          <c:showPercent val="0"/>
          <c:showBubbleSize val="0"/>
        </c:dLbls>
        <c:axId val="1474740335"/>
        <c:axId val="1474731183"/>
      </c:scatterChart>
      <c:catAx>
        <c:axId val="147473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74734927"/>
        <c:crosses val="autoZero"/>
        <c:auto val="1"/>
        <c:lblAlgn val="ctr"/>
        <c:lblOffset val="100"/>
        <c:noMultiLvlLbl val="0"/>
      </c:catAx>
      <c:valAx>
        <c:axId val="147473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74737839"/>
        <c:crosses val="autoZero"/>
        <c:crossBetween val="between"/>
      </c:valAx>
      <c:valAx>
        <c:axId val="1474731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74740335"/>
        <c:crosses val="max"/>
        <c:crossBetween val="midCat"/>
      </c:valAx>
      <c:valAx>
        <c:axId val="1474740335"/>
        <c:scaling>
          <c:orientation val="minMax"/>
        </c:scaling>
        <c:delete val="1"/>
        <c:axPos val="b"/>
        <c:numFmt formatCode="General" sourceLinked="1"/>
        <c:majorTickMark val="out"/>
        <c:minorTickMark val="none"/>
        <c:tickLblPos val="nextTo"/>
        <c:crossAx val="1474731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671512</xdr:colOff>
      <xdr:row>17</xdr:row>
      <xdr:rowOff>19050</xdr:rowOff>
    </xdr:from>
    <xdr:to>
      <xdr:col>9</xdr:col>
      <xdr:colOff>223837</xdr:colOff>
      <xdr:row>32</xdr:row>
      <xdr:rowOff>47625</xdr:rowOff>
    </xdr:to>
    <xdr:graphicFrame macro="">
      <xdr:nvGraphicFramePr>
        <xdr:cNvPr id="3" name="图表 2">
          <a:extLst>
            <a:ext uri="{FF2B5EF4-FFF2-40B4-BE49-F238E27FC236}">
              <a16:creationId xmlns:a16="http://schemas.microsoft.com/office/drawing/2014/main" id="{774EDA06-0751-1256-E039-CA166F3A3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6193" refreshedDate="44913.721220601852" createdVersion="8" refreshedVersion="8" minRefreshableVersion="3" recordCount="190" xr:uid="{5D44BB7F-D22F-4348-BB62-152314AE04F4}">
  <cacheSource type="worksheet">
    <worksheetSource ref="A1:D1048576" sheet="基础数据"/>
  </cacheSource>
  <cacheFields count="4">
    <cacheField name="项目名称" numFmtId="0">
      <sharedItems containsBlank="1" count="172">
        <s v="杭州外国语学校学生宿舍热水系统改造项目"/>
        <s v="2022年洞头区教育系统学生图书采购"/>
        <s v="校园学生轨迹跟踪系统（第二期）采购项目"/>
        <s v="2022年临平区教育系统学生电脑及机房布线规模化采购项目"/>
        <s v="2022/2023年度海盐县教育系统学生配套作业本采购项目"/>
        <s v="2022年度余杭区教育系统学生电脑规模化采购项目"/>
        <s v="建德市教育发展服务中心2021年建德市教育系统学生寝室实木床采购项目项目"/>
        <s v="浙江建设职业技术学院上虞校区学生自助打印系统项目"/>
        <s v="2021年度松阳县教育系统学生饮用奶采购项目"/>
        <s v="越州中学电子班牌及学生选课走班系统建设项目"/>
        <s v="2021年洞头区教育系统学生图书采购"/>
        <s v="建德市教育系统学生课桌椅凳采购项目"/>
        <s v="学生VPN系统采购项目"/>
        <s v="2021年度余杭区教育系统学生电脑与机房布线规模化采购项目"/>
        <s v="流式细胞仪单克隆分选装置、教育科研和计算机接入服务、屏峰校区1-B地块B3#学生宿舍道闸系统"/>
        <s v="德清县中小学特殊群体学生管理系统采购项目"/>
        <s v="2020年学生管理系统公有云常规年化服务"/>
        <s v="“e路求真”平台学生服务系统"/>
        <s v="萧山区新街初级中学学生综合评价系统项目"/>
        <s v="丽水职业技术学院学生管理系统采购项目(第二次)"/>
        <s v="金华市技师学院学生素养系统与导游专业教学实训系统及资源库采购"/>
        <s v="2020年萧山区教育系统学生课桌椅政府采购项目"/>
        <s v="浙江省庆元中学学生宿舍热水系统设备采购与安装项目"/>
        <s v="杭州师范大学附属中学新疆部学生公寓热水系统设备采购项目"/>
        <s v="杭州华旗招标代理有限公司关于2020年洞头区教育系统学生图书采购的中标(成交)结果公告"/>
        <s v="宁波中基国际招标有限公司关于宁波大学国际交流学院采购留学生管理系统项目的中标(成交)结果公告"/>
        <s v="杭州市公共资源交易中心建德分中心关于建德市教育系统学生计算机教室改造及办公计算机采购项目的中标(成交)结果公告"/>
        <s v="嘉兴市建新工程造价咨询事务所有限公司关于嘉善县学生招生系统的中标(成交)结果公告"/>
        <s v="浙江警官职业学院学生住宿管理服务项目"/>
        <s v="临海市第六中学2022学年学生宿舍管理采购"/>
        <s v="浙江药科职业大学学生安全管理应用（考勤管理系统）开发服务采购项目"/>
        <s v="浙江树人学院树人学生社团运营管理平台开发项目"/>
        <s v="杭州市源清中学校园学生安全综合管理项目(二期)"/>
        <s v="学生管理与服务数字化平台"/>
        <s v="武义县人力资源和社会保障局大学生创业园区管理运营服务项目"/>
        <s v="浙江师范大学附属中学学生宿舍管理系统"/>
        <s v="杭州艺术学校2022年度艺术类实训和未成年学生管理项目"/>
        <s v="浙江农业商贸职业学院学生工作管理信息系统建设项目（重招）"/>
        <s v="杭州职业技术学院2022年学生公寓物业管理服务项目"/>
        <s v="学生工作管理系统三期建设、研究生院综合服务管理二期平台建设"/>
        <s v="学生警务化管理及第二课堂管理系统建设项目"/>
        <s v="临海第六中学临海市第六中学2021年学生宿舍管理采购项目"/>
        <s v="龙游县横山中学食堂承作服务、学生公寓管理、后勤管理服务采购项目"/>
        <s v="浙江建设职业技术学院第二课堂优化及学生管理应用开发项目"/>
        <s v="金华职业技术学院学生工作管理服务平台升级项目"/>
        <s v="宁波卫生职业技术学院学生宿管物业管理服务采购项目"/>
        <s v="源清中学校园学生安全综合管理项目（一期）"/>
        <s v="杭州艺术学校2021年度艺术类实训和未成年学生管理项目"/>
        <s v="学生公寓物业管理服务"/>
        <s v="湖州市菱湖中学学生宿舍管理服务项目（重新招标）"/>
        <s v="临海市杜桥实验中学学生公寓管理项目采购"/>
        <s v="杭州职业技术学院新学生公寓物业管理服务项目"/>
        <s v="杭州市卖鱼桥第二小学学生入离校管理系统采购项目"/>
        <s v="北京师范大学台州附属高级中学2021年学生宿舍管理项目"/>
        <s v="温州市学生健康管理信息系统（一期）建设"/>
        <s v="学生工作管理系统开发及服务"/>
        <s v="崇贤中学学生课堂行为管理与图书馆智能化采购项目"/>
        <s v="宁波工程学院学生事务管理系统采购项目"/>
        <s v="临海市第六中学2020年学生宿舍物业管理采购"/>
        <s v="建经投资咨询有限公司关于浙江省临海市杜桥中学2020年-2021年学生公寓管理采购（第三次招标）的中标(成交)结果公告"/>
        <s v="临海市回浦中学2020学年学生宿舍物业管理采购"/>
        <s v="学生综合管理系统建设采购项目"/>
        <s v="华东汽车城园区管理运营服务"/>
        <s v="临海市杜桥实验中学学生公寓管理"/>
        <s v="宁波幼儿师范高等专科学校学工系统（二期）项目"/>
        <s v="浙江同济科技职业学院智慧学工系统"/>
        <s v="智慧学工系统"/>
        <s v="学工系统第1期建设服务"/>
        <s v="浙江建设职业技术学院学工系统升级暨综合评测、德育分管理项目"/>
        <s v="浙江经济职业技术学院智慧学工系统等采购项目"/>
        <s v="丽水学院学工管理系统升级项目"/>
        <s v="绍兴文理学院本级人事、科研、学工系统项目项目"/>
        <s v="学工管理系统项目项目"/>
        <s v="中国计量大学工训库房管理系统和赛课系统项目"/>
        <s v="杭州电子科技大学工业机器人采购项目"/>
        <s v="宁波大学材料科学与化学工程学院采购矢量网络分析仪项目"/>
        <s v="学工一体化管理与服务系统2022年功能扩展项目"/>
        <s v="浙江大学工程师学院物业管理项目"/>
        <s v="瑞安市南滨江生态科技园综合配套工程—南滨江实验小学工程专项和见证取样检测服务"/>
        <s v="浙江大学宁波“五位一体”校区教育发展中心采购科学工程与实训中心检测设备项目"/>
        <s v="景宁畲族自治县职业高级中学工业机器人应用编程设备采购项目"/>
        <s v="工大钉“专属钉”（二期）"/>
        <s v="宁波大学智能医学和生物医学工程研究院采购超高分辨率激光共聚焦显微镜等两项设备项目"/>
        <s v="宁波大学材料科学与化学工程学院采购凝胶渗透色谱仪项目"/>
        <s v="龙泉市南大洋小学工程（南秦小学）游泳馆设备采购"/>
        <s v="北仑滨江职业高级中学工程造价咨询服务项目"/>
        <s v="中国计量大学工程训练中心教学设备更新项目"/>
        <s v="北仑职高增材实训室设备（工业机器人基础教学工作站-桌面型及工业机器人离线编程软件）采购"/>
        <s v="德国阿赫玛博览会（国际化学工程、环境保护、生物技术博览会ACHEMA)项目"/>
        <s v="湖州市教育局新建仁西小学工程智能化采购项目项目"/>
        <s v="工业互联控制软件"/>
        <s v="浙江省产品质量安全科学研究院电化学工作站采购项目"/>
        <s v="宁波职业技术学院化学工程学院新大楼文化建设项目"/>
        <s v="杭州市瓶窑中学工会2022年度疗休养项目"/>
        <s v="宁波市鄞州区钟公庙中心小学工会疗休养项目"/>
        <s v="宁波市四眼碶小学工会疗养项目"/>
        <s v="工程训练中心设备采购"/>
        <s v="浙江工业职业技术学院智慧学工二期建设采购项目"/>
        <s v="宁波大学工科类实验楼群建设工程项目管理（含监理）项目"/>
        <s v="宁波大学工科类实验楼群建设工程（设计）项目"/>
        <s v="宁波职业技术学院化学工程学院新实训大楼教学科研基础设施建设项目"/>
        <s v="德清县阜溪中小学工程跟踪审计服务项目"/>
        <s v="德清县阜溪中小学工程-施工便道工程采购项目"/>
        <s v="钱江世纪城盈丰小学工程弱电智能化设备政府采购项目"/>
        <s v="宁波职业技术学院化学工程学院新大楼门禁及电子班牌智能化建设项目"/>
        <s v="浙江工业大学工业机器人（重新招标）项目"/>
        <s v="工大钉“专属钉”"/>
        <s v="工大钉建设"/>
        <s v="浙江大学工一至工四等区域物业服务项目"/>
        <s v="瑞安市南滨江生态科技园综合配套工程-南滨江实验小学工程岩土勘察"/>
        <s v="浙江中医药大学学工部《大学生心理健康》混合式共享课程建设采购"/>
        <s v="宁波大学材料科学与化学工程学院采购超高效液相色谱仪等三项设备项目"/>
        <s v="宁波大学材料科学与化学工程学院采购三合一组合超高分辨液质联用仪项目"/>
        <s v="宁波职业技术学院化学工程学院2021年度实验室建设项目（第一次重招）"/>
        <s v="宁波职业技术学院化学工程学院2021年度实验室建设项目"/>
        <s v="电化学工作站"/>
        <s v="浙江音乐学院数据中台、智慧学工与审计大数据应用项目"/>
        <s v="宁波大学材料科学与化学工程学院采购PX半实物仿真实训装置项目"/>
        <s v="浙江省广播电视大学工商学院2021-2024年物业管理服务项目"/>
        <s v="工程训练中心激光加工设备"/>
        <s v="绍兴文理学院本级电化学工作站项目（重招）"/>
        <s v="学工一体化管理与服务系统2021年功能扩展"/>
        <s v="浙江树人大学工程实验中心综合实验室建设项目"/>
        <s v="浙江商业职业技术学院教务学工一体化升级项目"/>
        <s v="宁波职业技术学院化学工程学院新实训大楼配套废水处理装置建设项目（重发）"/>
        <s v="安吉艺术高级中学工艺美术教学用设备政府采购项目"/>
        <s v="湖州城区中小学一校一策-东风小学工程"/>
        <s v="宁波市北仑职业高级中学工业机器人竞赛实训设备采购项目"/>
        <s v="五常街道五常中心小学工会疗休养项目"/>
        <s v="浙江金融职业学院2021年学工信息化常规服务项目"/>
        <s v="金源路小学工程专项造价咨询服务项目"/>
        <s v="宁波大学智能医学和生物医学工程研究院采购激光共焦显微拉曼光谱仪项目"/>
        <s v="浙江大学衢州研究院浙江大学工程师学院衢州分院实验实训基地和衢州研究院中试实验室室内二次装修及设备采购、安装项目--室外管网工程（二次）"/>
        <s v="工程信息化管理系统"/>
        <s v="浙江大学衢州研究院浙江大学工程师学院衢州分院实验实训基地和衢州研究院中试实验室柱层析设备组采购项目（第二次）"/>
        <s v="浙江大学衢州研究院浙江大学工程师学院衢州分院实验实训基地和衢州研究院中试实验室室内二次装修及设备采购、安装项目-自控安装项目（二次）"/>
        <s v="浙江树人大学工艺美术实验室二期建设"/>
        <s v="浙江大学工程师学院校医务室办公家具项目"/>
        <s v="杭州电子科技大学工业互联网控制系统等项目"/>
        <s v="煤制甲醇半实物仿真教学工厂采购"/>
        <s v="浙江工业大学多通道电化学工作站项目"/>
        <s v="浙江海洋大学工程系实验室建设项目"/>
        <s v="浙江大学衢州研究院浙江大学工程师学院衢州分院实验实训基地和衢州研究院中试实验室室内二次装修及设备采购、安装项目-工艺设备安装"/>
        <s v="浙江大学工程师学院学生活动室家具项目"/>
        <s v="中国计量大学工业机器人焊接系统"/>
        <s v="浙江大学工程师学院C楼3、4层桌椅采购项目"/>
        <s v="浙江工业大学电化学工作站项目"/>
        <s v="龙泉市江南小学工作餐定点服务项目"/>
        <s v="浙江大学工程师学院风雨操场相关设备项目"/>
        <s v="工业机器人综合实训系统及离线仿真软件"/>
        <s v="瑞安市阳光小学工程监理服务项目"/>
        <s v="浙江大学工程师学院办公室、会议室、公共空间项目"/>
        <s v="浙江大学工程师学院F楼多功能厅和E楼报告厅家具项目"/>
        <s v="浙江大学工程师学院图书阅览公共交流空间家具项目"/>
        <s v="宁波大学材料科学与化学工程学院采购超高压化学吸附仪项目"/>
        <s v="浙江大学衢州研究院浙江大学工程师学院衢州分院实验实训基地和衢州研究院中试实验室生物发酵设备组采购项目"/>
        <s v="中国计量大学工程教育认证背景下环境污染控制实验教学平台建设"/>
        <s v="浙江大学衢州研究院浙江大学工程师学院衢州分院实验实训基地和衢州研究院中试实验室公用工程车间设备及二车间机泵公用设备组采购项目"/>
        <s v="浙江大学工程大楼实验室家具项目"/>
        <s v="龙泉市第二中学工作餐定点服务项目"/>
        <s v="浙江大学衢州研究院浙江大学工程师学院衢州分院实验实训基地和衢州研究院中试实验室二车间一期过滤器、离心机、干燥机、移动冰机设备采购项目（二次）"/>
        <s v="中国计量大学工业过程参量实时检测与计量技术实验室"/>
        <s v="浙江农林大学工程学院中试车间等5项装修改造监理项目"/>
        <s v="宁波中基国际招标有限公司关于宁波大学材料科学与化学工程采购显微共聚焦拉曼光谱仪等两项设备项目的中标结果公告"/>
        <s v="省医疗器械检验研究院电化学工作站项目"/>
        <s v="浙江大学衢州研究院浙江大学工程师学院衢州分院实验实训基地和衢州研究院中试实验室二车间一期通用设备组"/>
        <s v="龙泉市南大洋小学工程—多媒体设备采购项目"/>
        <s v="浙江求是招标代理有限公司关于中国美术学院学工部笔、墨汁、宣纸、千字文字帖的中标(成交)结果公告"/>
        <s v="慈溪职高工业机器人（第三期）"/>
        <s v="龙泉市教育局（本级）龙泉市南大洋小学工程――体育器材采购"/>
        <s v="丽水市中兴工程咨询有限公司关于龙泉市南大洋小学工程――食堂设备采购项目的中标(成交)结果公告"/>
        <m/>
      </sharedItems>
    </cacheField>
    <cacheField name="发布单位" numFmtId="0">
      <sharedItems containsBlank="1" longText="1"/>
    </cacheField>
    <cacheField name="中标方" numFmtId="0">
      <sharedItems containsBlank="1" containsMixedTypes="1" containsNumber="1" containsInteger="1" minValue="9.1110108101968E+17" maxValue="9.1110108101968E+17"/>
    </cacheField>
    <cacheField name="成交价格" numFmtId="176">
      <sharedItems containsString="0" containsBlank="1" containsNumber="1" minValue="1" maxValue="15057000" count="170">
        <n v="375000"/>
        <n v="36.799999999999997"/>
        <n v="658037.28"/>
        <n v="8021123"/>
        <n v="2452287"/>
        <n v="4584394"/>
        <n v="359800"/>
        <n v="199000"/>
        <n v="594000"/>
        <n v="483995"/>
        <n v="50"/>
        <n v="1367866"/>
        <n v="298000"/>
        <n v="7158820"/>
        <n v="385000"/>
        <n v="260000"/>
        <n v="149000"/>
        <n v="1572000"/>
        <n v="479790"/>
        <n v="138000"/>
        <n v="560"/>
        <n v="3237300"/>
        <n v="820000"/>
        <n v="1578159.8"/>
        <n v="59"/>
        <n v="1"/>
        <n v="1958000"/>
        <n v="248000"/>
        <n v="6031200"/>
        <n v="654600"/>
        <n v="400000"/>
        <n v="93000"/>
        <n v="2945000"/>
        <n v="829000"/>
        <n v="578000"/>
        <n v="486200"/>
        <n v="1446852"/>
        <n v="7630406"/>
        <n v="6240000"/>
        <n v="258500"/>
        <n v="280000"/>
        <n v="650640"/>
        <n v="916800"/>
        <n v="389500"/>
        <n v="538000"/>
        <n v="498000"/>
        <n v="1685900"/>
        <n v="593000"/>
        <n v="1447960"/>
        <n v="5952894"/>
        <n v="944723.58"/>
        <n v="457712"/>
        <n v="4670938"/>
        <n v="648000"/>
        <n v="556800"/>
        <n v="1007000"/>
        <n v="5952893"/>
        <n v="492800"/>
        <n v="600000"/>
        <n v="649840"/>
        <n v="416928"/>
        <n v="596564"/>
        <n v="1038000"/>
        <n v="32.799999999999997"/>
        <n v="387800"/>
        <n v="1098000"/>
        <n v="835000"/>
        <n v="397000"/>
        <n v="475000"/>
        <n v="289000"/>
        <n v="489000"/>
        <n v="440000"/>
        <n v="740000"/>
        <n v="590000"/>
        <n v="398500"/>
        <n v="1361000"/>
        <n v="748750"/>
        <n v="99000"/>
        <n v="5202916"/>
        <n v="900760"/>
        <n v="4998996"/>
        <n v="988000"/>
        <n v="2447900"/>
        <n v="798750"/>
        <n v="1445000"/>
        <n v="654000"/>
        <n v="642000"/>
        <n v="1497500"/>
        <n v="604800"/>
        <n v="6202000"/>
        <n v="1050000"/>
        <n v="282000"/>
        <n v="450545"/>
        <n v="528000"/>
        <n v="330000"/>
        <n v="426000"/>
        <n v="1906000"/>
        <n v="292500"/>
        <n v="10"/>
        <n v="9.8000000000000007"/>
        <n v="9137035.8000000007"/>
        <n v="500000"/>
        <n v="1367000"/>
        <n v="12392576"/>
        <n v="1438870"/>
        <n v="408500"/>
        <n v="403000"/>
        <n v="1990000"/>
        <n v="448000"/>
        <n v="119600"/>
        <n v="558900"/>
        <n v="9537000"/>
        <n v="1263000"/>
        <n v="719000"/>
        <n v="199385"/>
        <n v="595800"/>
        <n v="1388000"/>
        <n v="5527983"/>
        <n v="604500"/>
        <n v="157000"/>
        <n v="1760000"/>
        <n v="1360000"/>
        <n v="2034000"/>
        <n v="523000"/>
        <n v="529730"/>
        <n v="588000"/>
        <n v="6"/>
        <n v="148800"/>
        <n v="36"/>
        <n v="1546360"/>
        <n v="2650000"/>
        <n v="395000"/>
        <n v="585000"/>
        <n v="15057000"/>
        <n v="186000"/>
        <n v="102800"/>
        <n v="749800"/>
        <n v="4860000"/>
        <n v="227900"/>
        <n v="558500"/>
        <n v="6539778"/>
        <n v="150998"/>
        <n v="197000"/>
        <n v="848890"/>
        <n v="319000"/>
        <n v="428000"/>
        <n v="999000"/>
        <n v="23318"/>
        <n v="462305"/>
        <n v="528020"/>
        <n v="1301166"/>
        <n v="896400"/>
        <n v="2200000"/>
        <n v="499000"/>
        <n v="129000"/>
        <n v="660000"/>
        <n v="519200"/>
        <n v="2620000"/>
        <n v="11"/>
        <n v="656500"/>
        <n v="194900"/>
        <n v="583000"/>
        <n v="1025980"/>
        <n v="2066000"/>
        <n v="173520"/>
        <n v="1066000"/>
        <n v="411532"/>
        <n v="680000"/>
        <n v="2299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x v="0"/>
    <s v="杭州外国语学校"/>
    <s v="杭州威姿能源科技有限公司"/>
    <x v="0"/>
  </r>
  <r>
    <x v="1"/>
    <s v="温州市洞头区霓屿幼儿园(1),温州市洞头区灵昆幼儿园(2),温州市洞头区实验小学(3),温州市洞头区教育第二幼儿园(4),温州市洞头区灵昆第一小学(5),温州市洞头区灵南小学(6),温州市洞头区教育第三幼儿园(7),温州市洞头区鹿西幼儿园(8),温州市洞头区教育幼儿园(9)"/>
    <s v="江苏大弘良印图书有限公司"/>
    <x v="1"/>
  </r>
  <r>
    <x v="2"/>
    <s v="杭州第二中学钱江学校"/>
    <s v="浙江华扩科技有限公司"/>
    <x v="2"/>
  </r>
  <r>
    <x v="3"/>
    <s v="杭州市临平区教育综合服务中心"/>
    <s v="浙江柏桔科技有限公司"/>
    <x v="3"/>
  </r>
  <r>
    <x v="4"/>
    <s v="海盐县教育局"/>
    <s v="浙江海盐县新华书店有限公司"/>
    <x v="4"/>
  </r>
  <r>
    <x v="5"/>
    <s v="杭州市余杭区教育资产营运中心"/>
    <s v="浙江新远方信息产业发展有限公司"/>
    <x v="5"/>
  </r>
  <r>
    <x v="6"/>
    <s v="建德市教育发展服务中心"/>
    <s v="龙游同心家具有限公司"/>
    <x v="6"/>
  </r>
  <r>
    <x v="7"/>
    <s v="浙江建设职业技术学院"/>
    <s v="正方软件股份有限公司"/>
    <x v="7"/>
  </r>
  <r>
    <x v="8"/>
    <s v="松阳县教育局"/>
    <s v="松阳县友谊商贸有限公司"/>
    <x v="8"/>
  </r>
  <r>
    <x v="9"/>
    <s v="越州中学"/>
    <s v="浙江华和万润信息科技有限公司"/>
    <x v="9"/>
  </r>
  <r>
    <x v="10"/>
    <s v="温州市洞头区霓屿义务教育学校(1),温州市洞头区灵昆中学(2),温州市洞头区鹿西中心小学(3),温州市洞头区元觉义务教育学校(4),温州市洞头区东屏中心小学(5),温州市洞头区实验小学(6),温州市洞头区灵昆第一小学(7),温州市洞头区第二中学(8),温州市洞头区城关第一小学(9),温州市洞头区教育第三幼儿园(10),温州市洞头区鹿西幼儿园(11),温州市洞头区城关第二小学(12),温州市洞头区灵昆幼儿园(13),温州市洞头区教育局(14),温州市洞头区海霞中学(15),温州市洞头区职业技术中学(16),温州市洞头区大门镇中心小学(17),温州市洞头区城关小学(18),温州市洞头区教育第二幼儿园(19),温州市洞头区灵南小学(20),温州市洞头区实验中学(21),温州市洞头区教育幼儿园(22)"/>
    <s v="湖南鹏程文化传播有限公司"/>
    <x v="10"/>
  </r>
  <r>
    <x v="11"/>
    <s v="建德市教育发展服务中心"/>
    <s v="浙江鑫盛舞台设备有限公司"/>
    <x v="11"/>
  </r>
  <r>
    <x v="12"/>
    <s v="浙江经贸职业技术学院"/>
    <s v="浙江展沃信息科技有限公司"/>
    <x v="12"/>
  </r>
  <r>
    <x v="13"/>
    <s v="杭州市余杭区教育资产营运中心"/>
    <s v="浙江新远方信息产业发展有限公司"/>
    <x v="13"/>
  </r>
  <r>
    <x v="14"/>
    <s v="浙江工业大学"/>
    <s v="碧迪医疗器械（上海）有限公司"/>
    <x v="14"/>
  </r>
  <r>
    <x v="15"/>
    <s v="德清县教育保障中心"/>
    <s v="杭州容博教育科技有限公司"/>
    <x v="15"/>
  </r>
  <r>
    <x v="16"/>
    <s v="浙江金融职业学院"/>
    <s v="江苏金智教育信息股份有限公司"/>
    <x v="16"/>
  </r>
  <r>
    <x v="17"/>
    <s v="浙江广播电视大学"/>
    <s v="浙江诸暨星火网络科技有限公司"/>
    <x v="17"/>
  </r>
  <r>
    <x v="18"/>
    <s v="萧山区新街初级中学"/>
    <s v="浙江睿智教育信息咨询股份有限公司"/>
    <x v="18"/>
  </r>
  <r>
    <x v="19"/>
    <s v="丽水职业技术学院"/>
    <s v="杭州朗业科技有限公司"/>
    <x v="19"/>
  </r>
  <r>
    <x v="20"/>
    <s v="金华市技师学院"/>
    <s v="91330105MA28TEN001"/>
    <x v="20"/>
  </r>
  <r>
    <x v="21"/>
    <s v="杭州市萧山区教育服务中心"/>
    <s v="浙江树人工贸有限公司"/>
    <x v="21"/>
  </r>
  <r>
    <x v="22"/>
    <m/>
    <m/>
    <x v="22"/>
  </r>
  <r>
    <x v="23"/>
    <s v="杭州师范大学附属中学"/>
    <s v="杭州扎美珂暖通设备有限公司"/>
    <x v="23"/>
  </r>
  <r>
    <x v="24"/>
    <m/>
    <m/>
    <x v="24"/>
  </r>
  <r>
    <x v="25"/>
    <m/>
    <m/>
    <x v="25"/>
  </r>
  <r>
    <x v="26"/>
    <m/>
    <m/>
    <x v="26"/>
  </r>
  <r>
    <x v="27"/>
    <m/>
    <m/>
    <x v="27"/>
  </r>
  <r>
    <x v="28"/>
    <s v="浙江警官职业学院"/>
    <s v="浙江浙大新宇物业集团有限公司"/>
    <x v="28"/>
  </r>
  <r>
    <x v="29"/>
    <s v="台州市临海市第六中学"/>
    <s v="台州市启德物业管理有限公司"/>
    <x v="29"/>
  </r>
  <r>
    <x v="30"/>
    <s v="浙江药科职业大学"/>
    <s v="北京桃花岛信息技术有限公司"/>
    <x v="30"/>
  </r>
  <r>
    <x v="31"/>
    <s v="浙江树人学院"/>
    <s v="浙江海看科技集团有限公司"/>
    <x v="31"/>
  </r>
  <r>
    <x v="32"/>
    <s v="杭州市源清中学"/>
    <s v="杭州晓雷科技有限公司"/>
    <x v="32"/>
  </r>
  <r>
    <x v="33"/>
    <s v="浙江理工大学"/>
    <s v="南京一鸣科技有限公司"/>
    <x v="33"/>
  </r>
  <r>
    <x v="34"/>
    <s v="武义县人力资源和社会保障局"/>
    <s v="金华市冠杨企业管理咨询有限公司"/>
    <x v="34"/>
  </r>
  <r>
    <x v="35"/>
    <s v="浙江师范大学"/>
    <s v="浙江正元智慧科技股份有限公司"/>
    <x v="35"/>
  </r>
  <r>
    <x v="36"/>
    <s v="杭州艺术学校"/>
    <s v="杭州邦众物业服务有限公司"/>
    <x v="36"/>
  </r>
  <r>
    <x v="37"/>
    <s v="浙江农业商贸职业学院"/>
    <s v="正方软件股份有限公司"/>
    <x v="30"/>
  </r>
  <r>
    <x v="38"/>
    <s v="杭州职业技术学院"/>
    <s v="浙江浙大求是物业管理有限公司"/>
    <x v="37"/>
  </r>
  <r>
    <x v="28"/>
    <s v="浙江警官职业学院"/>
    <s v="浙江浙大新宇物业集团有限公司"/>
    <x v="38"/>
  </r>
  <r>
    <x v="39"/>
    <s v="浙江财经大学"/>
    <s v="四川众望升腾科技有限公司"/>
    <x v="39"/>
  </r>
  <r>
    <x v="40"/>
    <s v="浙江警察学院"/>
    <s v="杭州望达科技有限公司"/>
    <x v="40"/>
  </r>
  <r>
    <x v="41"/>
    <s v="台州市临海市第六中学"/>
    <s v="台州市启德物业管理有限公司"/>
    <x v="41"/>
  </r>
  <r>
    <x v="42"/>
    <s v="龙游县横山中学"/>
    <s v="龙游阿秋餐饮管理有限公司"/>
    <x v="42"/>
  </r>
  <r>
    <x v="43"/>
    <s v="浙江建设职业技术学院"/>
    <s v="上海易予信息技术有限公司"/>
    <x v="43"/>
  </r>
  <r>
    <x v="44"/>
    <s v="金华职业技术学院"/>
    <s v="正方软件股份有限公司"/>
    <x v="44"/>
  </r>
  <r>
    <x v="45"/>
    <s v="宁波卫生职业技术学院"/>
    <s v="宁波荣安物业服务有限公司"/>
    <x v="45"/>
  </r>
  <r>
    <x v="46"/>
    <s v="杭州市源清中学"/>
    <s v="杭州晓雷科技有限公司"/>
    <x v="46"/>
  </r>
  <r>
    <x v="34"/>
    <s v="武义县人力资源和社会保障局"/>
    <s v="杭州唯技科技有限公司"/>
    <x v="47"/>
  </r>
  <r>
    <x v="47"/>
    <s v="杭州艺术学校"/>
    <s v="杭州邦众物业服务有限公司"/>
    <x v="48"/>
  </r>
  <r>
    <x v="48"/>
    <s v="浙江师范大学"/>
    <s v="金华市浙师大后勤服务有限公司"/>
    <x v="49"/>
  </r>
  <r>
    <x v="49"/>
    <s v="湖州市菱湖中学"/>
    <s v="浙江美佳物业管理有限公司"/>
    <x v="50"/>
  </r>
  <r>
    <x v="50"/>
    <s v="临海市杜桥实验中学"/>
    <s v="台州市启德物业管理有限公司"/>
    <x v="51"/>
  </r>
  <r>
    <x v="51"/>
    <s v="杭州职业技术学院"/>
    <s v="浙江浙大求是物业管理有限公司"/>
    <x v="52"/>
  </r>
  <r>
    <x v="52"/>
    <s v="杭州市拱墅区教育基建后勤服务中心"/>
    <s v="杭州靖业科技有限公司"/>
    <x v="53"/>
  </r>
  <r>
    <x v="53"/>
    <s v="北京师范大学台州附属高级中学"/>
    <s v="杭州师苑餐饮管理有限公司"/>
    <x v="54"/>
  </r>
  <r>
    <x v="54"/>
    <s v="温州市教育局"/>
    <s v="杭州清大视光科技有限公司"/>
    <x v="55"/>
  </r>
  <r>
    <x v="15"/>
    <s v="德清县教育保障中心"/>
    <s v="杭州容博教育科技有限公司"/>
    <x v="15"/>
  </r>
  <r>
    <x v="55"/>
    <s v="温州科技职业学院"/>
    <s v="正方软件股份有限公司"/>
    <x v="30"/>
  </r>
  <r>
    <x v="48"/>
    <s v="浙江师范大学"/>
    <s v="金华市浙师大后勤服务有限公司"/>
    <x v="56"/>
  </r>
  <r>
    <x v="56"/>
    <s v="杭州市余杭区人民政府崇贤街道办事处"/>
    <s v="杭州梓凯科技有限公司"/>
    <x v="57"/>
  </r>
  <r>
    <x v="16"/>
    <s v="浙江金融职业学院"/>
    <s v="江苏金智教育信息股份有限公司"/>
    <x v="16"/>
  </r>
  <r>
    <x v="57"/>
    <s v="宁波工程学院"/>
    <s v="福建顶点软件股份有限公司"/>
    <x v="58"/>
  </r>
  <r>
    <x v="58"/>
    <s v="台州市临海市第六中学"/>
    <s v="台州市启德物业管理有限公司"/>
    <x v="59"/>
  </r>
  <r>
    <x v="59"/>
    <m/>
    <m/>
    <x v="60"/>
  </r>
  <r>
    <x v="19"/>
    <s v="丽水职业技术学院"/>
    <s v="杭州朗业科技有限公司"/>
    <x v="19"/>
  </r>
  <r>
    <x v="60"/>
    <s v="浙江省临海市回浦中学"/>
    <s v="台州市启德物业管理有限公司"/>
    <x v="61"/>
  </r>
  <r>
    <x v="61"/>
    <s v="   名    称： 杭州科技职业技术学院(杭州广播电视大学) "/>
    <s v="江苏金智教育信息股份有限公司"/>
    <x v="62"/>
  </r>
  <r>
    <x v="25"/>
    <m/>
    <m/>
    <x v="25"/>
  </r>
  <r>
    <x v="62"/>
    <m/>
    <m/>
    <x v="63"/>
  </r>
  <r>
    <x v="63"/>
    <m/>
    <m/>
    <x v="64"/>
  </r>
  <r>
    <x v="64"/>
    <s v="宁波幼儿师范高等专科学校"/>
    <s v="江苏金智教育信息股份有限公司"/>
    <x v="65"/>
  </r>
  <r>
    <x v="65"/>
    <s v="浙江同济科技职业学院"/>
    <s v="江苏金智教育信息股份有限公司"/>
    <x v="66"/>
  </r>
  <r>
    <x v="66"/>
    <s v="浙江外国语学院"/>
    <s v="上海树维信息科技有限公司"/>
    <x v="67"/>
  </r>
  <r>
    <x v="67"/>
    <s v="浙江艺术职业学院"/>
    <s v="江苏金智教育信息股份有限公司"/>
    <x v="68"/>
  </r>
  <r>
    <x v="68"/>
    <s v="浙江建设职业技术学院"/>
    <s v="校校通软件（杭州）有限公司"/>
    <x v="69"/>
  </r>
  <r>
    <x v="69"/>
    <s v="浙江经济职业技术学院"/>
    <s v="杭州华网信息技术有限公司"/>
    <x v="70"/>
  </r>
  <r>
    <x v="70"/>
    <s v="丽水学院"/>
    <s v="正方软件股份有限公司"/>
    <x v="71"/>
  </r>
  <r>
    <x v="71"/>
    <s v="绍兴文理学院"/>
    <s v="正方软件股份有限公司"/>
    <x v="72"/>
  </r>
  <r>
    <x v="72"/>
    <s v="浙江传媒学院"/>
    <s v="正方软件股份有限公司"/>
    <x v="73"/>
  </r>
  <r>
    <x v="73"/>
    <s v="中国计量大学"/>
    <s v="西安崇云信息技术有限责任公司"/>
    <x v="74"/>
  </r>
  <r>
    <x v="74"/>
    <s v="杭州电子科技大学"/>
    <s v="杭州汇萃智能科技有限公司"/>
    <x v="75"/>
  </r>
  <r>
    <x v="75"/>
    <s v="宁波大学"/>
    <s v="浙江华宏一家科技有限公司"/>
    <x v="76"/>
  </r>
  <r>
    <x v="76"/>
    <s v="杭州医学院"/>
    <s v="上海新开普志成信息科技有限公司"/>
    <x v="77"/>
  </r>
  <r>
    <x v="77"/>
    <s v="浙江大学"/>
    <s v="浙江浙大求是物业管理有限公司"/>
    <x v="78"/>
  </r>
  <r>
    <x v="78"/>
    <s v="瑞安江南新区开发建设管理委员会"/>
    <s v="温州中诺工程检测有限公司"/>
    <x v="79"/>
  </r>
  <r>
    <x v="79"/>
    <s v="浙江大学宁波“五位一体”校区教育发展中心"/>
    <s v="广东省中科进出口有限公司"/>
    <x v="80"/>
  </r>
  <r>
    <x v="80"/>
    <s v="景宁畲族自治县职业高级中学"/>
    <s v="浙江赛格教仪科技有限公司"/>
    <x v="81"/>
  </r>
  <r>
    <x v="81"/>
    <s v="浙江工业大学"/>
    <s v="南京苏迪科技有限公司"/>
    <x v="65"/>
  </r>
  <r>
    <x v="82"/>
    <s v="宁波大学"/>
    <s v="宁波航景生物科技有限公司"/>
    <x v="82"/>
  </r>
  <r>
    <x v="83"/>
    <s v="宁波大学"/>
    <s v="浙江华宏一家科技有限公司"/>
    <x v="83"/>
  </r>
  <r>
    <x v="84"/>
    <s v="龙泉市教育局"/>
    <s v="杭州兆江环境工程有限公司"/>
    <x v="84"/>
  </r>
  <r>
    <x v="64"/>
    <s v="宁波幼儿师范高等专科学校"/>
    <s v="江苏金智教育信息股份有限公司"/>
    <x v="65"/>
  </r>
  <r>
    <x v="85"/>
    <s v="宁波市北仑区公共项目建设管理中心"/>
    <s v="中冠工程管理咨询有限公司"/>
    <x v="85"/>
  </r>
  <r>
    <x v="65"/>
    <s v="浙江同济科技职业学院"/>
    <s v="江苏金智教育信息股份有限公司"/>
    <x v="66"/>
  </r>
  <r>
    <x v="86"/>
    <s v="中国计量大学"/>
    <s v="淮安励扬数控科技有限公司"/>
    <x v="86"/>
  </r>
  <r>
    <x v="87"/>
    <s v="宁波市北仑职业高级中学"/>
    <s v="宁波君瀚电子科技有限公司"/>
    <x v="87"/>
  </r>
  <r>
    <x v="88"/>
    <s v="浙江省商务厅（本级）"/>
    <s v="杭州博恒商务展览有限公司"/>
    <x v="88"/>
  </r>
  <r>
    <x v="89"/>
    <s v="湖州市教育局"/>
    <s v="浙江乔兴科技有限公司"/>
    <x v="89"/>
  </r>
  <r>
    <x v="90"/>
    <s v="浙江大学"/>
    <s v="广东诚飞智能科技有限公司"/>
    <x v="90"/>
  </r>
  <r>
    <x v="91"/>
    <s v="浙江省产品质量安全科学研究院"/>
    <s v="杭州金谱科学仪器有限公司"/>
    <x v="91"/>
  </r>
  <r>
    <x v="92"/>
    <s v="宁波职业技术学院"/>
    <s v="宁波实至文化传媒有限公司"/>
    <x v="92"/>
  </r>
  <r>
    <x v="93"/>
    <s v="杭州市瓶窑中学"/>
    <s v="杭州芬芳旅行社有限公司"/>
    <x v="93"/>
  </r>
  <r>
    <x v="94"/>
    <s v="宁波市鄞州区钟公庙中心小学"/>
    <s v="宁波市永安国际旅游有限公司"/>
    <x v="94"/>
  </r>
  <r>
    <x v="95"/>
    <s v="宁波市四眼碶小学"/>
    <s v="中国国旅（宁波）国际旅行社有限公司"/>
    <x v="95"/>
  </r>
  <r>
    <x v="96"/>
    <s v="浙江农林大学"/>
    <s v="浙江山果智能科技有限公司"/>
    <x v="96"/>
  </r>
  <r>
    <x v="97"/>
    <s v="浙江工业职业技术学院"/>
    <s v="浙江锦蓝钻信息科技有限公司"/>
    <x v="97"/>
  </r>
  <r>
    <x v="98"/>
    <s v="宁波大学"/>
    <s v="宁波宁大工程建设监理有限公司"/>
    <x v="98"/>
  </r>
  <r>
    <x v="99"/>
    <s v="宁波大学"/>
    <s v="宁波大学建筑设计研究院有限公司"/>
    <x v="99"/>
  </r>
  <r>
    <x v="100"/>
    <s v="宁波职业技术学院"/>
    <s v="宁波本色实验设备有限公司"/>
    <x v="100"/>
  </r>
  <r>
    <x v="101"/>
    <s v="德清县人民政府阜溪街道办事处"/>
    <s v="浙江天平投资咨询有限公司"/>
    <x v="101"/>
  </r>
  <r>
    <x v="102"/>
    <s v="德清县人民政府阜溪街道办事处"/>
    <s v="浙江德林建设有限公司"/>
    <x v="102"/>
  </r>
  <r>
    <x v="103"/>
    <s v="杭州市萧山钱江世纪城管理委员会"/>
    <s v="浙江安达系统工程有限公司"/>
    <x v="103"/>
  </r>
  <r>
    <x v="104"/>
    <s v="宁波职业技术学院"/>
    <s v="宁波华力信息系统工程有限公司"/>
    <x v="104"/>
  </r>
  <r>
    <x v="105"/>
    <s v="浙江工业大学"/>
    <s v="上海涂豆科技有限公司"/>
    <x v="19"/>
  </r>
  <r>
    <x v="106"/>
    <s v="浙江工业大学"/>
    <s v="南京苏迪科技有限公司"/>
    <x v="105"/>
  </r>
  <r>
    <x v="107"/>
    <s v="浙江工业大学"/>
    <s v="仁励家网络科技（杭州）有限公司"/>
    <x v="106"/>
  </r>
  <r>
    <x v="108"/>
    <s v="浙江大学"/>
    <s v="浙江浙大城市学院教育发展有限公司"/>
    <x v="107"/>
  </r>
  <r>
    <x v="109"/>
    <s v="瑞安江南新区开发建设管理委员会"/>
    <s v="浙江有色勘测规划设计有限公司"/>
    <x v="108"/>
  </r>
  <r>
    <x v="110"/>
    <s v="浙江中医药大学"/>
    <s v="上海卓越睿新数码科技股份有限公司"/>
    <x v="109"/>
  </r>
  <r>
    <x v="111"/>
    <s v="宁波大学"/>
    <s v="仪衡（上海）进出口有限公司"/>
    <x v="110"/>
  </r>
  <r>
    <x v="112"/>
    <s v="宁波大学"/>
    <s v="上海高驰进出口有限公司"/>
    <x v="111"/>
  </r>
  <r>
    <x v="113"/>
    <s v="宁波职业技术学院"/>
    <s v="宁波合一检测科技有限公司"/>
    <x v="112"/>
  </r>
  <r>
    <x v="66"/>
    <s v="浙江外国语学院"/>
    <s v="上海树维信息科技有限公司"/>
    <x v="67"/>
  </r>
  <r>
    <x v="114"/>
    <s v="宁波职业技术学院"/>
    <s v="杭州谱瀚科技有限公司"/>
    <x v="113"/>
  </r>
  <r>
    <x v="115"/>
    <s v="浙江工业大学"/>
    <s v="杭州运塘科技有限公司"/>
    <x v="114"/>
  </r>
  <r>
    <x v="116"/>
    <s v="浙江音乐学院"/>
    <s v="杭州湘云信息技术有限公司"/>
    <x v="115"/>
  </r>
  <r>
    <x v="67"/>
    <s v="浙江艺术职业学院"/>
    <s v="江苏金智教育信息股份有限公司"/>
    <x v="68"/>
  </r>
  <r>
    <x v="117"/>
    <s v="宁波大学"/>
    <s v="山东昌辉科技发展有限公司"/>
    <x v="116"/>
  </r>
  <r>
    <x v="118"/>
    <s v="浙江省广播电视大学工商学院"/>
    <s v="宁波新日月酒店物业股份有限公司"/>
    <x v="117"/>
  </r>
  <r>
    <x v="119"/>
    <s v="浙江理工大学"/>
    <s v="北京德美鹰华系统科技有限公司"/>
    <x v="35"/>
  </r>
  <r>
    <x v="120"/>
    <s v="绍兴文理学院"/>
    <s v="杭州运塘科技有限公司"/>
    <x v="118"/>
  </r>
  <r>
    <x v="121"/>
    <s v="杭州医学院"/>
    <s v="上海树维信息科技有限公司"/>
    <x v="119"/>
  </r>
  <r>
    <x v="122"/>
    <s v="浙江树人大学"/>
    <s v="河南万径通贸易有限公司"/>
    <x v="120"/>
  </r>
  <r>
    <x v="123"/>
    <s v="浙江商业职业技术学院"/>
    <s v="正方软件股份有限公司"/>
    <x v="121"/>
  </r>
  <r>
    <x v="124"/>
    <s v="宁波职业技术学院"/>
    <s v="浙江得水环保科技有限公司"/>
    <x v="122"/>
  </r>
  <r>
    <x v="68"/>
    <s v="浙江建设职业技术学院"/>
    <s v="校校通软件（杭州）有限公司"/>
    <x v="69"/>
  </r>
  <r>
    <x v="69"/>
    <s v="浙江经济职业技术学院"/>
    <s v="杭州华网信息技术有限公司"/>
    <x v="70"/>
  </r>
  <r>
    <x v="125"/>
    <s v="安吉艺术高级中学"/>
    <s v="杭州思旦教育科技有限公司"/>
    <x v="123"/>
  </r>
  <r>
    <x v="126"/>
    <s v="湖州市东风小学教育集团"/>
    <s v="浙江丽佳建筑装饰工程有限公司"/>
    <x v="124"/>
  </r>
  <r>
    <x v="127"/>
    <s v="宁波市北仑职业高级中学"/>
    <s v="杭州志杭科技有限公司"/>
    <x v="125"/>
  </r>
  <r>
    <x v="128"/>
    <s v="杭州市余杭区人民政府五常街道办事处"/>
    <s v="杭州芬芳旅行社有限公司"/>
    <x v="126"/>
  </r>
  <r>
    <x v="129"/>
    <s v="浙江金融职业学院"/>
    <s v="江苏金智教育信息股份有限公司"/>
    <x v="127"/>
  </r>
  <r>
    <x v="130"/>
    <s v="宁波市鄞州区人民政府潘火街道办事处"/>
    <s v="浙江金穗工程项目管理有限公司"/>
    <x v="128"/>
  </r>
  <r>
    <x v="70"/>
    <s v="丽水学院"/>
    <s v="正方软件股份有限公司"/>
    <x v="71"/>
  </r>
  <r>
    <x v="131"/>
    <s v="宁波大学"/>
    <s v="建发（上海）有限公司"/>
    <x v="129"/>
  </r>
  <r>
    <x v="132"/>
    <s v="浙江大学衢州研究院"/>
    <s v="浙江省工业设备安装集团有限公司"/>
    <x v="130"/>
  </r>
  <r>
    <x v="133"/>
    <s v="浙江工业大学"/>
    <s v="北京邦永科技有限公司"/>
    <x v="131"/>
  </r>
  <r>
    <x v="134"/>
    <s v="浙江大学衢州研究院"/>
    <s v="无锡泰仑达化机设备有限公司"/>
    <x v="132"/>
  </r>
  <r>
    <x v="135"/>
    <s v="浙江大学衢州研究院"/>
    <s v="浙江中控技术股份有限公司"/>
    <x v="133"/>
  </r>
  <r>
    <x v="136"/>
    <s v="浙江树人大学"/>
    <s v="杭州陶源文化艺术有限公司"/>
    <x v="134"/>
  </r>
  <r>
    <x v="137"/>
    <s v="浙江大学"/>
    <s v="杭州港华家具有限公司"/>
    <x v="135"/>
  </r>
  <r>
    <x v="138"/>
    <s v="杭州电子科技大学"/>
    <s v="杭州汇萃智能科技有限公司"/>
    <x v="136"/>
  </r>
  <r>
    <x v="139"/>
    <s v="浙江工业大学"/>
    <s v="杭州坤天自动化系统有限公司"/>
    <x v="137"/>
  </r>
  <r>
    <x v="140"/>
    <s v="浙江工业大学"/>
    <s v="杭州全谱实验室设备有限公司"/>
    <x v="138"/>
  </r>
  <r>
    <x v="141"/>
    <s v="浙江海洋大学"/>
    <s v="杭州锐进电子有限公司"/>
    <x v="139"/>
  </r>
  <r>
    <x v="142"/>
    <s v="浙江大学衢州研究院"/>
    <s v="浙江省工业设备安装集团有限公司"/>
    <x v="140"/>
  </r>
  <r>
    <x v="71"/>
    <s v="绍兴文理学院"/>
    <s v="正方软件股份有限公司"/>
    <x v="72"/>
  </r>
  <r>
    <x v="143"/>
    <s v="浙江大学"/>
    <s v="上海阿旺特家具有限公司"/>
    <x v="141"/>
  </r>
  <r>
    <x v="144"/>
    <s v="中国计量大学"/>
    <s v="杭州新松机器人自动化有限公司"/>
    <x v="142"/>
  </r>
  <r>
    <x v="145"/>
    <s v="浙江大学"/>
    <s v="浙江圣奥家具制造有限公司"/>
    <x v="143"/>
  </r>
  <r>
    <x v="146"/>
    <s v="浙江工业大学"/>
    <s v="杭州荆山科技有限公司"/>
    <x v="144"/>
  </r>
  <r>
    <x v="147"/>
    <s v="龙泉市江南小学"/>
    <s v="龙泉中新旅业集团有限公司"/>
    <x v="98"/>
  </r>
  <r>
    <x v="148"/>
    <s v="浙江大学"/>
    <s v="杭州胜页体育用品有限公司"/>
    <x v="145"/>
  </r>
  <r>
    <x v="149"/>
    <s v="温州大学"/>
    <s v="双元职教(北京)科技有限公司"/>
    <x v="146"/>
  </r>
  <r>
    <x v="150"/>
    <s v="瑞安市阳光小学"/>
    <s v="瑞安市天安建设监理有限公司"/>
    <x v="147"/>
  </r>
  <r>
    <x v="151"/>
    <s v="浙江大学"/>
    <s v="浙江帷幄家具有限公司"/>
    <x v="148"/>
  </r>
  <r>
    <x v="152"/>
    <s v="浙江大学"/>
    <s v="杭州恒丰家具有限公司"/>
    <x v="149"/>
  </r>
  <r>
    <x v="153"/>
    <s v="浙江大学"/>
    <s v="上海文信家具有限公司"/>
    <x v="150"/>
  </r>
  <r>
    <x v="154"/>
    <s v="宁波大学"/>
    <s v="浙江华宏一家科技有限公司"/>
    <x v="151"/>
  </r>
  <r>
    <x v="155"/>
    <s v="浙江大学衢州研究院"/>
    <s v="上海保兴生物设备工程有限公司"/>
    <x v="152"/>
  </r>
  <r>
    <x v="156"/>
    <s v="中国计量大学"/>
    <s v="杭州斯科拉科技有限公司"/>
    <x v="153"/>
  </r>
  <r>
    <x v="157"/>
    <s v="浙江大学衢州研究院"/>
    <s v="浙江省科学器材进出口有限责任公司"/>
    <x v="154"/>
  </r>
  <r>
    <x v="158"/>
    <s v="浙江大学"/>
    <s v="北京黎明文仪家具有限公司"/>
    <x v="155"/>
  </r>
  <r>
    <x v="159"/>
    <s v="龙泉市第二中学"/>
    <s v="龙泉中新旅业集团有限公司"/>
    <x v="156"/>
  </r>
  <r>
    <x v="72"/>
    <s v="浙江传媒学院"/>
    <s v="正方软件股份有限公司"/>
    <x v="73"/>
  </r>
  <r>
    <x v="160"/>
    <s v="浙江大学衢州研究院"/>
    <s v="杭州赛孚机电科技有限公司"/>
    <x v="157"/>
  </r>
  <r>
    <x v="161"/>
    <s v="中国计量大学"/>
    <n v="9.1110108101968E+17"/>
    <x v="158"/>
  </r>
  <r>
    <x v="162"/>
    <s v="浙江农林大学"/>
    <s v="杭州建设工程造价咨询有限公司"/>
    <x v="159"/>
  </r>
  <r>
    <x v="163"/>
    <m/>
    <m/>
    <x v="25"/>
  </r>
  <r>
    <x v="164"/>
    <s v="浙江省医疗器械检验研究院"/>
    <s v="上海新易恒进出口有限公司"/>
    <x v="160"/>
  </r>
  <r>
    <x v="165"/>
    <s v="浙江大学衢州研究院"/>
    <s v="安徽省信邦化工工程装备有限公司"/>
    <x v="161"/>
  </r>
  <r>
    <x v="157"/>
    <s v="   名    称： 浙江大学衢州研究院 "/>
    <s v="浙江华力机电工程有限公司"/>
    <x v="162"/>
  </r>
  <r>
    <x v="166"/>
    <m/>
    <m/>
    <x v="163"/>
  </r>
  <r>
    <x v="167"/>
    <m/>
    <m/>
    <x v="164"/>
  </r>
  <r>
    <x v="168"/>
    <m/>
    <m/>
    <x v="165"/>
  </r>
  <r>
    <x v="169"/>
    <m/>
    <m/>
    <x v="166"/>
  </r>
  <r>
    <x v="170"/>
    <m/>
    <m/>
    <x v="167"/>
  </r>
  <r>
    <x v="115"/>
    <m/>
    <m/>
    <x v="168"/>
  </r>
  <r>
    <x v="171"/>
    <m/>
    <m/>
    <x v="1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AE1626-5CC4-4869-B9FF-C37C8538E5C5}" name="数据透视表1" cacheId="0"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chartFormat="1">
  <location ref="A3:E176" firstHeaderRow="0" firstDataRow="1" firstDataCol="1" rowPageCount="1" colPageCount="1"/>
  <pivotFields count="4">
    <pivotField axis="axisRow" showAll="0">
      <items count="173">
        <item x="17"/>
        <item x="21"/>
        <item x="16"/>
        <item x="10"/>
        <item x="8"/>
        <item x="13"/>
        <item x="4"/>
        <item x="1"/>
        <item x="5"/>
        <item x="3"/>
        <item x="125"/>
        <item x="53"/>
        <item x="85"/>
        <item x="87"/>
        <item x="56"/>
        <item x="168"/>
        <item x="88"/>
        <item x="101"/>
        <item x="102"/>
        <item x="15"/>
        <item x="115"/>
        <item x="133"/>
        <item x="119"/>
        <item x="96"/>
        <item x="106"/>
        <item x="81"/>
        <item x="107"/>
        <item x="90"/>
        <item x="149"/>
        <item x="138"/>
        <item x="74"/>
        <item x="24"/>
        <item x="23"/>
        <item x="26"/>
        <item x="52"/>
        <item x="93"/>
        <item x="32"/>
        <item x="0"/>
        <item x="47"/>
        <item x="36"/>
        <item x="38"/>
        <item x="51"/>
        <item x="126"/>
        <item x="89"/>
        <item x="49"/>
        <item x="62"/>
        <item x="27"/>
        <item x="6"/>
        <item x="11"/>
        <item x="59"/>
        <item x="20"/>
        <item x="44"/>
        <item x="130"/>
        <item x="80"/>
        <item x="170"/>
        <item x="70"/>
        <item x="19"/>
        <item x="41"/>
        <item x="58"/>
        <item x="29"/>
        <item x="63"/>
        <item x="50"/>
        <item x="60"/>
        <item x="14"/>
        <item x="159"/>
        <item x="147"/>
        <item x="169"/>
        <item x="84"/>
        <item x="166"/>
        <item x="42"/>
        <item x="139"/>
        <item x="117"/>
        <item x="111"/>
        <item x="154"/>
        <item x="83"/>
        <item x="112"/>
        <item x="75"/>
        <item x="99"/>
        <item x="98"/>
        <item x="82"/>
        <item x="131"/>
        <item x="57"/>
        <item x="127"/>
        <item x="95"/>
        <item x="94"/>
        <item x="45"/>
        <item x="64"/>
        <item x="114"/>
        <item x="113"/>
        <item x="104"/>
        <item x="92"/>
        <item x="100"/>
        <item x="124"/>
        <item x="163"/>
        <item x="25"/>
        <item x="103"/>
        <item x="109"/>
        <item x="78"/>
        <item x="150"/>
        <item x="120"/>
        <item x="71"/>
        <item x="164"/>
        <item x="54"/>
        <item x="128"/>
        <item x="34"/>
        <item x="18"/>
        <item x="2"/>
        <item x="72"/>
        <item x="67"/>
        <item x="121"/>
        <item x="76"/>
        <item x="12"/>
        <item x="55"/>
        <item x="39"/>
        <item x="48"/>
        <item x="33"/>
        <item x="40"/>
        <item x="61"/>
        <item x="46"/>
        <item x="9"/>
        <item x="158"/>
        <item x="145"/>
        <item x="152"/>
        <item x="151"/>
        <item x="148"/>
        <item x="153"/>
        <item x="77"/>
        <item x="137"/>
        <item x="143"/>
        <item x="108"/>
        <item x="79"/>
        <item x="160"/>
        <item x="165"/>
        <item x="157"/>
        <item x="155"/>
        <item x="142"/>
        <item x="132"/>
        <item x="135"/>
        <item x="134"/>
        <item x="146"/>
        <item x="140"/>
        <item x="105"/>
        <item x="97"/>
        <item x="141"/>
        <item x="43"/>
        <item x="7"/>
        <item x="68"/>
        <item x="129"/>
        <item x="69"/>
        <item x="28"/>
        <item x="162"/>
        <item x="37"/>
        <item x="167"/>
        <item x="123"/>
        <item x="91"/>
        <item x="118"/>
        <item x="22"/>
        <item x="35"/>
        <item x="122"/>
        <item x="136"/>
        <item x="31"/>
        <item x="65"/>
        <item x="30"/>
        <item x="116"/>
        <item x="110"/>
        <item x="66"/>
        <item x="156"/>
        <item x="86"/>
        <item x="73"/>
        <item x="161"/>
        <item x="144"/>
        <item x="171"/>
        <item t="default"/>
      </items>
    </pivotField>
    <pivotField showAll="0"/>
    <pivotField showAll="0"/>
    <pivotField axis="axisPage" dataField="1" showAll="0">
      <items count="171">
        <item x="25"/>
        <item x="126"/>
        <item x="99"/>
        <item x="98"/>
        <item x="158"/>
        <item x="63"/>
        <item x="128"/>
        <item x="1"/>
        <item x="10"/>
        <item x="24"/>
        <item x="20"/>
        <item x="147"/>
        <item x="31"/>
        <item x="77"/>
        <item x="135"/>
        <item x="109"/>
        <item x="154"/>
        <item x="19"/>
        <item x="127"/>
        <item x="16"/>
        <item x="141"/>
        <item x="119"/>
        <item x="164"/>
        <item x="134"/>
        <item x="160"/>
        <item x="142"/>
        <item x="7"/>
        <item x="114"/>
        <item x="138"/>
        <item x="168"/>
        <item x="27"/>
        <item x="39"/>
        <item x="15"/>
        <item x="40"/>
        <item x="91"/>
        <item x="69"/>
        <item x="97"/>
        <item x="12"/>
        <item x="144"/>
        <item x="94"/>
        <item x="6"/>
        <item x="0"/>
        <item x="14"/>
        <item x="64"/>
        <item x="43"/>
        <item x="131"/>
        <item x="67"/>
        <item x="74"/>
        <item x="30"/>
        <item x="106"/>
        <item x="105"/>
        <item x="166"/>
        <item x="60"/>
        <item x="95"/>
        <item x="145"/>
        <item x="71"/>
        <item x="108"/>
        <item x="92"/>
        <item x="51"/>
        <item x="148"/>
        <item x="68"/>
        <item x="18"/>
        <item x="9"/>
        <item x="35"/>
        <item x="70"/>
        <item x="57"/>
        <item x="45"/>
        <item x="153"/>
        <item x="101"/>
        <item x="156"/>
        <item x="123"/>
        <item x="93"/>
        <item x="149"/>
        <item x="124"/>
        <item x="44"/>
        <item x="54"/>
        <item x="139"/>
        <item x="110"/>
        <item x="34"/>
        <item x="161"/>
        <item x="132"/>
        <item x="125"/>
        <item x="73"/>
        <item x="47"/>
        <item x="8"/>
        <item x="115"/>
        <item x="61"/>
        <item x="58"/>
        <item x="118"/>
        <item x="88"/>
        <item x="86"/>
        <item x="53"/>
        <item x="59"/>
        <item x="41"/>
        <item x="85"/>
        <item x="29"/>
        <item x="159"/>
        <item x="2"/>
        <item x="155"/>
        <item x="167"/>
        <item x="113"/>
        <item x="72"/>
        <item x="76"/>
        <item x="136"/>
        <item x="83"/>
        <item x="22"/>
        <item x="33"/>
        <item x="66"/>
        <item x="143"/>
        <item x="151"/>
        <item x="79"/>
        <item x="42"/>
        <item x="50"/>
        <item x="81"/>
        <item x="146"/>
        <item x="55"/>
        <item x="162"/>
        <item x="62"/>
        <item x="90"/>
        <item x="165"/>
        <item x="65"/>
        <item x="112"/>
        <item x="150"/>
        <item x="121"/>
        <item x="75"/>
        <item x="102"/>
        <item x="11"/>
        <item x="116"/>
        <item x="104"/>
        <item x="84"/>
        <item x="36"/>
        <item x="48"/>
        <item x="87"/>
        <item x="129"/>
        <item x="17"/>
        <item x="23"/>
        <item x="46"/>
        <item x="120"/>
        <item x="96"/>
        <item x="26"/>
        <item x="107"/>
        <item x="122"/>
        <item x="163"/>
        <item x="152"/>
        <item x="82"/>
        <item x="4"/>
        <item x="157"/>
        <item x="130"/>
        <item x="32"/>
        <item x="21"/>
        <item x="5"/>
        <item x="52"/>
        <item x="137"/>
        <item x="80"/>
        <item x="78"/>
        <item x="117"/>
        <item x="56"/>
        <item x="49"/>
        <item x="28"/>
        <item x="89"/>
        <item x="38"/>
        <item x="140"/>
        <item x="13"/>
        <item x="37"/>
        <item x="3"/>
        <item x="100"/>
        <item x="111"/>
        <item x="103"/>
        <item x="133"/>
        <item x="169"/>
        <item t="default"/>
      </items>
    </pivotField>
  </pivotFields>
  <rowFields count="1">
    <field x="0"/>
  </rowFields>
  <rowItems count="1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t="grand">
      <x/>
    </i>
  </rowItems>
  <colFields count="1">
    <field x="-2"/>
  </colFields>
  <colItems count="4">
    <i>
      <x/>
    </i>
    <i i="1">
      <x v="1"/>
    </i>
    <i i="2">
      <x v="2"/>
    </i>
    <i i="3">
      <x v="3"/>
    </i>
  </colItems>
  <pageFields count="1">
    <pageField fld="3" hier="-1"/>
  </pageFields>
  <dataFields count="4">
    <dataField name="平均值" fld="3" subtotal="average" baseField="0" baseItem="0"/>
    <dataField name="最大值" fld="3" subtotal="max" baseField="0" baseItem="0"/>
    <dataField name="最小值" fld="3" subtotal="min" baseField="0" baseItem="0"/>
    <dataField name="中标价格/平均值" fld="3" subtotal="average"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F01A-1533-4E45-B789-76152F1FFF6C}">
  <dimension ref="A1:J190"/>
  <sheetViews>
    <sheetView tabSelected="1" zoomScaleNormal="100" workbookViewId="0">
      <selection activeCell="J37" sqref="J37"/>
    </sheetView>
  </sheetViews>
  <sheetFormatPr defaultRowHeight="14.25" x14ac:dyDescent="0.2"/>
  <cols>
    <col min="1" max="1" width="62.5" customWidth="1"/>
    <col min="2" max="2" width="36" customWidth="1"/>
    <col min="3" max="3" width="38.875" customWidth="1"/>
    <col min="4" max="4" width="16.625" style="1" customWidth="1"/>
    <col min="6" max="6" width="19" bestFit="1" customWidth="1"/>
    <col min="7" max="7" width="14.25" customWidth="1"/>
    <col min="8" max="8" width="7.75" customWidth="1"/>
    <col min="9" max="9" width="15.875" customWidth="1"/>
    <col min="10" max="10" width="14.25" customWidth="1"/>
    <col min="11" max="11" width="12.75" bestFit="1" customWidth="1"/>
  </cols>
  <sheetData>
    <row r="1" spans="1:10" ht="20.25" customHeight="1" x14ac:dyDescent="0.2">
      <c r="A1" s="3" t="s">
        <v>0</v>
      </c>
      <c r="B1" s="3" t="s">
        <v>1</v>
      </c>
      <c r="C1" s="3" t="s">
        <v>2</v>
      </c>
      <c r="D1" s="2" t="s">
        <v>3</v>
      </c>
      <c r="F1" s="11" t="s">
        <v>416</v>
      </c>
      <c r="G1" s="11"/>
      <c r="I1" s="12" t="s">
        <v>432</v>
      </c>
      <c r="J1" s="12"/>
    </row>
    <row r="2" spans="1:10" x14ac:dyDescent="0.2">
      <c r="A2" t="s">
        <v>22</v>
      </c>
      <c r="B2" t="s">
        <v>23</v>
      </c>
      <c r="C2" t="s">
        <v>24</v>
      </c>
      <c r="D2" s="1">
        <v>375000</v>
      </c>
      <c r="I2" t="s">
        <v>431</v>
      </c>
      <c r="J2" s="9">
        <f>$G$12</f>
        <v>1</v>
      </c>
    </row>
    <row r="3" spans="1:10" x14ac:dyDescent="0.2">
      <c r="A3" t="s">
        <v>38</v>
      </c>
      <c r="B3" t="s">
        <v>39</v>
      </c>
      <c r="C3" t="s">
        <v>40</v>
      </c>
      <c r="D3" s="1">
        <v>36.799999999999997</v>
      </c>
      <c r="F3" t="s">
        <v>25</v>
      </c>
      <c r="G3">
        <v>1340737.6235978799</v>
      </c>
      <c r="I3" t="s">
        <v>429</v>
      </c>
      <c r="J3" s="9">
        <f>$G$3/64</f>
        <v>20949.025368716873</v>
      </c>
    </row>
    <row r="4" spans="1:10" x14ac:dyDescent="0.2">
      <c r="A4" t="s">
        <v>41</v>
      </c>
      <c r="B4" t="s">
        <v>42</v>
      </c>
      <c r="C4" t="s">
        <v>43</v>
      </c>
      <c r="D4" s="1">
        <v>658037.28</v>
      </c>
      <c r="F4" t="s">
        <v>26</v>
      </c>
      <c r="G4">
        <v>160266.58426120301</v>
      </c>
      <c r="I4" t="s">
        <v>426</v>
      </c>
      <c r="J4" s="9">
        <f>$G$3/32</f>
        <v>41898.050737433747</v>
      </c>
    </row>
    <row r="5" spans="1:10" x14ac:dyDescent="0.2">
      <c r="A5" t="s">
        <v>44</v>
      </c>
      <c r="B5" t="s">
        <v>45</v>
      </c>
      <c r="C5" t="s">
        <v>46</v>
      </c>
      <c r="D5" s="1">
        <v>8021123</v>
      </c>
      <c r="F5" t="s">
        <v>27</v>
      </c>
      <c r="G5">
        <v>583000</v>
      </c>
      <c r="I5" t="s">
        <v>425</v>
      </c>
      <c r="J5" s="9">
        <f>$G$3/16</f>
        <v>83796.101474867493</v>
      </c>
    </row>
    <row r="6" spans="1:10" x14ac:dyDescent="0.2">
      <c r="A6" t="s">
        <v>47</v>
      </c>
      <c r="B6" t="s">
        <v>48</v>
      </c>
      <c r="C6" t="s">
        <v>49</v>
      </c>
      <c r="D6" s="1">
        <v>2452287</v>
      </c>
      <c r="F6" t="s">
        <v>28</v>
      </c>
      <c r="G6">
        <v>138000</v>
      </c>
      <c r="I6" t="s">
        <v>424</v>
      </c>
      <c r="J6" s="9">
        <f>$G$3/8</f>
        <v>167592.20294973499</v>
      </c>
    </row>
    <row r="7" spans="1:10" x14ac:dyDescent="0.2">
      <c r="A7" t="s">
        <v>50</v>
      </c>
      <c r="B7" t="s">
        <v>51</v>
      </c>
      <c r="C7" t="s">
        <v>52</v>
      </c>
      <c r="D7" s="1">
        <v>4584394</v>
      </c>
      <c r="F7" t="s">
        <v>29</v>
      </c>
      <c r="G7">
        <v>2203301.2612469485</v>
      </c>
      <c r="I7" t="s">
        <v>423</v>
      </c>
      <c r="J7" s="9">
        <f>$G$3/4</f>
        <v>335184.40589946997</v>
      </c>
    </row>
    <row r="8" spans="1:10" x14ac:dyDescent="0.2">
      <c r="A8" t="s">
        <v>53</v>
      </c>
      <c r="B8" t="s">
        <v>54</v>
      </c>
      <c r="C8" t="s">
        <v>55</v>
      </c>
      <c r="D8" s="1">
        <v>359800</v>
      </c>
      <c r="F8" t="s">
        <v>30</v>
      </c>
      <c r="G8">
        <v>4854536447812.3945</v>
      </c>
      <c r="I8" t="s">
        <v>422</v>
      </c>
      <c r="J8" s="9">
        <f>$G$3/2</f>
        <v>670368.81179893995</v>
      </c>
    </row>
    <row r="9" spans="1:10" x14ac:dyDescent="0.2">
      <c r="A9" t="s">
        <v>56</v>
      </c>
      <c r="B9" t="s">
        <v>13</v>
      </c>
      <c r="C9" t="s">
        <v>57</v>
      </c>
      <c r="D9" s="1">
        <v>199000</v>
      </c>
      <c r="F9" t="s">
        <v>31</v>
      </c>
      <c r="G9">
        <v>12.73781571289568</v>
      </c>
      <c r="I9" t="s">
        <v>427</v>
      </c>
      <c r="J9" s="9">
        <f>$G$3</f>
        <v>1340737.6235978799</v>
      </c>
    </row>
    <row r="10" spans="1:10" x14ac:dyDescent="0.2">
      <c r="A10" t="s">
        <v>58</v>
      </c>
      <c r="B10" t="s">
        <v>59</v>
      </c>
      <c r="C10" t="s">
        <v>60</v>
      </c>
      <c r="D10" s="1">
        <v>594000</v>
      </c>
      <c r="F10" t="s">
        <v>32</v>
      </c>
      <c r="G10">
        <v>3.2964151028689446</v>
      </c>
      <c r="I10" t="s">
        <v>417</v>
      </c>
      <c r="J10" s="9">
        <f>$G$3 * 1.5</f>
        <v>2011106.4353968198</v>
      </c>
    </row>
    <row r="11" spans="1:10" x14ac:dyDescent="0.2">
      <c r="A11" t="s">
        <v>61</v>
      </c>
      <c r="B11" t="s">
        <v>62</v>
      </c>
      <c r="C11" t="s">
        <v>63</v>
      </c>
      <c r="D11" s="1">
        <v>483995</v>
      </c>
      <c r="F11" t="s">
        <v>33</v>
      </c>
      <c r="G11">
        <v>15056999</v>
      </c>
      <c r="I11" t="s">
        <v>418</v>
      </c>
      <c r="J11" s="9">
        <f>$G$3 * 3</f>
        <v>4022212.8707936397</v>
      </c>
    </row>
    <row r="12" spans="1:10" x14ac:dyDescent="0.2">
      <c r="A12" t="s">
        <v>64</v>
      </c>
      <c r="B12" t="s">
        <v>65</v>
      </c>
      <c r="C12" t="s">
        <v>66</v>
      </c>
      <c r="D12" s="1">
        <v>50</v>
      </c>
      <c r="F12" t="s">
        <v>34</v>
      </c>
      <c r="G12">
        <v>1</v>
      </c>
      <c r="I12" t="s">
        <v>419</v>
      </c>
      <c r="J12" s="9">
        <f>$G$3 * 4.5</f>
        <v>6033319.3061904591</v>
      </c>
    </row>
    <row r="13" spans="1:10" x14ac:dyDescent="0.2">
      <c r="A13" t="s">
        <v>67</v>
      </c>
      <c r="B13" t="s">
        <v>54</v>
      </c>
      <c r="C13" t="s">
        <v>68</v>
      </c>
      <c r="D13" s="1">
        <v>1367866</v>
      </c>
      <c r="F13" t="s">
        <v>35</v>
      </c>
      <c r="G13">
        <v>15057000</v>
      </c>
      <c r="I13" t="s">
        <v>420</v>
      </c>
      <c r="J13" s="9">
        <f>$G$3 * 6</f>
        <v>8044425.7415872794</v>
      </c>
    </row>
    <row r="14" spans="1:10" x14ac:dyDescent="0.2">
      <c r="A14" t="s">
        <v>69</v>
      </c>
      <c r="B14" t="s">
        <v>70</v>
      </c>
      <c r="C14" t="s">
        <v>71</v>
      </c>
      <c r="D14" s="1">
        <v>298000</v>
      </c>
      <c r="F14" t="s">
        <v>36</v>
      </c>
      <c r="G14">
        <v>253399410.86000001</v>
      </c>
      <c r="I14" t="s">
        <v>421</v>
      </c>
      <c r="J14" s="9">
        <f>$G$3 * 7.5</f>
        <v>10055532.1769841</v>
      </c>
    </row>
    <row r="15" spans="1:10" ht="15" thickBot="1" x14ac:dyDescent="0.25">
      <c r="A15" t="s">
        <v>72</v>
      </c>
      <c r="B15" t="s">
        <v>51</v>
      </c>
      <c r="C15" t="s">
        <v>52</v>
      </c>
      <c r="D15" s="1">
        <v>7158820</v>
      </c>
      <c r="F15" s="7" t="s">
        <v>37</v>
      </c>
      <c r="G15" s="7">
        <v>189</v>
      </c>
      <c r="I15" t="s">
        <v>428</v>
      </c>
      <c r="J15" s="9">
        <f>$G$3 * 9</f>
        <v>12066638.612380918</v>
      </c>
    </row>
    <row r="16" spans="1:10" x14ac:dyDescent="0.2">
      <c r="A16" t="s">
        <v>73</v>
      </c>
      <c r="B16" t="s">
        <v>8</v>
      </c>
      <c r="C16" t="s">
        <v>74</v>
      </c>
      <c r="D16" s="1">
        <v>385000</v>
      </c>
      <c r="I16" t="s">
        <v>430</v>
      </c>
      <c r="J16" s="9">
        <f>$G$13</f>
        <v>15057000</v>
      </c>
    </row>
    <row r="17" spans="1:4" x14ac:dyDescent="0.2">
      <c r="A17" t="s">
        <v>75</v>
      </c>
      <c r="B17" t="s">
        <v>76</v>
      </c>
      <c r="C17" t="s">
        <v>77</v>
      </c>
      <c r="D17" s="1">
        <v>260000</v>
      </c>
    </row>
    <row r="18" spans="1:4" x14ac:dyDescent="0.2">
      <c r="A18" t="s">
        <v>78</v>
      </c>
      <c r="B18" t="s">
        <v>79</v>
      </c>
      <c r="C18" t="s">
        <v>80</v>
      </c>
      <c r="D18" s="1">
        <v>149000</v>
      </c>
    </row>
    <row r="19" spans="1:4" x14ac:dyDescent="0.2">
      <c r="A19" t="s">
        <v>81</v>
      </c>
      <c r="B19" t="s">
        <v>82</v>
      </c>
      <c r="C19" t="s">
        <v>83</v>
      </c>
      <c r="D19" s="1">
        <v>1572000</v>
      </c>
    </row>
    <row r="20" spans="1:4" x14ac:dyDescent="0.2">
      <c r="A20" t="s">
        <v>84</v>
      </c>
      <c r="B20" t="s">
        <v>85</v>
      </c>
      <c r="C20" t="s">
        <v>86</v>
      </c>
      <c r="D20" s="1">
        <v>479790</v>
      </c>
    </row>
    <row r="21" spans="1:4" x14ac:dyDescent="0.2">
      <c r="A21" t="s">
        <v>87</v>
      </c>
      <c r="B21" t="s">
        <v>88</v>
      </c>
      <c r="C21" t="s">
        <v>89</v>
      </c>
      <c r="D21" s="1">
        <v>138000</v>
      </c>
    </row>
    <row r="22" spans="1:4" x14ac:dyDescent="0.2">
      <c r="A22" t="s">
        <v>90</v>
      </c>
      <c r="B22" t="s">
        <v>91</v>
      </c>
      <c r="C22" t="s">
        <v>92</v>
      </c>
      <c r="D22" s="1">
        <v>560</v>
      </c>
    </row>
    <row r="23" spans="1:4" x14ac:dyDescent="0.2">
      <c r="A23" t="s">
        <v>93</v>
      </c>
      <c r="B23" t="s">
        <v>94</v>
      </c>
      <c r="C23" t="s">
        <v>95</v>
      </c>
      <c r="D23" s="1">
        <v>3237300</v>
      </c>
    </row>
    <row r="24" spans="1:4" x14ac:dyDescent="0.2">
      <c r="A24" t="s">
        <v>96</v>
      </c>
      <c r="D24" s="1">
        <v>820000</v>
      </c>
    </row>
    <row r="25" spans="1:4" x14ac:dyDescent="0.2">
      <c r="A25" t="s">
        <v>97</v>
      </c>
      <c r="B25" t="s">
        <v>98</v>
      </c>
      <c r="C25" t="s">
        <v>99</v>
      </c>
      <c r="D25" s="1">
        <v>1578159.8</v>
      </c>
    </row>
    <row r="26" spans="1:4" x14ac:dyDescent="0.2">
      <c r="A26" t="s">
        <v>100</v>
      </c>
      <c r="D26" s="1">
        <v>59</v>
      </c>
    </row>
    <row r="27" spans="1:4" x14ac:dyDescent="0.2">
      <c r="A27" t="s">
        <v>101</v>
      </c>
      <c r="D27" s="1">
        <v>1</v>
      </c>
    </row>
    <row r="28" spans="1:4" x14ac:dyDescent="0.2">
      <c r="A28" t="s">
        <v>102</v>
      </c>
      <c r="D28" s="1">
        <v>1958000</v>
      </c>
    </row>
    <row r="29" spans="1:4" x14ac:dyDescent="0.2">
      <c r="A29" t="s">
        <v>103</v>
      </c>
      <c r="D29" s="1">
        <v>248000</v>
      </c>
    </row>
    <row r="30" spans="1:4" x14ac:dyDescent="0.2">
      <c r="A30" t="s">
        <v>4</v>
      </c>
      <c r="B30" t="s">
        <v>5</v>
      </c>
      <c r="C30" t="s">
        <v>6</v>
      </c>
      <c r="D30" s="1">
        <v>6031200</v>
      </c>
    </row>
    <row r="31" spans="1:4" x14ac:dyDescent="0.2">
      <c r="A31" t="s">
        <v>104</v>
      </c>
      <c r="B31" t="s">
        <v>105</v>
      </c>
      <c r="C31" t="s">
        <v>15</v>
      </c>
      <c r="D31" s="1">
        <v>654600</v>
      </c>
    </row>
    <row r="32" spans="1:4" x14ac:dyDescent="0.2">
      <c r="A32" t="s">
        <v>106</v>
      </c>
      <c r="B32" t="s">
        <v>18</v>
      </c>
      <c r="C32" t="s">
        <v>107</v>
      </c>
      <c r="D32" s="1">
        <v>400000</v>
      </c>
    </row>
    <row r="33" spans="1:9" x14ac:dyDescent="0.2">
      <c r="A33" t="s">
        <v>108</v>
      </c>
      <c r="B33" t="s">
        <v>7</v>
      </c>
      <c r="C33" t="s">
        <v>109</v>
      </c>
      <c r="D33" s="1">
        <v>93000</v>
      </c>
    </row>
    <row r="34" spans="1:9" x14ac:dyDescent="0.2">
      <c r="A34" t="s">
        <v>110</v>
      </c>
      <c r="B34" t="s">
        <v>111</v>
      </c>
      <c r="C34" t="s">
        <v>112</v>
      </c>
      <c r="D34" s="1">
        <v>2945000</v>
      </c>
      <c r="F34" s="10" t="s">
        <v>451</v>
      </c>
      <c r="G34" s="10" t="s">
        <v>450</v>
      </c>
      <c r="H34" s="10" t="s">
        <v>449</v>
      </c>
      <c r="I34" s="10" t="s">
        <v>448</v>
      </c>
    </row>
    <row r="35" spans="1:9" x14ac:dyDescent="0.2">
      <c r="A35" t="s">
        <v>113</v>
      </c>
      <c r="B35" t="s">
        <v>12</v>
      </c>
      <c r="C35" t="s">
        <v>114</v>
      </c>
      <c r="D35" s="1">
        <v>829000</v>
      </c>
      <c r="F35" s="8" t="s">
        <v>447</v>
      </c>
      <c r="G35" s="8" t="s">
        <v>433</v>
      </c>
      <c r="H35">
        <f t="shared" ref="H35:H47" si="0">COUNTIFS($D:$D,"&gt;="&amp;J2,$D:$D,"&lt;"&amp;J3)</f>
        <v>14</v>
      </c>
      <c r="I35">
        <f t="shared" ref="I35:I48" si="1">H35 / $G$15</f>
        <v>7.407407407407407E-2</v>
      </c>
    </row>
    <row r="36" spans="1:9" x14ac:dyDescent="0.2">
      <c r="A36" t="s">
        <v>115</v>
      </c>
      <c r="B36" t="s">
        <v>116</v>
      </c>
      <c r="C36" t="s">
        <v>117</v>
      </c>
      <c r="D36" s="1">
        <v>578000</v>
      </c>
      <c r="F36" s="8" t="s">
        <v>434</v>
      </c>
      <c r="G36" s="8" t="s">
        <v>452</v>
      </c>
      <c r="H36">
        <f t="shared" si="0"/>
        <v>1</v>
      </c>
      <c r="I36">
        <f t="shared" si="1"/>
        <v>5.2910052910052907E-3</v>
      </c>
    </row>
    <row r="37" spans="1:9" x14ac:dyDescent="0.2">
      <c r="A37" t="s">
        <v>118</v>
      </c>
      <c r="B37" t="s">
        <v>14</v>
      </c>
      <c r="C37" t="s">
        <v>10</v>
      </c>
      <c r="D37" s="1">
        <v>486200</v>
      </c>
      <c r="F37" s="8" t="s">
        <v>435</v>
      </c>
      <c r="G37" s="8" t="s">
        <v>453</v>
      </c>
      <c r="H37">
        <f t="shared" si="0"/>
        <v>0</v>
      </c>
      <c r="I37">
        <f t="shared" si="1"/>
        <v>0</v>
      </c>
    </row>
    <row r="38" spans="1:9" x14ac:dyDescent="0.2">
      <c r="A38" t="s">
        <v>119</v>
      </c>
      <c r="B38" t="s">
        <v>120</v>
      </c>
      <c r="C38" t="s">
        <v>121</v>
      </c>
      <c r="D38" s="1">
        <v>1446852</v>
      </c>
      <c r="F38" s="8" t="s">
        <v>436</v>
      </c>
      <c r="G38" s="8" t="s">
        <v>454</v>
      </c>
      <c r="H38">
        <f t="shared" si="0"/>
        <v>13</v>
      </c>
      <c r="I38">
        <f t="shared" si="1"/>
        <v>6.8783068783068779E-2</v>
      </c>
    </row>
    <row r="39" spans="1:9" x14ac:dyDescent="0.2">
      <c r="A39" t="s">
        <v>122</v>
      </c>
      <c r="B39" t="s">
        <v>123</v>
      </c>
      <c r="C39" t="s">
        <v>57</v>
      </c>
      <c r="D39" s="1">
        <v>400000</v>
      </c>
      <c r="F39" s="8" t="s">
        <v>437</v>
      </c>
      <c r="G39" s="8" t="s">
        <v>455</v>
      </c>
      <c r="H39">
        <f t="shared" si="0"/>
        <v>20</v>
      </c>
      <c r="I39">
        <f t="shared" si="1"/>
        <v>0.10582010582010581</v>
      </c>
    </row>
    <row r="40" spans="1:9" x14ac:dyDescent="0.2">
      <c r="A40" t="s">
        <v>124</v>
      </c>
      <c r="B40" t="s">
        <v>125</v>
      </c>
      <c r="C40" t="s">
        <v>126</v>
      </c>
      <c r="D40" s="1">
        <v>7630406</v>
      </c>
      <c r="F40" s="8" t="s">
        <v>438</v>
      </c>
      <c r="G40" s="8" t="s">
        <v>456</v>
      </c>
      <c r="H40">
        <f t="shared" si="0"/>
        <v>67</v>
      </c>
      <c r="I40">
        <f t="shared" si="1"/>
        <v>0.35449735449735448</v>
      </c>
    </row>
    <row r="41" spans="1:9" x14ac:dyDescent="0.2">
      <c r="A41" t="s">
        <v>4</v>
      </c>
      <c r="B41" t="s">
        <v>5</v>
      </c>
      <c r="C41" t="s">
        <v>6</v>
      </c>
      <c r="D41" s="1">
        <v>6240000</v>
      </c>
      <c r="F41" t="s">
        <v>439</v>
      </c>
      <c r="G41" s="8" t="s">
        <v>457</v>
      </c>
      <c r="H41">
        <f t="shared" si="0"/>
        <v>28</v>
      </c>
      <c r="I41">
        <f t="shared" si="1"/>
        <v>0.14814814814814814</v>
      </c>
    </row>
    <row r="42" spans="1:9" x14ac:dyDescent="0.2">
      <c r="A42" t="s">
        <v>127</v>
      </c>
      <c r="B42" t="s">
        <v>19</v>
      </c>
      <c r="C42" t="s">
        <v>128</v>
      </c>
      <c r="D42" s="1">
        <v>258500</v>
      </c>
      <c r="F42" t="s">
        <v>440</v>
      </c>
      <c r="G42" s="8" t="s">
        <v>458</v>
      </c>
      <c r="H42">
        <f t="shared" si="0"/>
        <v>18</v>
      </c>
      <c r="I42">
        <f t="shared" si="1"/>
        <v>9.5238095238095233E-2</v>
      </c>
    </row>
    <row r="43" spans="1:9" x14ac:dyDescent="0.2">
      <c r="A43" t="s">
        <v>129</v>
      </c>
      <c r="B43" t="s">
        <v>11</v>
      </c>
      <c r="C43" t="s">
        <v>130</v>
      </c>
      <c r="D43" s="1">
        <v>280000</v>
      </c>
      <c r="F43" t="s">
        <v>441</v>
      </c>
      <c r="G43" s="8" t="s">
        <v>459</v>
      </c>
      <c r="H43">
        <f t="shared" si="0"/>
        <v>9</v>
      </c>
      <c r="I43">
        <f t="shared" si="1"/>
        <v>4.7619047619047616E-2</v>
      </c>
    </row>
    <row r="44" spans="1:9" x14ac:dyDescent="0.2">
      <c r="A44" t="s">
        <v>131</v>
      </c>
      <c r="B44" t="s">
        <v>105</v>
      </c>
      <c r="C44" t="s">
        <v>15</v>
      </c>
      <c r="D44" s="1">
        <v>650640</v>
      </c>
      <c r="F44" t="s">
        <v>442</v>
      </c>
      <c r="G44" s="8" t="s">
        <v>460</v>
      </c>
      <c r="H44">
        <f t="shared" si="0"/>
        <v>9</v>
      </c>
      <c r="I44">
        <f t="shared" si="1"/>
        <v>4.7619047619047616E-2</v>
      </c>
    </row>
    <row r="45" spans="1:9" x14ac:dyDescent="0.2">
      <c r="A45" t="s">
        <v>132</v>
      </c>
      <c r="B45" t="s">
        <v>133</v>
      </c>
      <c r="C45" t="s">
        <v>134</v>
      </c>
      <c r="D45" s="1">
        <v>916800</v>
      </c>
      <c r="F45" t="s">
        <v>443</v>
      </c>
      <c r="G45" s="8" t="s">
        <v>461</v>
      </c>
      <c r="H45">
        <f t="shared" si="0"/>
        <v>6</v>
      </c>
      <c r="I45">
        <f t="shared" si="1"/>
        <v>3.1746031746031744E-2</v>
      </c>
    </row>
    <row r="46" spans="1:9" x14ac:dyDescent="0.2">
      <c r="A46" t="s">
        <v>135</v>
      </c>
      <c r="B46" t="s">
        <v>13</v>
      </c>
      <c r="C46" t="s">
        <v>136</v>
      </c>
      <c r="D46" s="1">
        <v>389500</v>
      </c>
      <c r="F46" t="s">
        <v>444</v>
      </c>
      <c r="G46" s="8" t="s">
        <v>462</v>
      </c>
      <c r="H46">
        <f t="shared" si="0"/>
        <v>2</v>
      </c>
      <c r="I46">
        <f t="shared" si="1"/>
        <v>1.0582010582010581E-2</v>
      </c>
    </row>
    <row r="47" spans="1:9" x14ac:dyDescent="0.2">
      <c r="A47" t="s">
        <v>137</v>
      </c>
      <c r="B47" t="s">
        <v>138</v>
      </c>
      <c r="C47" t="s">
        <v>57</v>
      </c>
      <c r="D47" s="1">
        <v>538000</v>
      </c>
      <c r="F47" t="s">
        <v>445</v>
      </c>
      <c r="G47" s="8" t="s">
        <v>463</v>
      </c>
      <c r="H47">
        <f t="shared" si="0"/>
        <v>0</v>
      </c>
      <c r="I47">
        <f t="shared" si="1"/>
        <v>0</v>
      </c>
    </row>
    <row r="48" spans="1:9" x14ac:dyDescent="0.2">
      <c r="A48" t="s">
        <v>139</v>
      </c>
      <c r="B48" t="s">
        <v>140</v>
      </c>
      <c r="C48" t="s">
        <v>141</v>
      </c>
      <c r="D48" s="1">
        <v>498000</v>
      </c>
      <c r="F48" t="s">
        <v>446</v>
      </c>
      <c r="G48" s="8" t="s">
        <v>464</v>
      </c>
      <c r="H48">
        <f>COUNTIFS($D:$D,"&gt;="&amp;J15,$D:$D,"&lt;="&amp;J16)</f>
        <v>2</v>
      </c>
      <c r="I48">
        <f t="shared" si="1"/>
        <v>1.0582010582010581E-2</v>
      </c>
    </row>
    <row r="49" spans="1:9" x14ac:dyDescent="0.2">
      <c r="A49" t="s">
        <v>142</v>
      </c>
      <c r="B49" t="s">
        <v>111</v>
      </c>
      <c r="C49" t="s">
        <v>112</v>
      </c>
      <c r="D49" s="1">
        <v>1685900</v>
      </c>
      <c r="H49">
        <f>SUM(H35:H48)</f>
        <v>189</v>
      </c>
      <c r="I49">
        <f>SUM(I35:I48)</f>
        <v>0.99999999999999989</v>
      </c>
    </row>
    <row r="50" spans="1:9" x14ac:dyDescent="0.2">
      <c r="A50" t="s">
        <v>115</v>
      </c>
      <c r="B50" t="s">
        <v>116</v>
      </c>
      <c r="C50" t="s">
        <v>143</v>
      </c>
      <c r="D50" s="1">
        <v>593000</v>
      </c>
    </row>
    <row r="51" spans="1:9" x14ac:dyDescent="0.2">
      <c r="A51" t="s">
        <v>144</v>
      </c>
      <c r="B51" t="s">
        <v>120</v>
      </c>
      <c r="C51" t="s">
        <v>121</v>
      </c>
      <c r="D51" s="1">
        <v>1447960</v>
      </c>
    </row>
    <row r="52" spans="1:9" x14ac:dyDescent="0.2">
      <c r="A52" t="s">
        <v>145</v>
      </c>
      <c r="B52" t="s">
        <v>14</v>
      </c>
      <c r="C52" t="s">
        <v>146</v>
      </c>
      <c r="D52" s="1">
        <v>5952894</v>
      </c>
    </row>
    <row r="53" spans="1:9" x14ac:dyDescent="0.2">
      <c r="A53" t="s">
        <v>147</v>
      </c>
      <c r="B53" t="s">
        <v>148</v>
      </c>
      <c r="C53" t="s">
        <v>149</v>
      </c>
      <c r="D53" s="1">
        <v>944723.58</v>
      </c>
    </row>
    <row r="54" spans="1:9" x14ac:dyDescent="0.2">
      <c r="A54" t="s">
        <v>150</v>
      </c>
      <c r="B54" t="s">
        <v>151</v>
      </c>
      <c r="C54" t="s">
        <v>15</v>
      </c>
      <c r="D54" s="1">
        <v>457712</v>
      </c>
    </row>
    <row r="55" spans="1:9" x14ac:dyDescent="0.2">
      <c r="A55" t="s">
        <v>152</v>
      </c>
      <c r="B55" t="s">
        <v>125</v>
      </c>
      <c r="C55" t="s">
        <v>126</v>
      </c>
      <c r="D55" s="1">
        <v>4670938</v>
      </c>
    </row>
    <row r="56" spans="1:9" x14ac:dyDescent="0.2">
      <c r="A56" t="s">
        <v>153</v>
      </c>
      <c r="B56" t="s">
        <v>154</v>
      </c>
      <c r="C56" t="s">
        <v>155</v>
      </c>
      <c r="D56" s="1">
        <v>648000</v>
      </c>
    </row>
    <row r="57" spans="1:9" x14ac:dyDescent="0.2">
      <c r="A57" t="s">
        <v>156</v>
      </c>
      <c r="B57" t="s">
        <v>157</v>
      </c>
      <c r="C57" t="s">
        <v>158</v>
      </c>
      <c r="D57" s="1">
        <v>556800</v>
      </c>
    </row>
    <row r="58" spans="1:9" x14ac:dyDescent="0.2">
      <c r="A58" t="s">
        <v>159</v>
      </c>
      <c r="B58" t="s">
        <v>160</v>
      </c>
      <c r="C58" t="s">
        <v>161</v>
      </c>
      <c r="D58" s="1">
        <v>1007000</v>
      </c>
    </row>
    <row r="59" spans="1:9" x14ac:dyDescent="0.2">
      <c r="A59" t="s">
        <v>75</v>
      </c>
      <c r="B59" t="s">
        <v>76</v>
      </c>
      <c r="C59" t="s">
        <v>77</v>
      </c>
      <c r="D59" s="1">
        <v>260000</v>
      </c>
    </row>
    <row r="60" spans="1:9" x14ac:dyDescent="0.2">
      <c r="A60" t="s">
        <v>162</v>
      </c>
      <c r="B60" t="s">
        <v>163</v>
      </c>
      <c r="C60" t="s">
        <v>57</v>
      </c>
      <c r="D60" s="1">
        <v>400000</v>
      </c>
    </row>
    <row r="61" spans="1:9" x14ac:dyDescent="0.2">
      <c r="A61" t="s">
        <v>145</v>
      </c>
      <c r="B61" t="s">
        <v>14</v>
      </c>
      <c r="C61" t="s">
        <v>146</v>
      </c>
      <c r="D61" s="1">
        <v>5952893</v>
      </c>
    </row>
    <row r="62" spans="1:9" x14ac:dyDescent="0.2">
      <c r="A62" t="s">
        <v>164</v>
      </c>
      <c r="B62" t="s">
        <v>165</v>
      </c>
      <c r="C62" t="s">
        <v>166</v>
      </c>
      <c r="D62" s="1">
        <v>492800</v>
      </c>
    </row>
    <row r="63" spans="1:9" x14ac:dyDescent="0.2">
      <c r="A63" t="s">
        <v>78</v>
      </c>
      <c r="B63" t="s">
        <v>79</v>
      </c>
      <c r="C63" t="s">
        <v>80</v>
      </c>
      <c r="D63" s="1">
        <v>149000</v>
      </c>
    </row>
    <row r="64" spans="1:9" x14ac:dyDescent="0.2">
      <c r="A64" t="s">
        <v>167</v>
      </c>
      <c r="B64" t="s">
        <v>168</v>
      </c>
      <c r="C64" t="s">
        <v>169</v>
      </c>
      <c r="D64" s="1">
        <v>600000</v>
      </c>
    </row>
    <row r="65" spans="1:4" x14ac:dyDescent="0.2">
      <c r="A65" t="s">
        <v>170</v>
      </c>
      <c r="B65" t="s">
        <v>105</v>
      </c>
      <c r="C65" t="s">
        <v>15</v>
      </c>
      <c r="D65" s="1">
        <v>649840</v>
      </c>
    </row>
    <row r="66" spans="1:4" x14ac:dyDescent="0.2">
      <c r="A66" t="s">
        <v>171</v>
      </c>
      <c r="D66" s="1">
        <v>416928</v>
      </c>
    </row>
    <row r="67" spans="1:4" x14ac:dyDescent="0.2">
      <c r="A67" t="s">
        <v>87</v>
      </c>
      <c r="B67" t="s">
        <v>88</v>
      </c>
      <c r="C67" t="s">
        <v>89</v>
      </c>
      <c r="D67" s="1">
        <v>138000</v>
      </c>
    </row>
    <row r="68" spans="1:4" x14ac:dyDescent="0.2">
      <c r="A68" t="s">
        <v>172</v>
      </c>
      <c r="B68" t="s">
        <v>173</v>
      </c>
      <c r="C68" t="s">
        <v>15</v>
      </c>
      <c r="D68" s="1">
        <v>596564</v>
      </c>
    </row>
    <row r="69" spans="1:4" x14ac:dyDescent="0.2">
      <c r="A69" t="s">
        <v>174</v>
      </c>
      <c r="B69" t="s">
        <v>175</v>
      </c>
      <c r="C69" t="s">
        <v>80</v>
      </c>
      <c r="D69" s="1">
        <v>1038000</v>
      </c>
    </row>
    <row r="70" spans="1:4" x14ac:dyDescent="0.2">
      <c r="A70" t="s">
        <v>101</v>
      </c>
      <c r="D70" s="1">
        <v>1</v>
      </c>
    </row>
    <row r="71" spans="1:4" x14ac:dyDescent="0.2">
      <c r="A71" t="s">
        <v>176</v>
      </c>
      <c r="D71" s="1">
        <v>32.799999999999997</v>
      </c>
    </row>
    <row r="72" spans="1:4" x14ac:dyDescent="0.2">
      <c r="A72" t="s">
        <v>177</v>
      </c>
      <c r="D72" s="1">
        <v>387800</v>
      </c>
    </row>
    <row r="73" spans="1:4" x14ac:dyDescent="0.2">
      <c r="A73" t="s">
        <v>178</v>
      </c>
      <c r="B73" t="s">
        <v>179</v>
      </c>
      <c r="C73" t="s">
        <v>80</v>
      </c>
      <c r="D73" s="1">
        <v>1098000</v>
      </c>
    </row>
    <row r="74" spans="1:4" x14ac:dyDescent="0.2">
      <c r="A74" t="s">
        <v>180</v>
      </c>
      <c r="B74" t="s">
        <v>181</v>
      </c>
      <c r="C74" t="s">
        <v>80</v>
      </c>
      <c r="D74" s="1">
        <v>835000</v>
      </c>
    </row>
    <row r="75" spans="1:4" x14ac:dyDescent="0.2">
      <c r="A75" t="s">
        <v>182</v>
      </c>
      <c r="B75" t="s">
        <v>183</v>
      </c>
      <c r="C75" t="s">
        <v>184</v>
      </c>
      <c r="D75" s="1">
        <v>397000</v>
      </c>
    </row>
    <row r="76" spans="1:4" x14ac:dyDescent="0.2">
      <c r="A76" t="s">
        <v>185</v>
      </c>
      <c r="B76" t="s">
        <v>186</v>
      </c>
      <c r="C76" t="s">
        <v>80</v>
      </c>
      <c r="D76" s="1">
        <v>475000</v>
      </c>
    </row>
    <row r="77" spans="1:4" x14ac:dyDescent="0.2">
      <c r="A77" t="s">
        <v>187</v>
      </c>
      <c r="B77" t="s">
        <v>13</v>
      </c>
      <c r="C77" t="s">
        <v>188</v>
      </c>
      <c r="D77" s="1">
        <v>289000</v>
      </c>
    </row>
    <row r="78" spans="1:4" x14ac:dyDescent="0.2">
      <c r="A78" t="s">
        <v>189</v>
      </c>
      <c r="B78" t="s">
        <v>190</v>
      </c>
      <c r="C78" t="s">
        <v>191</v>
      </c>
      <c r="D78" s="1">
        <v>489000</v>
      </c>
    </row>
    <row r="79" spans="1:4" x14ac:dyDescent="0.2">
      <c r="A79" t="s">
        <v>192</v>
      </c>
      <c r="B79" t="s">
        <v>193</v>
      </c>
      <c r="C79" t="s">
        <v>57</v>
      </c>
      <c r="D79" s="1">
        <v>440000</v>
      </c>
    </row>
    <row r="80" spans="1:4" x14ac:dyDescent="0.2">
      <c r="A80" t="s">
        <v>194</v>
      </c>
      <c r="B80" t="s">
        <v>195</v>
      </c>
      <c r="C80" t="s">
        <v>57</v>
      </c>
      <c r="D80" s="1">
        <v>740000</v>
      </c>
    </row>
    <row r="81" spans="1:4" x14ac:dyDescent="0.2">
      <c r="A81" t="s">
        <v>196</v>
      </c>
      <c r="B81" t="s">
        <v>197</v>
      </c>
      <c r="C81" t="s">
        <v>57</v>
      </c>
      <c r="D81" s="1">
        <v>590000</v>
      </c>
    </row>
    <row r="82" spans="1:4" x14ac:dyDescent="0.2">
      <c r="A82" t="s">
        <v>198</v>
      </c>
      <c r="B82" t="s">
        <v>199</v>
      </c>
      <c r="C82" t="s">
        <v>200</v>
      </c>
      <c r="D82" s="1">
        <v>398500</v>
      </c>
    </row>
    <row r="83" spans="1:4" x14ac:dyDescent="0.2">
      <c r="A83" t="s">
        <v>201</v>
      </c>
      <c r="B83" t="s">
        <v>202</v>
      </c>
      <c r="C83" t="s">
        <v>203</v>
      </c>
      <c r="D83" s="1">
        <v>1361000</v>
      </c>
    </row>
    <row r="84" spans="1:4" x14ac:dyDescent="0.2">
      <c r="A84" t="s">
        <v>204</v>
      </c>
      <c r="B84" t="s">
        <v>205</v>
      </c>
      <c r="C84" t="s">
        <v>206</v>
      </c>
      <c r="D84" s="1">
        <v>748750</v>
      </c>
    </row>
    <row r="85" spans="1:4" x14ac:dyDescent="0.2">
      <c r="A85" t="s">
        <v>207</v>
      </c>
      <c r="B85" t="s">
        <v>208</v>
      </c>
      <c r="C85" t="s">
        <v>209</v>
      </c>
      <c r="D85" s="1">
        <v>99000</v>
      </c>
    </row>
    <row r="86" spans="1:4" x14ac:dyDescent="0.2">
      <c r="A86" t="s">
        <v>210</v>
      </c>
      <c r="B86" t="s">
        <v>211</v>
      </c>
      <c r="C86" t="s">
        <v>126</v>
      </c>
      <c r="D86" s="1">
        <v>5202916</v>
      </c>
    </row>
    <row r="87" spans="1:4" x14ac:dyDescent="0.2">
      <c r="A87" t="s">
        <v>212</v>
      </c>
      <c r="B87" t="s">
        <v>213</v>
      </c>
      <c r="C87" t="s">
        <v>214</v>
      </c>
      <c r="D87" s="1">
        <v>900760</v>
      </c>
    </row>
    <row r="88" spans="1:4" x14ac:dyDescent="0.2">
      <c r="A88" t="s">
        <v>215</v>
      </c>
      <c r="B88" t="s">
        <v>216</v>
      </c>
      <c r="C88" t="s">
        <v>217</v>
      </c>
      <c r="D88" s="1">
        <v>4998996</v>
      </c>
    </row>
    <row r="89" spans="1:4" x14ac:dyDescent="0.2">
      <c r="A89" t="s">
        <v>218</v>
      </c>
      <c r="B89" t="s">
        <v>219</v>
      </c>
      <c r="C89" t="s">
        <v>220</v>
      </c>
      <c r="D89" s="1">
        <v>988000</v>
      </c>
    </row>
    <row r="90" spans="1:4" x14ac:dyDescent="0.2">
      <c r="A90" t="s">
        <v>221</v>
      </c>
      <c r="B90" t="s">
        <v>8</v>
      </c>
      <c r="C90" t="s">
        <v>222</v>
      </c>
      <c r="D90" s="1">
        <v>1098000</v>
      </c>
    </row>
    <row r="91" spans="1:4" x14ac:dyDescent="0.2">
      <c r="A91" t="s">
        <v>223</v>
      </c>
      <c r="B91" t="s">
        <v>205</v>
      </c>
      <c r="C91" t="s">
        <v>224</v>
      </c>
      <c r="D91" s="1">
        <v>2447900</v>
      </c>
    </row>
    <row r="92" spans="1:4" x14ac:dyDescent="0.2">
      <c r="A92" t="s">
        <v>225</v>
      </c>
      <c r="B92" t="s">
        <v>205</v>
      </c>
      <c r="C92" t="s">
        <v>206</v>
      </c>
      <c r="D92" s="1">
        <v>798750</v>
      </c>
    </row>
    <row r="93" spans="1:4" x14ac:dyDescent="0.2">
      <c r="A93" t="s">
        <v>226</v>
      </c>
      <c r="B93" t="s">
        <v>227</v>
      </c>
      <c r="C93" t="s">
        <v>228</v>
      </c>
      <c r="D93" s="1">
        <v>1445000</v>
      </c>
    </row>
    <row r="94" spans="1:4" x14ac:dyDescent="0.2">
      <c r="A94" t="s">
        <v>178</v>
      </c>
      <c r="B94" t="s">
        <v>179</v>
      </c>
      <c r="C94" t="s">
        <v>80</v>
      </c>
      <c r="D94" s="1">
        <v>1098000</v>
      </c>
    </row>
    <row r="95" spans="1:4" x14ac:dyDescent="0.2">
      <c r="A95" t="s">
        <v>229</v>
      </c>
      <c r="B95" t="s">
        <v>230</v>
      </c>
      <c r="C95" t="s">
        <v>231</v>
      </c>
      <c r="D95" s="1">
        <v>654000</v>
      </c>
    </row>
    <row r="96" spans="1:4" x14ac:dyDescent="0.2">
      <c r="A96" t="s">
        <v>180</v>
      </c>
      <c r="B96" t="s">
        <v>181</v>
      </c>
      <c r="C96" t="s">
        <v>80</v>
      </c>
      <c r="D96" s="1">
        <v>835000</v>
      </c>
    </row>
    <row r="97" spans="1:4" x14ac:dyDescent="0.2">
      <c r="A97" t="s">
        <v>232</v>
      </c>
      <c r="B97" t="s">
        <v>199</v>
      </c>
      <c r="C97" t="s">
        <v>233</v>
      </c>
      <c r="D97" s="1">
        <v>642000</v>
      </c>
    </row>
    <row r="98" spans="1:4" x14ac:dyDescent="0.2">
      <c r="A98" t="s">
        <v>234</v>
      </c>
      <c r="B98" t="s">
        <v>17</v>
      </c>
      <c r="C98" t="s">
        <v>235</v>
      </c>
      <c r="D98" s="1">
        <v>1497500</v>
      </c>
    </row>
    <row r="99" spans="1:4" x14ac:dyDescent="0.2">
      <c r="A99" t="s">
        <v>236</v>
      </c>
      <c r="B99" t="s">
        <v>237</v>
      </c>
      <c r="C99" t="s">
        <v>238</v>
      </c>
      <c r="D99" s="1">
        <v>604800</v>
      </c>
    </row>
    <row r="100" spans="1:4" x14ac:dyDescent="0.2">
      <c r="A100" t="s">
        <v>239</v>
      </c>
      <c r="B100" t="s">
        <v>240</v>
      </c>
      <c r="C100" t="s">
        <v>241</v>
      </c>
      <c r="D100" s="1">
        <v>6202000</v>
      </c>
    </row>
    <row r="101" spans="1:4" x14ac:dyDescent="0.2">
      <c r="A101" t="s">
        <v>242</v>
      </c>
      <c r="B101" t="s">
        <v>211</v>
      </c>
      <c r="C101" t="s">
        <v>243</v>
      </c>
      <c r="D101" s="1">
        <v>1050000</v>
      </c>
    </row>
    <row r="102" spans="1:4" x14ac:dyDescent="0.2">
      <c r="A102" t="s">
        <v>244</v>
      </c>
      <c r="B102" t="s">
        <v>245</v>
      </c>
      <c r="C102" t="s">
        <v>246</v>
      </c>
      <c r="D102" s="1">
        <v>282000</v>
      </c>
    </row>
    <row r="103" spans="1:4" x14ac:dyDescent="0.2">
      <c r="A103" t="s">
        <v>247</v>
      </c>
      <c r="B103" t="s">
        <v>248</v>
      </c>
      <c r="C103" t="s">
        <v>249</v>
      </c>
      <c r="D103" s="1">
        <v>450545</v>
      </c>
    </row>
    <row r="104" spans="1:4" x14ac:dyDescent="0.2">
      <c r="A104" t="s">
        <v>250</v>
      </c>
      <c r="B104" t="s">
        <v>251</v>
      </c>
      <c r="C104" t="s">
        <v>252</v>
      </c>
      <c r="D104" s="1">
        <v>528000</v>
      </c>
    </row>
    <row r="105" spans="1:4" x14ac:dyDescent="0.2">
      <c r="A105" t="s">
        <v>253</v>
      </c>
      <c r="B105" t="s">
        <v>254</v>
      </c>
      <c r="C105" t="s">
        <v>255</v>
      </c>
      <c r="D105" s="1">
        <v>330000</v>
      </c>
    </row>
    <row r="106" spans="1:4" x14ac:dyDescent="0.2">
      <c r="A106" t="s">
        <v>256</v>
      </c>
      <c r="B106" t="s">
        <v>257</v>
      </c>
      <c r="C106" t="s">
        <v>258</v>
      </c>
      <c r="D106" s="1">
        <v>426000</v>
      </c>
    </row>
    <row r="107" spans="1:4" x14ac:dyDescent="0.2">
      <c r="A107" t="s">
        <v>259</v>
      </c>
      <c r="B107" t="s">
        <v>9</v>
      </c>
      <c r="C107" t="s">
        <v>260</v>
      </c>
      <c r="D107" s="1">
        <v>1906000</v>
      </c>
    </row>
    <row r="108" spans="1:4" x14ac:dyDescent="0.2">
      <c r="A108" t="s">
        <v>261</v>
      </c>
      <c r="B108" t="s">
        <v>21</v>
      </c>
      <c r="C108" t="s">
        <v>262</v>
      </c>
      <c r="D108" s="1">
        <v>292500</v>
      </c>
    </row>
    <row r="109" spans="1:4" x14ac:dyDescent="0.2">
      <c r="A109" t="s">
        <v>263</v>
      </c>
      <c r="B109" t="s">
        <v>205</v>
      </c>
      <c r="C109" t="s">
        <v>264</v>
      </c>
      <c r="D109" s="1">
        <v>10</v>
      </c>
    </row>
    <row r="110" spans="1:4" x14ac:dyDescent="0.2">
      <c r="A110" t="s">
        <v>265</v>
      </c>
      <c r="B110" t="s">
        <v>205</v>
      </c>
      <c r="C110" t="s">
        <v>266</v>
      </c>
      <c r="D110" s="1">
        <v>9.8000000000000007</v>
      </c>
    </row>
    <row r="111" spans="1:4" x14ac:dyDescent="0.2">
      <c r="A111" t="s">
        <v>267</v>
      </c>
      <c r="B111" t="s">
        <v>248</v>
      </c>
      <c r="C111" t="s">
        <v>268</v>
      </c>
      <c r="D111" s="1">
        <v>9137035.8000000007</v>
      </c>
    </row>
    <row r="112" spans="1:4" x14ac:dyDescent="0.2">
      <c r="A112" t="s">
        <v>269</v>
      </c>
      <c r="B112" t="s">
        <v>270</v>
      </c>
      <c r="C112" t="s">
        <v>271</v>
      </c>
      <c r="D112" s="1">
        <v>500000</v>
      </c>
    </row>
    <row r="113" spans="1:4" x14ac:dyDescent="0.2">
      <c r="A113" t="s">
        <v>272</v>
      </c>
      <c r="B113" t="s">
        <v>270</v>
      </c>
      <c r="C113" t="s">
        <v>273</v>
      </c>
      <c r="D113" s="1">
        <v>1367000</v>
      </c>
    </row>
    <row r="114" spans="1:4" x14ac:dyDescent="0.2">
      <c r="A114" t="s">
        <v>274</v>
      </c>
      <c r="B114" t="s">
        <v>275</v>
      </c>
      <c r="C114" t="s">
        <v>276</v>
      </c>
      <c r="D114" s="1">
        <v>12392576</v>
      </c>
    </row>
    <row r="115" spans="1:4" x14ac:dyDescent="0.2">
      <c r="A115" t="s">
        <v>277</v>
      </c>
      <c r="B115" t="s">
        <v>248</v>
      </c>
      <c r="C115" t="s">
        <v>278</v>
      </c>
      <c r="D115" s="1">
        <v>1438870</v>
      </c>
    </row>
    <row r="116" spans="1:4" x14ac:dyDescent="0.2">
      <c r="A116" t="s">
        <v>279</v>
      </c>
      <c r="B116" t="s">
        <v>8</v>
      </c>
      <c r="C116" t="s">
        <v>280</v>
      </c>
      <c r="D116" s="1">
        <v>138000</v>
      </c>
    </row>
    <row r="117" spans="1:4" x14ac:dyDescent="0.2">
      <c r="A117" t="s">
        <v>281</v>
      </c>
      <c r="B117" t="s">
        <v>8</v>
      </c>
      <c r="C117" t="s">
        <v>222</v>
      </c>
      <c r="D117" s="1">
        <v>408500</v>
      </c>
    </row>
    <row r="118" spans="1:4" x14ac:dyDescent="0.2">
      <c r="A118" t="s">
        <v>282</v>
      </c>
      <c r="B118" t="s">
        <v>8</v>
      </c>
      <c r="C118" t="s">
        <v>283</v>
      </c>
      <c r="D118" s="1">
        <v>403000</v>
      </c>
    </row>
    <row r="119" spans="1:4" x14ac:dyDescent="0.2">
      <c r="A119" t="s">
        <v>284</v>
      </c>
      <c r="B119" t="s">
        <v>211</v>
      </c>
      <c r="C119" t="s">
        <v>285</v>
      </c>
      <c r="D119" s="1">
        <v>1990000</v>
      </c>
    </row>
    <row r="120" spans="1:4" x14ac:dyDescent="0.2">
      <c r="A120" t="s">
        <v>286</v>
      </c>
      <c r="B120" t="s">
        <v>213</v>
      </c>
      <c r="C120" t="s">
        <v>287</v>
      </c>
      <c r="D120" s="1">
        <v>448000</v>
      </c>
    </row>
    <row r="121" spans="1:4" x14ac:dyDescent="0.2">
      <c r="A121" t="s">
        <v>288</v>
      </c>
      <c r="B121" t="s">
        <v>20</v>
      </c>
      <c r="C121" t="s">
        <v>289</v>
      </c>
      <c r="D121" s="1">
        <v>119600</v>
      </c>
    </row>
    <row r="122" spans="1:4" x14ac:dyDescent="0.2">
      <c r="A122" t="s">
        <v>290</v>
      </c>
      <c r="B122" t="s">
        <v>205</v>
      </c>
      <c r="C122" t="s">
        <v>291</v>
      </c>
      <c r="D122" s="1">
        <v>558900</v>
      </c>
    </row>
    <row r="123" spans="1:4" x14ac:dyDescent="0.2">
      <c r="A123" t="s">
        <v>292</v>
      </c>
      <c r="B123" t="s">
        <v>205</v>
      </c>
      <c r="C123" t="s">
        <v>293</v>
      </c>
      <c r="D123" s="1">
        <v>9537000</v>
      </c>
    </row>
    <row r="124" spans="1:4" x14ac:dyDescent="0.2">
      <c r="A124" t="s">
        <v>294</v>
      </c>
      <c r="B124" t="s">
        <v>248</v>
      </c>
      <c r="C124" t="s">
        <v>295</v>
      </c>
      <c r="D124" s="1">
        <v>1263000</v>
      </c>
    </row>
    <row r="125" spans="1:4" x14ac:dyDescent="0.2">
      <c r="A125" t="s">
        <v>182</v>
      </c>
      <c r="B125" t="s">
        <v>183</v>
      </c>
      <c r="C125" t="s">
        <v>184</v>
      </c>
      <c r="D125" s="1">
        <v>397000</v>
      </c>
    </row>
    <row r="126" spans="1:4" x14ac:dyDescent="0.2">
      <c r="A126" t="s">
        <v>296</v>
      </c>
      <c r="B126" t="s">
        <v>248</v>
      </c>
      <c r="C126" t="s">
        <v>297</v>
      </c>
      <c r="D126" s="1">
        <v>719000</v>
      </c>
    </row>
    <row r="127" spans="1:4" x14ac:dyDescent="0.2">
      <c r="A127" t="s">
        <v>298</v>
      </c>
      <c r="B127" t="s">
        <v>8</v>
      </c>
      <c r="C127" t="s">
        <v>299</v>
      </c>
      <c r="D127" s="1">
        <v>199385</v>
      </c>
    </row>
    <row r="128" spans="1:4" x14ac:dyDescent="0.2">
      <c r="A128" t="s">
        <v>300</v>
      </c>
      <c r="B128" t="s">
        <v>301</v>
      </c>
      <c r="C128" t="s">
        <v>302</v>
      </c>
      <c r="D128" s="1">
        <v>595800</v>
      </c>
    </row>
    <row r="129" spans="1:4" x14ac:dyDescent="0.2">
      <c r="A129" t="s">
        <v>185</v>
      </c>
      <c r="B129" t="s">
        <v>186</v>
      </c>
      <c r="C129" t="s">
        <v>80</v>
      </c>
      <c r="D129" s="1">
        <v>475000</v>
      </c>
    </row>
    <row r="130" spans="1:4" x14ac:dyDescent="0.2">
      <c r="A130" t="s">
        <v>303</v>
      </c>
      <c r="B130" t="s">
        <v>205</v>
      </c>
      <c r="C130" t="s">
        <v>304</v>
      </c>
      <c r="D130" s="1">
        <v>1388000</v>
      </c>
    </row>
    <row r="131" spans="1:4" x14ac:dyDescent="0.2">
      <c r="A131" t="s">
        <v>305</v>
      </c>
      <c r="B131" t="s">
        <v>306</v>
      </c>
      <c r="C131" t="s">
        <v>307</v>
      </c>
      <c r="D131" s="1">
        <v>5527983</v>
      </c>
    </row>
    <row r="132" spans="1:4" x14ac:dyDescent="0.2">
      <c r="A132" t="s">
        <v>308</v>
      </c>
      <c r="B132" t="s">
        <v>12</v>
      </c>
      <c r="C132" t="s">
        <v>309</v>
      </c>
      <c r="D132" s="1">
        <v>486200</v>
      </c>
    </row>
    <row r="133" spans="1:4" x14ac:dyDescent="0.2">
      <c r="A133" t="s">
        <v>310</v>
      </c>
      <c r="B133" t="s">
        <v>195</v>
      </c>
      <c r="C133" t="s">
        <v>299</v>
      </c>
      <c r="D133" s="1">
        <v>604500</v>
      </c>
    </row>
    <row r="134" spans="1:4" x14ac:dyDescent="0.2">
      <c r="A134" t="s">
        <v>311</v>
      </c>
      <c r="B134" t="s">
        <v>208</v>
      </c>
      <c r="C134" t="s">
        <v>184</v>
      </c>
      <c r="D134" s="1">
        <v>157000</v>
      </c>
    </row>
    <row r="135" spans="1:4" x14ac:dyDescent="0.2">
      <c r="A135" t="s">
        <v>312</v>
      </c>
      <c r="B135" t="s">
        <v>313</v>
      </c>
      <c r="C135" t="s">
        <v>314</v>
      </c>
      <c r="D135" s="1">
        <v>1760000</v>
      </c>
    </row>
    <row r="136" spans="1:4" x14ac:dyDescent="0.2">
      <c r="A136" t="s">
        <v>315</v>
      </c>
      <c r="B136" t="s">
        <v>316</v>
      </c>
      <c r="C136" t="s">
        <v>57</v>
      </c>
      <c r="D136" s="1">
        <v>1360000</v>
      </c>
    </row>
    <row r="137" spans="1:4" x14ac:dyDescent="0.2">
      <c r="A137" t="s">
        <v>317</v>
      </c>
      <c r="B137" t="s">
        <v>248</v>
      </c>
      <c r="C137" t="s">
        <v>318</v>
      </c>
      <c r="D137" s="1">
        <v>2034000</v>
      </c>
    </row>
    <row r="138" spans="1:4" x14ac:dyDescent="0.2">
      <c r="A138" t="s">
        <v>187</v>
      </c>
      <c r="B138" t="s">
        <v>13</v>
      </c>
      <c r="C138" t="s">
        <v>188</v>
      </c>
      <c r="D138" s="1">
        <v>289000</v>
      </c>
    </row>
    <row r="139" spans="1:4" x14ac:dyDescent="0.2">
      <c r="A139" t="s">
        <v>189</v>
      </c>
      <c r="B139" t="s">
        <v>190</v>
      </c>
      <c r="C139" t="s">
        <v>191</v>
      </c>
      <c r="D139" s="1">
        <v>489000</v>
      </c>
    </row>
    <row r="140" spans="1:4" x14ac:dyDescent="0.2">
      <c r="A140" t="s">
        <v>319</v>
      </c>
      <c r="B140" t="s">
        <v>320</v>
      </c>
      <c r="C140" t="s">
        <v>321</v>
      </c>
      <c r="D140" s="1">
        <v>523000</v>
      </c>
    </row>
    <row r="141" spans="1:4" x14ac:dyDescent="0.2">
      <c r="A141" t="s">
        <v>322</v>
      </c>
      <c r="B141" t="s">
        <v>323</v>
      </c>
      <c r="C141" t="s">
        <v>324</v>
      </c>
      <c r="D141" s="1">
        <v>529730</v>
      </c>
    </row>
    <row r="142" spans="1:4" x14ac:dyDescent="0.2">
      <c r="A142" t="s">
        <v>325</v>
      </c>
      <c r="B142" t="s">
        <v>17</v>
      </c>
      <c r="C142" t="s">
        <v>326</v>
      </c>
      <c r="D142" s="1">
        <v>588000</v>
      </c>
    </row>
    <row r="143" spans="1:4" x14ac:dyDescent="0.2">
      <c r="A143" t="s">
        <v>327</v>
      </c>
      <c r="B143" t="s">
        <v>328</v>
      </c>
      <c r="C143" t="s">
        <v>252</v>
      </c>
      <c r="D143" s="1">
        <v>6</v>
      </c>
    </row>
    <row r="144" spans="1:4" x14ac:dyDescent="0.2">
      <c r="A144" t="s">
        <v>329</v>
      </c>
      <c r="B144" t="s">
        <v>79</v>
      </c>
      <c r="C144" t="s">
        <v>80</v>
      </c>
      <c r="D144" s="1">
        <v>148800</v>
      </c>
    </row>
    <row r="145" spans="1:4" x14ac:dyDescent="0.2">
      <c r="A145" t="s">
        <v>330</v>
      </c>
      <c r="B145" t="s">
        <v>331</v>
      </c>
      <c r="C145" t="s">
        <v>332</v>
      </c>
      <c r="D145" s="1">
        <v>36</v>
      </c>
    </row>
    <row r="146" spans="1:4" x14ac:dyDescent="0.2">
      <c r="A146" t="s">
        <v>192</v>
      </c>
      <c r="B146" t="s">
        <v>193</v>
      </c>
      <c r="C146" t="s">
        <v>57</v>
      </c>
      <c r="D146" s="1">
        <v>440000</v>
      </c>
    </row>
    <row r="147" spans="1:4" x14ac:dyDescent="0.2">
      <c r="A147" t="s">
        <v>333</v>
      </c>
      <c r="B147" t="s">
        <v>205</v>
      </c>
      <c r="C147" t="s">
        <v>334</v>
      </c>
      <c r="D147" s="1">
        <v>1546360</v>
      </c>
    </row>
    <row r="148" spans="1:4" x14ac:dyDescent="0.2">
      <c r="A148" t="s">
        <v>335</v>
      </c>
      <c r="B148" t="s">
        <v>336</v>
      </c>
      <c r="C148" t="s">
        <v>337</v>
      </c>
      <c r="D148" s="1">
        <v>2650000</v>
      </c>
    </row>
    <row r="149" spans="1:4" x14ac:dyDescent="0.2">
      <c r="A149" t="s">
        <v>338</v>
      </c>
      <c r="B149" t="s">
        <v>8</v>
      </c>
      <c r="C149" t="s">
        <v>339</v>
      </c>
      <c r="D149" s="1">
        <v>395000</v>
      </c>
    </row>
    <row r="150" spans="1:4" x14ac:dyDescent="0.2">
      <c r="A150" t="s">
        <v>340</v>
      </c>
      <c r="B150" t="s">
        <v>336</v>
      </c>
      <c r="C150" t="s">
        <v>341</v>
      </c>
      <c r="D150" s="1">
        <v>585000</v>
      </c>
    </row>
    <row r="151" spans="1:4" x14ac:dyDescent="0.2">
      <c r="A151" t="s">
        <v>342</v>
      </c>
      <c r="B151" t="s">
        <v>336</v>
      </c>
      <c r="C151" t="s">
        <v>343</v>
      </c>
      <c r="D151" s="1">
        <v>15057000</v>
      </c>
    </row>
    <row r="152" spans="1:4" x14ac:dyDescent="0.2">
      <c r="A152" t="s">
        <v>344</v>
      </c>
      <c r="B152" t="s">
        <v>313</v>
      </c>
      <c r="C152" t="s">
        <v>345</v>
      </c>
      <c r="D152" s="1">
        <v>186000</v>
      </c>
    </row>
    <row r="153" spans="1:4" x14ac:dyDescent="0.2">
      <c r="A153" t="s">
        <v>346</v>
      </c>
      <c r="B153" t="s">
        <v>211</v>
      </c>
      <c r="C153" t="s">
        <v>347</v>
      </c>
      <c r="D153" s="1">
        <v>102800</v>
      </c>
    </row>
    <row r="154" spans="1:4" x14ac:dyDescent="0.2">
      <c r="A154" t="s">
        <v>348</v>
      </c>
      <c r="B154" t="s">
        <v>202</v>
      </c>
      <c r="C154" t="s">
        <v>203</v>
      </c>
      <c r="D154" s="1">
        <v>749800</v>
      </c>
    </row>
    <row r="155" spans="1:4" x14ac:dyDescent="0.2">
      <c r="A155" t="s">
        <v>349</v>
      </c>
      <c r="B155" t="s">
        <v>8</v>
      </c>
      <c r="C155" t="s">
        <v>350</v>
      </c>
      <c r="D155" s="1">
        <v>4860000</v>
      </c>
    </row>
    <row r="156" spans="1:4" x14ac:dyDescent="0.2">
      <c r="A156" t="s">
        <v>351</v>
      </c>
      <c r="B156" t="s">
        <v>8</v>
      </c>
      <c r="C156" t="s">
        <v>352</v>
      </c>
      <c r="D156" s="1">
        <v>227900</v>
      </c>
    </row>
    <row r="157" spans="1:4" x14ac:dyDescent="0.2">
      <c r="A157" t="s">
        <v>353</v>
      </c>
      <c r="B157" t="s">
        <v>354</v>
      </c>
      <c r="C157" t="s">
        <v>355</v>
      </c>
      <c r="D157" s="1">
        <v>558500</v>
      </c>
    </row>
    <row r="158" spans="1:4" x14ac:dyDescent="0.2">
      <c r="A158" t="s">
        <v>356</v>
      </c>
      <c r="B158" t="s">
        <v>336</v>
      </c>
      <c r="C158" t="s">
        <v>337</v>
      </c>
      <c r="D158" s="1">
        <v>6539778</v>
      </c>
    </row>
    <row r="159" spans="1:4" x14ac:dyDescent="0.2">
      <c r="A159" t="s">
        <v>194</v>
      </c>
      <c r="B159" t="s">
        <v>195</v>
      </c>
      <c r="C159" t="s">
        <v>57</v>
      </c>
      <c r="D159" s="1">
        <v>740000</v>
      </c>
    </row>
    <row r="160" spans="1:4" x14ac:dyDescent="0.2">
      <c r="A160" t="s">
        <v>357</v>
      </c>
      <c r="B160" t="s">
        <v>211</v>
      </c>
      <c r="C160" t="s">
        <v>358</v>
      </c>
      <c r="D160" s="1">
        <v>150998</v>
      </c>
    </row>
    <row r="161" spans="1:4" x14ac:dyDescent="0.2">
      <c r="A161" t="s">
        <v>359</v>
      </c>
      <c r="B161" t="s">
        <v>199</v>
      </c>
      <c r="C161" t="s">
        <v>360</v>
      </c>
      <c r="D161" s="1">
        <v>197000</v>
      </c>
    </row>
    <row r="162" spans="1:4" x14ac:dyDescent="0.2">
      <c r="A162" t="s">
        <v>361</v>
      </c>
      <c r="B162" t="s">
        <v>211</v>
      </c>
      <c r="C162" t="s">
        <v>362</v>
      </c>
      <c r="D162" s="1">
        <v>848890</v>
      </c>
    </row>
    <row r="163" spans="1:4" x14ac:dyDescent="0.2">
      <c r="A163" t="s">
        <v>363</v>
      </c>
      <c r="B163" t="s">
        <v>8</v>
      </c>
      <c r="C163" t="s">
        <v>364</v>
      </c>
      <c r="D163" s="1">
        <v>319000</v>
      </c>
    </row>
    <row r="164" spans="1:4" x14ac:dyDescent="0.2">
      <c r="A164" t="s">
        <v>365</v>
      </c>
      <c r="B164" t="s">
        <v>366</v>
      </c>
      <c r="C164" t="s">
        <v>367</v>
      </c>
      <c r="D164" s="1">
        <v>10</v>
      </c>
    </row>
    <row r="165" spans="1:4" x14ac:dyDescent="0.2">
      <c r="A165" t="s">
        <v>368</v>
      </c>
      <c r="B165" t="s">
        <v>211</v>
      </c>
      <c r="C165" t="s">
        <v>369</v>
      </c>
      <c r="D165" s="1">
        <v>428000</v>
      </c>
    </row>
    <row r="166" spans="1:4" x14ac:dyDescent="0.2">
      <c r="A166" t="s">
        <v>370</v>
      </c>
      <c r="B166" t="s">
        <v>16</v>
      </c>
      <c r="C166" t="s">
        <v>371</v>
      </c>
      <c r="D166" s="1">
        <v>999000</v>
      </c>
    </row>
    <row r="167" spans="1:4" x14ac:dyDescent="0.2">
      <c r="A167" t="s">
        <v>372</v>
      </c>
      <c r="B167" t="s">
        <v>373</v>
      </c>
      <c r="C167" t="s">
        <v>374</v>
      </c>
      <c r="D167" s="1">
        <v>23318</v>
      </c>
    </row>
    <row r="168" spans="1:4" x14ac:dyDescent="0.2">
      <c r="A168" t="s">
        <v>375</v>
      </c>
      <c r="B168" t="s">
        <v>211</v>
      </c>
      <c r="C168" t="s">
        <v>376</v>
      </c>
      <c r="D168" s="1">
        <v>462305</v>
      </c>
    </row>
    <row r="169" spans="1:4" x14ac:dyDescent="0.2">
      <c r="A169" t="s">
        <v>377</v>
      </c>
      <c r="B169" t="s">
        <v>211</v>
      </c>
      <c r="C169" t="s">
        <v>378</v>
      </c>
      <c r="D169" s="1">
        <v>528020</v>
      </c>
    </row>
    <row r="170" spans="1:4" x14ac:dyDescent="0.2">
      <c r="A170" t="s">
        <v>379</v>
      </c>
      <c r="B170" t="s">
        <v>211</v>
      </c>
      <c r="C170" t="s">
        <v>380</v>
      </c>
      <c r="D170" s="1">
        <v>1301166</v>
      </c>
    </row>
    <row r="171" spans="1:4" x14ac:dyDescent="0.2">
      <c r="A171" t="s">
        <v>381</v>
      </c>
      <c r="B171" t="s">
        <v>205</v>
      </c>
      <c r="C171" t="s">
        <v>206</v>
      </c>
      <c r="D171" s="1">
        <v>896400</v>
      </c>
    </row>
    <row r="172" spans="1:4" x14ac:dyDescent="0.2">
      <c r="A172" t="s">
        <v>382</v>
      </c>
      <c r="B172" t="s">
        <v>336</v>
      </c>
      <c r="C172" t="s">
        <v>383</v>
      </c>
      <c r="D172" s="1">
        <v>2200000</v>
      </c>
    </row>
    <row r="173" spans="1:4" x14ac:dyDescent="0.2">
      <c r="A173" t="s">
        <v>384</v>
      </c>
      <c r="B173" t="s">
        <v>199</v>
      </c>
      <c r="C173" t="s">
        <v>385</v>
      </c>
      <c r="D173" s="1">
        <v>499000</v>
      </c>
    </row>
    <row r="174" spans="1:4" x14ac:dyDescent="0.2">
      <c r="A174" t="s">
        <v>386</v>
      </c>
      <c r="B174" t="s">
        <v>336</v>
      </c>
      <c r="C174" t="s">
        <v>387</v>
      </c>
      <c r="D174" s="1">
        <v>129000</v>
      </c>
    </row>
    <row r="175" spans="1:4" x14ac:dyDescent="0.2">
      <c r="A175" t="s">
        <v>388</v>
      </c>
      <c r="B175" t="s">
        <v>211</v>
      </c>
      <c r="C175" t="s">
        <v>389</v>
      </c>
      <c r="D175" s="1">
        <v>660000</v>
      </c>
    </row>
    <row r="176" spans="1:4" x14ac:dyDescent="0.2">
      <c r="A176" t="s">
        <v>390</v>
      </c>
      <c r="B176" t="s">
        <v>391</v>
      </c>
      <c r="C176" t="s">
        <v>367</v>
      </c>
      <c r="D176" s="1">
        <v>519200</v>
      </c>
    </row>
    <row r="177" spans="1:4" x14ac:dyDescent="0.2">
      <c r="A177" t="s">
        <v>196</v>
      </c>
      <c r="B177" t="s">
        <v>197</v>
      </c>
      <c r="C177" t="s">
        <v>57</v>
      </c>
      <c r="D177" s="1">
        <v>590000</v>
      </c>
    </row>
    <row r="178" spans="1:4" x14ac:dyDescent="0.2">
      <c r="A178" t="s">
        <v>392</v>
      </c>
      <c r="B178" t="s">
        <v>336</v>
      </c>
      <c r="C178" t="s">
        <v>393</v>
      </c>
      <c r="D178" s="1">
        <v>2620000</v>
      </c>
    </row>
    <row r="179" spans="1:4" x14ac:dyDescent="0.2">
      <c r="A179" t="s">
        <v>394</v>
      </c>
      <c r="B179" t="s">
        <v>199</v>
      </c>
      <c r="C179">
        <v>9.1110108101968E+17</v>
      </c>
      <c r="D179" s="1">
        <v>11</v>
      </c>
    </row>
    <row r="180" spans="1:4" x14ac:dyDescent="0.2">
      <c r="A180" t="s">
        <v>395</v>
      </c>
      <c r="B180" t="s">
        <v>9</v>
      </c>
      <c r="C180" t="s">
        <v>396</v>
      </c>
      <c r="D180" s="1">
        <v>656500</v>
      </c>
    </row>
    <row r="181" spans="1:4" x14ac:dyDescent="0.2">
      <c r="A181" t="s">
        <v>397</v>
      </c>
      <c r="D181" s="1">
        <v>1</v>
      </c>
    </row>
    <row r="182" spans="1:4" x14ac:dyDescent="0.2">
      <c r="A182" t="s">
        <v>398</v>
      </c>
      <c r="B182" t="s">
        <v>399</v>
      </c>
      <c r="C182" t="s">
        <v>400</v>
      </c>
      <c r="D182" s="1">
        <v>194900</v>
      </c>
    </row>
    <row r="183" spans="1:4" x14ac:dyDescent="0.2">
      <c r="A183" t="s">
        <v>401</v>
      </c>
      <c r="B183" t="s">
        <v>336</v>
      </c>
      <c r="C183" t="s">
        <v>402</v>
      </c>
      <c r="D183" s="1">
        <v>583000</v>
      </c>
    </row>
    <row r="184" spans="1:4" x14ac:dyDescent="0.2">
      <c r="A184" t="s">
        <v>386</v>
      </c>
      <c r="B184" t="s">
        <v>403</v>
      </c>
      <c r="C184" t="s">
        <v>404</v>
      </c>
      <c r="D184" s="1">
        <v>1025980</v>
      </c>
    </row>
    <row r="185" spans="1:4" x14ac:dyDescent="0.2">
      <c r="A185" t="s">
        <v>405</v>
      </c>
      <c r="D185" s="1">
        <v>2066000</v>
      </c>
    </row>
    <row r="186" spans="1:4" x14ac:dyDescent="0.2">
      <c r="A186" t="s">
        <v>406</v>
      </c>
      <c r="D186" s="1">
        <v>173520</v>
      </c>
    </row>
    <row r="187" spans="1:4" x14ac:dyDescent="0.2">
      <c r="A187" t="s">
        <v>407</v>
      </c>
      <c r="D187" s="1">
        <v>1066000</v>
      </c>
    </row>
    <row r="188" spans="1:4" x14ac:dyDescent="0.2">
      <c r="A188" t="s">
        <v>408</v>
      </c>
      <c r="D188" s="1">
        <v>411532</v>
      </c>
    </row>
    <row r="189" spans="1:4" x14ac:dyDescent="0.2">
      <c r="A189" t="s">
        <v>409</v>
      </c>
      <c r="D189" s="1">
        <v>680000</v>
      </c>
    </row>
    <row r="190" spans="1:4" x14ac:dyDescent="0.2">
      <c r="A190" t="s">
        <v>298</v>
      </c>
      <c r="D190" s="1">
        <v>229900</v>
      </c>
    </row>
  </sheetData>
  <sortState xmlns:xlrd2="http://schemas.microsoft.com/office/spreadsheetml/2017/richdata2" ref="G2:J69">
    <sortCondition ref="I3"/>
  </sortState>
  <mergeCells count="1">
    <mergeCell ref="I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3C8E-8FDB-4EC7-99A1-A59A873EA697}">
  <dimension ref="A1:D190"/>
  <sheetViews>
    <sheetView workbookViewId="0">
      <selection activeCell="F21" sqref="F21"/>
    </sheetView>
  </sheetViews>
  <sheetFormatPr defaultRowHeight="14.25" x14ac:dyDescent="0.2"/>
  <cols>
    <col min="1" max="1" width="62.5" customWidth="1"/>
    <col min="2" max="2" width="36" customWidth="1"/>
    <col min="3" max="3" width="38.875" customWidth="1"/>
    <col min="4" max="4" width="16.625" style="1" customWidth="1"/>
  </cols>
  <sheetData>
    <row r="1" spans="1:4" ht="20.25" customHeight="1" x14ac:dyDescent="0.2">
      <c r="A1" s="3" t="s">
        <v>0</v>
      </c>
      <c r="B1" s="3" t="s">
        <v>1</v>
      </c>
      <c r="C1" s="3" t="s">
        <v>2</v>
      </c>
      <c r="D1" s="2" t="s">
        <v>3</v>
      </c>
    </row>
    <row r="2" spans="1:4" x14ac:dyDescent="0.2">
      <c r="A2" t="s">
        <v>101</v>
      </c>
      <c r="D2" s="1">
        <v>1</v>
      </c>
    </row>
    <row r="3" spans="1:4" x14ac:dyDescent="0.2">
      <c r="A3" t="s">
        <v>101</v>
      </c>
      <c r="D3" s="1">
        <v>1</v>
      </c>
    </row>
    <row r="4" spans="1:4" x14ac:dyDescent="0.2">
      <c r="A4" t="s">
        <v>397</v>
      </c>
      <c r="D4" s="1">
        <v>1</v>
      </c>
    </row>
    <row r="5" spans="1:4" x14ac:dyDescent="0.2">
      <c r="A5" t="s">
        <v>327</v>
      </c>
      <c r="B5" t="s">
        <v>328</v>
      </c>
      <c r="C5" t="s">
        <v>252</v>
      </c>
      <c r="D5" s="1">
        <v>6</v>
      </c>
    </row>
    <row r="6" spans="1:4" x14ac:dyDescent="0.2">
      <c r="A6" t="s">
        <v>265</v>
      </c>
      <c r="B6" t="s">
        <v>205</v>
      </c>
      <c r="C6" t="s">
        <v>266</v>
      </c>
      <c r="D6" s="1">
        <v>9.8000000000000007</v>
      </c>
    </row>
    <row r="7" spans="1:4" x14ac:dyDescent="0.2">
      <c r="A7" t="s">
        <v>263</v>
      </c>
      <c r="B7" t="s">
        <v>205</v>
      </c>
      <c r="C7" t="s">
        <v>264</v>
      </c>
      <c r="D7" s="1">
        <v>10</v>
      </c>
    </row>
    <row r="8" spans="1:4" x14ac:dyDescent="0.2">
      <c r="A8" t="s">
        <v>365</v>
      </c>
      <c r="B8" t="s">
        <v>366</v>
      </c>
      <c r="C8" t="s">
        <v>367</v>
      </c>
      <c r="D8" s="1">
        <v>10</v>
      </c>
    </row>
    <row r="9" spans="1:4" x14ac:dyDescent="0.2">
      <c r="A9" t="s">
        <v>394</v>
      </c>
      <c r="B9" t="s">
        <v>199</v>
      </c>
      <c r="C9">
        <v>9.1110108101968E+17</v>
      </c>
      <c r="D9" s="1">
        <v>11</v>
      </c>
    </row>
    <row r="10" spans="1:4" x14ac:dyDescent="0.2">
      <c r="A10" t="s">
        <v>176</v>
      </c>
      <c r="D10" s="1">
        <v>32.799999999999997</v>
      </c>
    </row>
    <row r="11" spans="1:4" x14ac:dyDescent="0.2">
      <c r="A11" t="s">
        <v>330</v>
      </c>
      <c r="B11" t="s">
        <v>331</v>
      </c>
      <c r="C11" t="s">
        <v>332</v>
      </c>
      <c r="D11" s="1">
        <v>36</v>
      </c>
    </row>
    <row r="12" spans="1:4" x14ac:dyDescent="0.2">
      <c r="A12" t="s">
        <v>38</v>
      </c>
      <c r="B12" t="s">
        <v>39</v>
      </c>
      <c r="C12" t="s">
        <v>40</v>
      </c>
      <c r="D12" s="1">
        <v>36.799999999999997</v>
      </c>
    </row>
    <row r="13" spans="1:4" x14ac:dyDescent="0.2">
      <c r="A13" t="s">
        <v>64</v>
      </c>
      <c r="B13" t="s">
        <v>65</v>
      </c>
      <c r="C13" t="s">
        <v>66</v>
      </c>
      <c r="D13" s="1">
        <v>50</v>
      </c>
    </row>
    <row r="14" spans="1:4" x14ac:dyDescent="0.2">
      <c r="A14" t="s">
        <v>100</v>
      </c>
      <c r="D14" s="1">
        <v>59</v>
      </c>
    </row>
    <row r="15" spans="1:4" x14ac:dyDescent="0.2">
      <c r="A15" t="s">
        <v>90</v>
      </c>
      <c r="B15" t="s">
        <v>91</v>
      </c>
      <c r="C15" t="s">
        <v>92</v>
      </c>
      <c r="D15" s="1">
        <v>560</v>
      </c>
    </row>
    <row r="16" spans="1:4" x14ac:dyDescent="0.2">
      <c r="A16" t="s">
        <v>372</v>
      </c>
      <c r="B16" t="s">
        <v>373</v>
      </c>
      <c r="C16" t="s">
        <v>374</v>
      </c>
      <c r="D16" s="1">
        <v>23318</v>
      </c>
    </row>
    <row r="17" spans="1:4" x14ac:dyDescent="0.2">
      <c r="A17" t="s">
        <v>108</v>
      </c>
      <c r="B17" t="s">
        <v>7</v>
      </c>
      <c r="C17" t="s">
        <v>109</v>
      </c>
      <c r="D17" s="1">
        <v>93000</v>
      </c>
    </row>
    <row r="18" spans="1:4" x14ac:dyDescent="0.2">
      <c r="A18" t="s">
        <v>207</v>
      </c>
      <c r="B18" t="s">
        <v>208</v>
      </c>
      <c r="C18" t="s">
        <v>209</v>
      </c>
      <c r="D18" s="1">
        <v>99000</v>
      </c>
    </row>
    <row r="19" spans="1:4" x14ac:dyDescent="0.2">
      <c r="A19" t="s">
        <v>346</v>
      </c>
      <c r="B19" t="s">
        <v>211</v>
      </c>
      <c r="C19" t="s">
        <v>347</v>
      </c>
      <c r="D19" s="1">
        <v>102800</v>
      </c>
    </row>
    <row r="20" spans="1:4" x14ac:dyDescent="0.2">
      <c r="A20" t="s">
        <v>288</v>
      </c>
      <c r="B20" t="s">
        <v>20</v>
      </c>
      <c r="C20" t="s">
        <v>289</v>
      </c>
      <c r="D20" s="1">
        <v>119600</v>
      </c>
    </row>
    <row r="21" spans="1:4" x14ac:dyDescent="0.2">
      <c r="A21" t="s">
        <v>386</v>
      </c>
      <c r="B21" t="s">
        <v>336</v>
      </c>
      <c r="C21" t="s">
        <v>387</v>
      </c>
      <c r="D21" s="1">
        <v>129000</v>
      </c>
    </row>
    <row r="22" spans="1:4" x14ac:dyDescent="0.2">
      <c r="A22" t="s">
        <v>87</v>
      </c>
      <c r="B22" t="s">
        <v>88</v>
      </c>
      <c r="C22" t="s">
        <v>89</v>
      </c>
      <c r="D22" s="1">
        <v>138000</v>
      </c>
    </row>
    <row r="23" spans="1:4" x14ac:dyDescent="0.2">
      <c r="A23" t="s">
        <v>87</v>
      </c>
      <c r="B23" t="s">
        <v>88</v>
      </c>
      <c r="C23" t="s">
        <v>89</v>
      </c>
      <c r="D23" s="1">
        <v>138000</v>
      </c>
    </row>
    <row r="24" spans="1:4" x14ac:dyDescent="0.2">
      <c r="A24" t="s">
        <v>279</v>
      </c>
      <c r="B24" t="s">
        <v>8</v>
      </c>
      <c r="C24" t="s">
        <v>280</v>
      </c>
      <c r="D24" s="1">
        <v>138000</v>
      </c>
    </row>
    <row r="25" spans="1:4" x14ac:dyDescent="0.2">
      <c r="A25" t="s">
        <v>329</v>
      </c>
      <c r="B25" t="s">
        <v>79</v>
      </c>
      <c r="C25" t="s">
        <v>80</v>
      </c>
      <c r="D25" s="1">
        <v>148800</v>
      </c>
    </row>
    <row r="26" spans="1:4" x14ac:dyDescent="0.2">
      <c r="A26" t="s">
        <v>78</v>
      </c>
      <c r="B26" t="s">
        <v>79</v>
      </c>
      <c r="C26" t="s">
        <v>80</v>
      </c>
      <c r="D26" s="1">
        <v>149000</v>
      </c>
    </row>
    <row r="27" spans="1:4" x14ac:dyDescent="0.2">
      <c r="A27" t="s">
        <v>78</v>
      </c>
      <c r="B27" t="s">
        <v>79</v>
      </c>
      <c r="C27" t="s">
        <v>80</v>
      </c>
      <c r="D27" s="1">
        <v>149000</v>
      </c>
    </row>
    <row r="28" spans="1:4" x14ac:dyDescent="0.2">
      <c r="A28" t="s">
        <v>357</v>
      </c>
      <c r="B28" t="s">
        <v>211</v>
      </c>
      <c r="C28" t="s">
        <v>358</v>
      </c>
      <c r="D28" s="1">
        <v>150998</v>
      </c>
    </row>
    <row r="29" spans="1:4" x14ac:dyDescent="0.2">
      <c r="A29" t="s">
        <v>311</v>
      </c>
      <c r="B29" t="s">
        <v>208</v>
      </c>
      <c r="C29" t="s">
        <v>184</v>
      </c>
      <c r="D29" s="1">
        <v>157000</v>
      </c>
    </row>
    <row r="30" spans="1:4" x14ac:dyDescent="0.2">
      <c r="A30" t="s">
        <v>406</v>
      </c>
      <c r="D30" s="1">
        <v>173520</v>
      </c>
    </row>
    <row r="31" spans="1:4" x14ac:dyDescent="0.2">
      <c r="A31" t="s">
        <v>344</v>
      </c>
      <c r="B31" t="s">
        <v>313</v>
      </c>
      <c r="C31" t="s">
        <v>345</v>
      </c>
      <c r="D31" s="1">
        <v>186000</v>
      </c>
    </row>
    <row r="32" spans="1:4" x14ac:dyDescent="0.2">
      <c r="A32" t="s">
        <v>398</v>
      </c>
      <c r="B32" t="s">
        <v>399</v>
      </c>
      <c r="C32" t="s">
        <v>400</v>
      </c>
      <c r="D32" s="1">
        <v>194900</v>
      </c>
    </row>
    <row r="33" spans="1:4" x14ac:dyDescent="0.2">
      <c r="A33" t="s">
        <v>359</v>
      </c>
      <c r="B33" t="s">
        <v>199</v>
      </c>
      <c r="C33" t="s">
        <v>360</v>
      </c>
      <c r="D33" s="1">
        <v>197000</v>
      </c>
    </row>
    <row r="34" spans="1:4" x14ac:dyDescent="0.2">
      <c r="A34" t="s">
        <v>56</v>
      </c>
      <c r="B34" t="s">
        <v>13</v>
      </c>
      <c r="C34" t="s">
        <v>57</v>
      </c>
      <c r="D34" s="1">
        <v>199000</v>
      </c>
    </row>
    <row r="35" spans="1:4" x14ac:dyDescent="0.2">
      <c r="A35" t="s">
        <v>298</v>
      </c>
      <c r="B35" t="s">
        <v>8</v>
      </c>
      <c r="C35" t="s">
        <v>299</v>
      </c>
      <c r="D35" s="1">
        <v>199385</v>
      </c>
    </row>
    <row r="36" spans="1:4" x14ac:dyDescent="0.2">
      <c r="A36" t="s">
        <v>351</v>
      </c>
      <c r="B36" t="s">
        <v>8</v>
      </c>
      <c r="C36" t="s">
        <v>352</v>
      </c>
      <c r="D36" s="1">
        <v>227900</v>
      </c>
    </row>
    <row r="37" spans="1:4" x14ac:dyDescent="0.2">
      <c r="A37" t="s">
        <v>298</v>
      </c>
      <c r="D37" s="1">
        <v>229900</v>
      </c>
    </row>
    <row r="38" spans="1:4" x14ac:dyDescent="0.2">
      <c r="A38" t="s">
        <v>103</v>
      </c>
      <c r="D38" s="1">
        <v>248000</v>
      </c>
    </row>
    <row r="39" spans="1:4" x14ac:dyDescent="0.2">
      <c r="A39" t="s">
        <v>127</v>
      </c>
      <c r="B39" t="s">
        <v>19</v>
      </c>
      <c r="C39" t="s">
        <v>128</v>
      </c>
      <c r="D39" s="1">
        <v>258500</v>
      </c>
    </row>
    <row r="40" spans="1:4" x14ac:dyDescent="0.2">
      <c r="A40" t="s">
        <v>75</v>
      </c>
      <c r="B40" t="s">
        <v>76</v>
      </c>
      <c r="C40" t="s">
        <v>77</v>
      </c>
      <c r="D40" s="1">
        <v>260000</v>
      </c>
    </row>
    <row r="41" spans="1:4" x14ac:dyDescent="0.2">
      <c r="A41" t="s">
        <v>75</v>
      </c>
      <c r="B41" t="s">
        <v>76</v>
      </c>
      <c r="C41" t="s">
        <v>77</v>
      </c>
      <c r="D41" s="1">
        <v>260000</v>
      </c>
    </row>
    <row r="42" spans="1:4" x14ac:dyDescent="0.2">
      <c r="A42" t="s">
        <v>129</v>
      </c>
      <c r="B42" t="s">
        <v>11</v>
      </c>
      <c r="C42" t="s">
        <v>130</v>
      </c>
      <c r="D42" s="1">
        <v>280000</v>
      </c>
    </row>
    <row r="43" spans="1:4" x14ac:dyDescent="0.2">
      <c r="A43" t="s">
        <v>244</v>
      </c>
      <c r="B43" t="s">
        <v>245</v>
      </c>
      <c r="C43" t="s">
        <v>246</v>
      </c>
      <c r="D43" s="1">
        <v>282000</v>
      </c>
    </row>
    <row r="44" spans="1:4" x14ac:dyDescent="0.2">
      <c r="A44" t="s">
        <v>187</v>
      </c>
      <c r="B44" t="s">
        <v>13</v>
      </c>
      <c r="C44" t="s">
        <v>188</v>
      </c>
      <c r="D44" s="1">
        <v>289000</v>
      </c>
    </row>
    <row r="45" spans="1:4" x14ac:dyDescent="0.2">
      <c r="A45" t="s">
        <v>187</v>
      </c>
      <c r="B45" t="s">
        <v>13</v>
      </c>
      <c r="C45" t="s">
        <v>188</v>
      </c>
      <c r="D45" s="1">
        <v>289000</v>
      </c>
    </row>
    <row r="46" spans="1:4" x14ac:dyDescent="0.2">
      <c r="A46" t="s">
        <v>261</v>
      </c>
      <c r="B46" t="s">
        <v>21</v>
      </c>
      <c r="C46" t="s">
        <v>262</v>
      </c>
      <c r="D46" s="1">
        <v>292500</v>
      </c>
    </row>
    <row r="47" spans="1:4" x14ac:dyDescent="0.2">
      <c r="A47" t="s">
        <v>69</v>
      </c>
      <c r="B47" t="s">
        <v>70</v>
      </c>
      <c r="C47" t="s">
        <v>71</v>
      </c>
      <c r="D47" s="1">
        <v>298000</v>
      </c>
    </row>
    <row r="48" spans="1:4" x14ac:dyDescent="0.2">
      <c r="A48" t="s">
        <v>363</v>
      </c>
      <c r="B48" t="s">
        <v>8</v>
      </c>
      <c r="C48" t="s">
        <v>364</v>
      </c>
      <c r="D48" s="1">
        <v>319000</v>
      </c>
    </row>
    <row r="49" spans="1:4" x14ac:dyDescent="0.2">
      <c r="A49" t="s">
        <v>253</v>
      </c>
      <c r="B49" t="s">
        <v>254</v>
      </c>
      <c r="C49" t="s">
        <v>255</v>
      </c>
      <c r="D49" s="1">
        <v>330000</v>
      </c>
    </row>
    <row r="50" spans="1:4" x14ac:dyDescent="0.2">
      <c r="A50" t="s">
        <v>53</v>
      </c>
      <c r="B50" t="s">
        <v>54</v>
      </c>
      <c r="C50" t="s">
        <v>55</v>
      </c>
      <c r="D50" s="1">
        <v>359800</v>
      </c>
    </row>
    <row r="51" spans="1:4" x14ac:dyDescent="0.2">
      <c r="A51" t="s">
        <v>22</v>
      </c>
      <c r="B51" t="s">
        <v>23</v>
      </c>
      <c r="C51" t="s">
        <v>24</v>
      </c>
      <c r="D51" s="1">
        <v>375000</v>
      </c>
    </row>
    <row r="52" spans="1:4" x14ac:dyDescent="0.2">
      <c r="A52" t="s">
        <v>73</v>
      </c>
      <c r="B52" t="s">
        <v>8</v>
      </c>
      <c r="C52" t="s">
        <v>74</v>
      </c>
      <c r="D52" s="1">
        <v>385000</v>
      </c>
    </row>
    <row r="53" spans="1:4" x14ac:dyDescent="0.2">
      <c r="A53" t="s">
        <v>177</v>
      </c>
      <c r="D53" s="1">
        <v>387800</v>
      </c>
    </row>
    <row r="54" spans="1:4" x14ac:dyDescent="0.2">
      <c r="A54" t="s">
        <v>135</v>
      </c>
      <c r="B54" t="s">
        <v>13</v>
      </c>
      <c r="C54" t="s">
        <v>136</v>
      </c>
      <c r="D54" s="1">
        <v>389500</v>
      </c>
    </row>
    <row r="55" spans="1:4" x14ac:dyDescent="0.2">
      <c r="A55" t="s">
        <v>338</v>
      </c>
      <c r="B55" t="s">
        <v>8</v>
      </c>
      <c r="C55" t="s">
        <v>339</v>
      </c>
      <c r="D55" s="1">
        <v>395000</v>
      </c>
    </row>
    <row r="56" spans="1:4" x14ac:dyDescent="0.2">
      <c r="A56" t="s">
        <v>182</v>
      </c>
      <c r="B56" t="s">
        <v>183</v>
      </c>
      <c r="C56" t="s">
        <v>184</v>
      </c>
      <c r="D56" s="1">
        <v>397000</v>
      </c>
    </row>
    <row r="57" spans="1:4" x14ac:dyDescent="0.2">
      <c r="A57" t="s">
        <v>182</v>
      </c>
      <c r="B57" t="s">
        <v>183</v>
      </c>
      <c r="C57" t="s">
        <v>184</v>
      </c>
      <c r="D57" s="1">
        <v>397000</v>
      </c>
    </row>
    <row r="58" spans="1:4" x14ac:dyDescent="0.2">
      <c r="A58" t="s">
        <v>198</v>
      </c>
      <c r="B58" t="s">
        <v>199</v>
      </c>
      <c r="C58" t="s">
        <v>200</v>
      </c>
      <c r="D58" s="1">
        <v>398500</v>
      </c>
    </row>
    <row r="59" spans="1:4" x14ac:dyDescent="0.2">
      <c r="A59" t="s">
        <v>106</v>
      </c>
      <c r="B59" t="s">
        <v>18</v>
      </c>
      <c r="C59" t="s">
        <v>107</v>
      </c>
      <c r="D59" s="1">
        <v>400000</v>
      </c>
    </row>
    <row r="60" spans="1:4" x14ac:dyDescent="0.2">
      <c r="A60" t="s">
        <v>122</v>
      </c>
      <c r="B60" t="s">
        <v>123</v>
      </c>
      <c r="C60" t="s">
        <v>57</v>
      </c>
      <c r="D60" s="1">
        <v>400000</v>
      </c>
    </row>
    <row r="61" spans="1:4" x14ac:dyDescent="0.2">
      <c r="A61" t="s">
        <v>162</v>
      </c>
      <c r="B61" t="s">
        <v>163</v>
      </c>
      <c r="C61" t="s">
        <v>57</v>
      </c>
      <c r="D61" s="1">
        <v>400000</v>
      </c>
    </row>
    <row r="62" spans="1:4" x14ac:dyDescent="0.2">
      <c r="A62" t="s">
        <v>282</v>
      </c>
      <c r="B62" t="s">
        <v>8</v>
      </c>
      <c r="C62" t="s">
        <v>283</v>
      </c>
      <c r="D62" s="1">
        <v>403000</v>
      </c>
    </row>
    <row r="63" spans="1:4" x14ac:dyDescent="0.2">
      <c r="A63" t="s">
        <v>281</v>
      </c>
      <c r="B63" t="s">
        <v>8</v>
      </c>
      <c r="C63" t="s">
        <v>222</v>
      </c>
      <c r="D63" s="1">
        <v>408500</v>
      </c>
    </row>
    <row r="64" spans="1:4" x14ac:dyDescent="0.2">
      <c r="A64" t="s">
        <v>408</v>
      </c>
      <c r="D64" s="1">
        <v>411532</v>
      </c>
    </row>
    <row r="65" spans="1:4" x14ac:dyDescent="0.2">
      <c r="A65" t="s">
        <v>171</v>
      </c>
      <c r="D65" s="1">
        <v>416928</v>
      </c>
    </row>
    <row r="66" spans="1:4" x14ac:dyDescent="0.2">
      <c r="A66" t="s">
        <v>256</v>
      </c>
      <c r="B66" t="s">
        <v>257</v>
      </c>
      <c r="C66" t="s">
        <v>258</v>
      </c>
      <c r="D66" s="1">
        <v>426000</v>
      </c>
    </row>
    <row r="67" spans="1:4" x14ac:dyDescent="0.2">
      <c r="A67" t="s">
        <v>368</v>
      </c>
      <c r="B67" t="s">
        <v>211</v>
      </c>
      <c r="C67" t="s">
        <v>369</v>
      </c>
      <c r="D67" s="1">
        <v>428000</v>
      </c>
    </row>
    <row r="68" spans="1:4" x14ac:dyDescent="0.2">
      <c r="A68" t="s">
        <v>192</v>
      </c>
      <c r="B68" t="s">
        <v>193</v>
      </c>
      <c r="C68" t="s">
        <v>57</v>
      </c>
      <c r="D68" s="1">
        <v>440000</v>
      </c>
    </row>
    <row r="69" spans="1:4" x14ac:dyDescent="0.2">
      <c r="A69" t="s">
        <v>192</v>
      </c>
      <c r="B69" t="s">
        <v>193</v>
      </c>
      <c r="C69" t="s">
        <v>57</v>
      </c>
      <c r="D69" s="1">
        <v>440000</v>
      </c>
    </row>
    <row r="70" spans="1:4" x14ac:dyDescent="0.2">
      <c r="A70" t="s">
        <v>286</v>
      </c>
      <c r="B70" t="s">
        <v>213</v>
      </c>
      <c r="C70" t="s">
        <v>287</v>
      </c>
      <c r="D70" s="1">
        <v>448000</v>
      </c>
    </row>
    <row r="71" spans="1:4" x14ac:dyDescent="0.2">
      <c r="A71" t="s">
        <v>247</v>
      </c>
      <c r="B71" t="s">
        <v>248</v>
      </c>
      <c r="C71" t="s">
        <v>249</v>
      </c>
      <c r="D71" s="1">
        <v>450545</v>
      </c>
    </row>
    <row r="72" spans="1:4" x14ac:dyDescent="0.2">
      <c r="A72" t="s">
        <v>150</v>
      </c>
      <c r="B72" t="s">
        <v>151</v>
      </c>
      <c r="C72" t="s">
        <v>15</v>
      </c>
      <c r="D72" s="1">
        <v>457712</v>
      </c>
    </row>
    <row r="73" spans="1:4" x14ac:dyDescent="0.2">
      <c r="A73" t="s">
        <v>375</v>
      </c>
      <c r="B73" t="s">
        <v>211</v>
      </c>
      <c r="C73" t="s">
        <v>376</v>
      </c>
      <c r="D73" s="1">
        <v>462305</v>
      </c>
    </row>
    <row r="74" spans="1:4" x14ac:dyDescent="0.2">
      <c r="A74" t="s">
        <v>185</v>
      </c>
      <c r="B74" t="s">
        <v>186</v>
      </c>
      <c r="C74" t="s">
        <v>80</v>
      </c>
      <c r="D74" s="1">
        <v>475000</v>
      </c>
    </row>
    <row r="75" spans="1:4" x14ac:dyDescent="0.2">
      <c r="A75" t="s">
        <v>185</v>
      </c>
      <c r="B75" t="s">
        <v>186</v>
      </c>
      <c r="C75" t="s">
        <v>80</v>
      </c>
      <c r="D75" s="1">
        <v>475000</v>
      </c>
    </row>
    <row r="76" spans="1:4" x14ac:dyDescent="0.2">
      <c r="A76" t="s">
        <v>84</v>
      </c>
      <c r="B76" t="s">
        <v>85</v>
      </c>
      <c r="C76" t="s">
        <v>86</v>
      </c>
      <c r="D76" s="1">
        <v>479790</v>
      </c>
    </row>
    <row r="77" spans="1:4" x14ac:dyDescent="0.2">
      <c r="A77" t="s">
        <v>61</v>
      </c>
      <c r="B77" t="s">
        <v>62</v>
      </c>
      <c r="C77" t="s">
        <v>63</v>
      </c>
      <c r="D77" s="1">
        <v>483995</v>
      </c>
    </row>
    <row r="78" spans="1:4" x14ac:dyDescent="0.2">
      <c r="A78" t="s">
        <v>118</v>
      </c>
      <c r="B78" t="s">
        <v>14</v>
      </c>
      <c r="C78" t="s">
        <v>10</v>
      </c>
      <c r="D78" s="1">
        <v>486200</v>
      </c>
    </row>
    <row r="79" spans="1:4" x14ac:dyDescent="0.2">
      <c r="A79" t="s">
        <v>308</v>
      </c>
      <c r="B79" t="s">
        <v>12</v>
      </c>
      <c r="C79" t="s">
        <v>309</v>
      </c>
      <c r="D79" s="1">
        <v>486200</v>
      </c>
    </row>
    <row r="80" spans="1:4" x14ac:dyDescent="0.2">
      <c r="A80" t="s">
        <v>189</v>
      </c>
      <c r="B80" t="s">
        <v>190</v>
      </c>
      <c r="C80" t="s">
        <v>191</v>
      </c>
      <c r="D80" s="1">
        <v>489000</v>
      </c>
    </row>
    <row r="81" spans="1:4" x14ac:dyDescent="0.2">
      <c r="A81" t="s">
        <v>189</v>
      </c>
      <c r="B81" t="s">
        <v>190</v>
      </c>
      <c r="C81" t="s">
        <v>191</v>
      </c>
      <c r="D81" s="1">
        <v>489000</v>
      </c>
    </row>
    <row r="82" spans="1:4" x14ac:dyDescent="0.2">
      <c r="A82" t="s">
        <v>164</v>
      </c>
      <c r="B82" t="s">
        <v>165</v>
      </c>
      <c r="C82" t="s">
        <v>166</v>
      </c>
      <c r="D82" s="1">
        <v>492800</v>
      </c>
    </row>
    <row r="83" spans="1:4" x14ac:dyDescent="0.2">
      <c r="A83" t="s">
        <v>139</v>
      </c>
      <c r="B83" t="s">
        <v>140</v>
      </c>
      <c r="C83" t="s">
        <v>141</v>
      </c>
      <c r="D83" s="1">
        <v>498000</v>
      </c>
    </row>
    <row r="84" spans="1:4" x14ac:dyDescent="0.2">
      <c r="A84" t="s">
        <v>384</v>
      </c>
      <c r="B84" t="s">
        <v>199</v>
      </c>
      <c r="C84" t="s">
        <v>385</v>
      </c>
      <c r="D84" s="1">
        <v>499000</v>
      </c>
    </row>
    <row r="85" spans="1:4" x14ac:dyDescent="0.2">
      <c r="A85" t="s">
        <v>269</v>
      </c>
      <c r="B85" t="s">
        <v>270</v>
      </c>
      <c r="C85" t="s">
        <v>271</v>
      </c>
      <c r="D85" s="1">
        <v>500000</v>
      </c>
    </row>
    <row r="86" spans="1:4" x14ac:dyDescent="0.2">
      <c r="A86" t="s">
        <v>390</v>
      </c>
      <c r="B86" t="s">
        <v>391</v>
      </c>
      <c r="C86" t="s">
        <v>367</v>
      </c>
      <c r="D86" s="1">
        <v>519200</v>
      </c>
    </row>
    <row r="87" spans="1:4" x14ac:dyDescent="0.2">
      <c r="A87" t="s">
        <v>319</v>
      </c>
      <c r="B87" t="s">
        <v>320</v>
      </c>
      <c r="C87" t="s">
        <v>321</v>
      </c>
      <c r="D87" s="1">
        <v>523000</v>
      </c>
    </row>
    <row r="88" spans="1:4" x14ac:dyDescent="0.2">
      <c r="A88" t="s">
        <v>250</v>
      </c>
      <c r="B88" t="s">
        <v>251</v>
      </c>
      <c r="C88" t="s">
        <v>252</v>
      </c>
      <c r="D88" s="1">
        <v>528000</v>
      </c>
    </row>
    <row r="89" spans="1:4" x14ac:dyDescent="0.2">
      <c r="A89" t="s">
        <v>377</v>
      </c>
      <c r="B89" t="s">
        <v>211</v>
      </c>
      <c r="C89" t="s">
        <v>378</v>
      </c>
      <c r="D89" s="1">
        <v>528020</v>
      </c>
    </row>
    <row r="90" spans="1:4" x14ac:dyDescent="0.2">
      <c r="A90" t="s">
        <v>322</v>
      </c>
      <c r="B90" t="s">
        <v>323</v>
      </c>
      <c r="C90" t="s">
        <v>324</v>
      </c>
      <c r="D90" s="1">
        <v>529730</v>
      </c>
    </row>
    <row r="91" spans="1:4" x14ac:dyDescent="0.2">
      <c r="A91" t="s">
        <v>137</v>
      </c>
      <c r="B91" t="s">
        <v>138</v>
      </c>
      <c r="C91" t="s">
        <v>57</v>
      </c>
      <c r="D91" s="1">
        <v>538000</v>
      </c>
    </row>
    <row r="92" spans="1:4" x14ac:dyDescent="0.2">
      <c r="A92" t="s">
        <v>156</v>
      </c>
      <c r="B92" t="s">
        <v>157</v>
      </c>
      <c r="C92" t="s">
        <v>158</v>
      </c>
      <c r="D92" s="1">
        <v>556800</v>
      </c>
    </row>
    <row r="93" spans="1:4" x14ac:dyDescent="0.2">
      <c r="A93" t="s">
        <v>353</v>
      </c>
      <c r="B93" t="s">
        <v>354</v>
      </c>
      <c r="C93" t="s">
        <v>355</v>
      </c>
      <c r="D93" s="1">
        <v>558500</v>
      </c>
    </row>
    <row r="94" spans="1:4" x14ac:dyDescent="0.2">
      <c r="A94" t="s">
        <v>290</v>
      </c>
      <c r="B94" t="s">
        <v>205</v>
      </c>
      <c r="C94" t="s">
        <v>291</v>
      </c>
      <c r="D94" s="1">
        <v>558900</v>
      </c>
    </row>
    <row r="95" spans="1:4" x14ac:dyDescent="0.2">
      <c r="A95" t="s">
        <v>115</v>
      </c>
      <c r="B95" t="s">
        <v>116</v>
      </c>
      <c r="C95" t="s">
        <v>117</v>
      </c>
      <c r="D95" s="1">
        <v>578000</v>
      </c>
    </row>
    <row r="96" spans="1:4" x14ac:dyDescent="0.2">
      <c r="A96" t="s">
        <v>401</v>
      </c>
      <c r="B96" t="s">
        <v>336</v>
      </c>
      <c r="C96" t="s">
        <v>402</v>
      </c>
      <c r="D96" s="1">
        <v>583000</v>
      </c>
    </row>
    <row r="97" spans="1:4" x14ac:dyDescent="0.2">
      <c r="A97" t="s">
        <v>340</v>
      </c>
      <c r="B97" t="s">
        <v>336</v>
      </c>
      <c r="C97" t="s">
        <v>341</v>
      </c>
      <c r="D97" s="1">
        <v>585000</v>
      </c>
    </row>
    <row r="98" spans="1:4" x14ac:dyDescent="0.2">
      <c r="A98" t="s">
        <v>325</v>
      </c>
      <c r="B98" t="s">
        <v>17</v>
      </c>
      <c r="C98" t="s">
        <v>326</v>
      </c>
      <c r="D98" s="1">
        <v>588000</v>
      </c>
    </row>
    <row r="99" spans="1:4" x14ac:dyDescent="0.2">
      <c r="A99" t="s">
        <v>196</v>
      </c>
      <c r="B99" t="s">
        <v>197</v>
      </c>
      <c r="C99" t="s">
        <v>57</v>
      </c>
      <c r="D99" s="1">
        <v>590000</v>
      </c>
    </row>
    <row r="100" spans="1:4" x14ac:dyDescent="0.2">
      <c r="A100" t="s">
        <v>196</v>
      </c>
      <c r="B100" t="s">
        <v>197</v>
      </c>
      <c r="C100" t="s">
        <v>57</v>
      </c>
      <c r="D100" s="1">
        <v>590000</v>
      </c>
    </row>
    <row r="101" spans="1:4" x14ac:dyDescent="0.2">
      <c r="A101" t="s">
        <v>115</v>
      </c>
      <c r="B101" t="s">
        <v>116</v>
      </c>
      <c r="C101" t="s">
        <v>143</v>
      </c>
      <c r="D101" s="1">
        <v>593000</v>
      </c>
    </row>
    <row r="102" spans="1:4" x14ac:dyDescent="0.2">
      <c r="A102" t="s">
        <v>58</v>
      </c>
      <c r="B102" t="s">
        <v>59</v>
      </c>
      <c r="C102" t="s">
        <v>60</v>
      </c>
      <c r="D102" s="1">
        <v>594000</v>
      </c>
    </row>
    <row r="103" spans="1:4" x14ac:dyDescent="0.2">
      <c r="A103" t="s">
        <v>300</v>
      </c>
      <c r="B103" t="s">
        <v>301</v>
      </c>
      <c r="C103" t="s">
        <v>302</v>
      </c>
      <c r="D103" s="1">
        <v>595800</v>
      </c>
    </row>
    <row r="104" spans="1:4" x14ac:dyDescent="0.2">
      <c r="A104" t="s">
        <v>172</v>
      </c>
      <c r="B104" t="s">
        <v>173</v>
      </c>
      <c r="C104" t="s">
        <v>15</v>
      </c>
      <c r="D104" s="1">
        <v>596564</v>
      </c>
    </row>
    <row r="105" spans="1:4" x14ac:dyDescent="0.2">
      <c r="A105" t="s">
        <v>167</v>
      </c>
      <c r="B105" t="s">
        <v>168</v>
      </c>
      <c r="C105" t="s">
        <v>169</v>
      </c>
      <c r="D105" s="1">
        <v>600000</v>
      </c>
    </row>
    <row r="106" spans="1:4" x14ac:dyDescent="0.2">
      <c r="A106" t="s">
        <v>310</v>
      </c>
      <c r="B106" t="s">
        <v>195</v>
      </c>
      <c r="C106" t="s">
        <v>299</v>
      </c>
      <c r="D106" s="1">
        <v>604500</v>
      </c>
    </row>
    <row r="107" spans="1:4" x14ac:dyDescent="0.2">
      <c r="A107" t="s">
        <v>236</v>
      </c>
      <c r="B107" t="s">
        <v>237</v>
      </c>
      <c r="C107" t="s">
        <v>238</v>
      </c>
      <c r="D107" s="1">
        <v>604800</v>
      </c>
    </row>
    <row r="108" spans="1:4" x14ac:dyDescent="0.2">
      <c r="A108" t="s">
        <v>232</v>
      </c>
      <c r="B108" t="s">
        <v>199</v>
      </c>
      <c r="C108" t="s">
        <v>233</v>
      </c>
      <c r="D108" s="1">
        <v>642000</v>
      </c>
    </row>
    <row r="109" spans="1:4" x14ac:dyDescent="0.2">
      <c r="A109" t="s">
        <v>153</v>
      </c>
      <c r="B109" t="s">
        <v>154</v>
      </c>
      <c r="C109" t="s">
        <v>155</v>
      </c>
      <c r="D109" s="1">
        <v>648000</v>
      </c>
    </row>
    <row r="110" spans="1:4" x14ac:dyDescent="0.2">
      <c r="A110" t="s">
        <v>170</v>
      </c>
      <c r="B110" t="s">
        <v>105</v>
      </c>
      <c r="C110" t="s">
        <v>15</v>
      </c>
      <c r="D110" s="1">
        <v>649840</v>
      </c>
    </row>
    <row r="111" spans="1:4" x14ac:dyDescent="0.2">
      <c r="A111" t="s">
        <v>131</v>
      </c>
      <c r="B111" t="s">
        <v>105</v>
      </c>
      <c r="C111" t="s">
        <v>15</v>
      </c>
      <c r="D111" s="1">
        <v>650640</v>
      </c>
    </row>
    <row r="112" spans="1:4" x14ac:dyDescent="0.2">
      <c r="A112" t="s">
        <v>229</v>
      </c>
      <c r="B112" t="s">
        <v>230</v>
      </c>
      <c r="C112" t="s">
        <v>231</v>
      </c>
      <c r="D112" s="1">
        <v>654000</v>
      </c>
    </row>
    <row r="113" spans="1:4" x14ac:dyDescent="0.2">
      <c r="A113" t="s">
        <v>104</v>
      </c>
      <c r="B113" t="s">
        <v>105</v>
      </c>
      <c r="C113" t="s">
        <v>15</v>
      </c>
      <c r="D113" s="1">
        <v>654600</v>
      </c>
    </row>
    <row r="114" spans="1:4" x14ac:dyDescent="0.2">
      <c r="A114" t="s">
        <v>395</v>
      </c>
      <c r="B114" t="s">
        <v>9</v>
      </c>
      <c r="C114" t="s">
        <v>396</v>
      </c>
      <c r="D114" s="1">
        <v>656500</v>
      </c>
    </row>
    <row r="115" spans="1:4" x14ac:dyDescent="0.2">
      <c r="A115" t="s">
        <v>41</v>
      </c>
      <c r="B115" t="s">
        <v>42</v>
      </c>
      <c r="C115" t="s">
        <v>43</v>
      </c>
      <c r="D115" s="1">
        <v>658037.28</v>
      </c>
    </row>
    <row r="116" spans="1:4" x14ac:dyDescent="0.2">
      <c r="A116" t="s">
        <v>388</v>
      </c>
      <c r="B116" t="s">
        <v>211</v>
      </c>
      <c r="C116" t="s">
        <v>389</v>
      </c>
      <c r="D116" s="1">
        <v>660000</v>
      </c>
    </row>
    <row r="117" spans="1:4" x14ac:dyDescent="0.2">
      <c r="A117" t="s">
        <v>409</v>
      </c>
      <c r="D117" s="1">
        <v>680000</v>
      </c>
    </row>
    <row r="118" spans="1:4" x14ac:dyDescent="0.2">
      <c r="A118" t="s">
        <v>296</v>
      </c>
      <c r="B118" t="s">
        <v>248</v>
      </c>
      <c r="C118" t="s">
        <v>297</v>
      </c>
      <c r="D118" s="1">
        <v>719000</v>
      </c>
    </row>
    <row r="119" spans="1:4" x14ac:dyDescent="0.2">
      <c r="A119" t="s">
        <v>194</v>
      </c>
      <c r="B119" t="s">
        <v>195</v>
      </c>
      <c r="C119" t="s">
        <v>57</v>
      </c>
      <c r="D119" s="1">
        <v>740000</v>
      </c>
    </row>
    <row r="120" spans="1:4" x14ac:dyDescent="0.2">
      <c r="A120" t="s">
        <v>194</v>
      </c>
      <c r="B120" t="s">
        <v>195</v>
      </c>
      <c r="C120" t="s">
        <v>57</v>
      </c>
      <c r="D120" s="1">
        <v>740000</v>
      </c>
    </row>
    <row r="121" spans="1:4" x14ac:dyDescent="0.2">
      <c r="A121" t="s">
        <v>204</v>
      </c>
      <c r="B121" t="s">
        <v>205</v>
      </c>
      <c r="C121" t="s">
        <v>206</v>
      </c>
      <c r="D121" s="1">
        <v>748750</v>
      </c>
    </row>
    <row r="122" spans="1:4" x14ac:dyDescent="0.2">
      <c r="A122" t="s">
        <v>348</v>
      </c>
      <c r="B122" t="s">
        <v>202</v>
      </c>
      <c r="C122" t="s">
        <v>203</v>
      </c>
      <c r="D122" s="1">
        <v>749800</v>
      </c>
    </row>
    <row r="123" spans="1:4" x14ac:dyDescent="0.2">
      <c r="A123" t="s">
        <v>225</v>
      </c>
      <c r="B123" t="s">
        <v>205</v>
      </c>
      <c r="C123" t="s">
        <v>206</v>
      </c>
      <c r="D123" s="1">
        <v>798750</v>
      </c>
    </row>
    <row r="124" spans="1:4" x14ac:dyDescent="0.2">
      <c r="A124" t="s">
        <v>96</v>
      </c>
      <c r="D124" s="1">
        <v>820000</v>
      </c>
    </row>
    <row r="125" spans="1:4" x14ac:dyDescent="0.2">
      <c r="A125" t="s">
        <v>113</v>
      </c>
      <c r="B125" t="s">
        <v>12</v>
      </c>
      <c r="C125" t="s">
        <v>114</v>
      </c>
      <c r="D125" s="1">
        <v>829000</v>
      </c>
    </row>
    <row r="126" spans="1:4" x14ac:dyDescent="0.2">
      <c r="A126" t="s">
        <v>180</v>
      </c>
      <c r="B126" t="s">
        <v>181</v>
      </c>
      <c r="C126" t="s">
        <v>80</v>
      </c>
      <c r="D126" s="1">
        <v>835000</v>
      </c>
    </row>
    <row r="127" spans="1:4" x14ac:dyDescent="0.2">
      <c r="A127" t="s">
        <v>180</v>
      </c>
      <c r="B127" t="s">
        <v>181</v>
      </c>
      <c r="C127" t="s">
        <v>80</v>
      </c>
      <c r="D127" s="1">
        <v>835000</v>
      </c>
    </row>
    <row r="128" spans="1:4" x14ac:dyDescent="0.2">
      <c r="A128" t="s">
        <v>361</v>
      </c>
      <c r="B128" t="s">
        <v>211</v>
      </c>
      <c r="C128" t="s">
        <v>362</v>
      </c>
      <c r="D128" s="1">
        <v>848890</v>
      </c>
    </row>
    <row r="129" spans="1:4" x14ac:dyDescent="0.2">
      <c r="A129" t="s">
        <v>381</v>
      </c>
      <c r="B129" t="s">
        <v>205</v>
      </c>
      <c r="C129" t="s">
        <v>206</v>
      </c>
      <c r="D129" s="1">
        <v>896400</v>
      </c>
    </row>
    <row r="130" spans="1:4" x14ac:dyDescent="0.2">
      <c r="A130" t="s">
        <v>212</v>
      </c>
      <c r="B130" t="s">
        <v>213</v>
      </c>
      <c r="C130" t="s">
        <v>214</v>
      </c>
      <c r="D130" s="1">
        <v>900760</v>
      </c>
    </row>
    <row r="131" spans="1:4" x14ac:dyDescent="0.2">
      <c r="A131" t="s">
        <v>132</v>
      </c>
      <c r="B131" t="s">
        <v>133</v>
      </c>
      <c r="C131" t="s">
        <v>134</v>
      </c>
      <c r="D131" s="1">
        <v>916800</v>
      </c>
    </row>
    <row r="132" spans="1:4" x14ac:dyDescent="0.2">
      <c r="A132" t="s">
        <v>147</v>
      </c>
      <c r="B132" t="s">
        <v>148</v>
      </c>
      <c r="C132" t="s">
        <v>149</v>
      </c>
      <c r="D132" s="1">
        <v>944723.58</v>
      </c>
    </row>
    <row r="133" spans="1:4" x14ac:dyDescent="0.2">
      <c r="A133" t="s">
        <v>218</v>
      </c>
      <c r="B133" t="s">
        <v>219</v>
      </c>
      <c r="C133" t="s">
        <v>220</v>
      </c>
      <c r="D133" s="1">
        <v>988000</v>
      </c>
    </row>
    <row r="134" spans="1:4" x14ac:dyDescent="0.2">
      <c r="A134" t="s">
        <v>370</v>
      </c>
      <c r="B134" t="s">
        <v>16</v>
      </c>
      <c r="C134" t="s">
        <v>371</v>
      </c>
      <c r="D134" s="1">
        <v>999000</v>
      </c>
    </row>
    <row r="135" spans="1:4" x14ac:dyDescent="0.2">
      <c r="A135" t="s">
        <v>159</v>
      </c>
      <c r="B135" t="s">
        <v>160</v>
      </c>
      <c r="C135" t="s">
        <v>161</v>
      </c>
      <c r="D135" s="1">
        <v>1007000</v>
      </c>
    </row>
    <row r="136" spans="1:4" x14ac:dyDescent="0.2">
      <c r="A136" t="s">
        <v>386</v>
      </c>
      <c r="B136" t="s">
        <v>403</v>
      </c>
      <c r="C136" t="s">
        <v>404</v>
      </c>
      <c r="D136" s="1">
        <v>1025980</v>
      </c>
    </row>
    <row r="137" spans="1:4" x14ac:dyDescent="0.2">
      <c r="A137" t="s">
        <v>174</v>
      </c>
      <c r="B137" t="s">
        <v>175</v>
      </c>
      <c r="C137" t="s">
        <v>80</v>
      </c>
      <c r="D137" s="1">
        <v>1038000</v>
      </c>
    </row>
    <row r="138" spans="1:4" x14ac:dyDescent="0.2">
      <c r="A138" t="s">
        <v>242</v>
      </c>
      <c r="B138" t="s">
        <v>211</v>
      </c>
      <c r="C138" t="s">
        <v>243</v>
      </c>
      <c r="D138" s="1">
        <v>1050000</v>
      </c>
    </row>
    <row r="139" spans="1:4" x14ac:dyDescent="0.2">
      <c r="A139" t="s">
        <v>407</v>
      </c>
      <c r="D139" s="1">
        <v>1066000</v>
      </c>
    </row>
    <row r="140" spans="1:4" x14ac:dyDescent="0.2">
      <c r="A140" t="s">
        <v>178</v>
      </c>
      <c r="B140" t="s">
        <v>179</v>
      </c>
      <c r="C140" t="s">
        <v>80</v>
      </c>
      <c r="D140" s="1">
        <v>1098000</v>
      </c>
    </row>
    <row r="141" spans="1:4" x14ac:dyDescent="0.2">
      <c r="A141" t="s">
        <v>221</v>
      </c>
      <c r="B141" t="s">
        <v>8</v>
      </c>
      <c r="C141" t="s">
        <v>222</v>
      </c>
      <c r="D141" s="1">
        <v>1098000</v>
      </c>
    </row>
    <row r="142" spans="1:4" x14ac:dyDescent="0.2">
      <c r="A142" t="s">
        <v>178</v>
      </c>
      <c r="B142" t="s">
        <v>179</v>
      </c>
      <c r="C142" t="s">
        <v>80</v>
      </c>
      <c r="D142" s="1">
        <v>1098000</v>
      </c>
    </row>
    <row r="143" spans="1:4" x14ac:dyDescent="0.2">
      <c r="A143" t="s">
        <v>294</v>
      </c>
      <c r="B143" t="s">
        <v>248</v>
      </c>
      <c r="C143" t="s">
        <v>295</v>
      </c>
      <c r="D143" s="1">
        <v>1263000</v>
      </c>
    </row>
    <row r="144" spans="1:4" x14ac:dyDescent="0.2">
      <c r="A144" t="s">
        <v>379</v>
      </c>
      <c r="B144" t="s">
        <v>211</v>
      </c>
      <c r="C144" t="s">
        <v>380</v>
      </c>
      <c r="D144" s="1">
        <v>1301166</v>
      </c>
    </row>
    <row r="145" spans="1:4" x14ac:dyDescent="0.2">
      <c r="A145" t="s">
        <v>315</v>
      </c>
      <c r="B145" t="s">
        <v>316</v>
      </c>
      <c r="C145" t="s">
        <v>57</v>
      </c>
      <c r="D145" s="1">
        <v>1360000</v>
      </c>
    </row>
    <row r="146" spans="1:4" x14ac:dyDescent="0.2">
      <c r="A146" t="s">
        <v>201</v>
      </c>
      <c r="B146" t="s">
        <v>202</v>
      </c>
      <c r="C146" t="s">
        <v>203</v>
      </c>
      <c r="D146" s="1">
        <v>1361000</v>
      </c>
    </row>
    <row r="147" spans="1:4" x14ac:dyDescent="0.2">
      <c r="A147" t="s">
        <v>272</v>
      </c>
      <c r="B147" t="s">
        <v>270</v>
      </c>
      <c r="C147" t="s">
        <v>273</v>
      </c>
      <c r="D147" s="1">
        <v>1367000</v>
      </c>
    </row>
    <row r="148" spans="1:4" x14ac:dyDescent="0.2">
      <c r="A148" t="s">
        <v>67</v>
      </c>
      <c r="B148" t="s">
        <v>54</v>
      </c>
      <c r="C148" t="s">
        <v>68</v>
      </c>
      <c r="D148" s="1">
        <v>1367866</v>
      </c>
    </row>
    <row r="149" spans="1:4" x14ac:dyDescent="0.2">
      <c r="A149" t="s">
        <v>303</v>
      </c>
      <c r="B149" t="s">
        <v>205</v>
      </c>
      <c r="C149" t="s">
        <v>304</v>
      </c>
      <c r="D149" s="1">
        <v>1388000</v>
      </c>
    </row>
    <row r="150" spans="1:4" x14ac:dyDescent="0.2">
      <c r="A150" t="s">
        <v>277</v>
      </c>
      <c r="B150" t="s">
        <v>248</v>
      </c>
      <c r="C150" t="s">
        <v>278</v>
      </c>
      <c r="D150" s="1">
        <v>1438870</v>
      </c>
    </row>
    <row r="151" spans="1:4" x14ac:dyDescent="0.2">
      <c r="A151" t="s">
        <v>226</v>
      </c>
      <c r="B151" t="s">
        <v>227</v>
      </c>
      <c r="C151" t="s">
        <v>228</v>
      </c>
      <c r="D151" s="1">
        <v>1445000</v>
      </c>
    </row>
    <row r="152" spans="1:4" x14ac:dyDescent="0.2">
      <c r="A152" t="s">
        <v>119</v>
      </c>
      <c r="B152" t="s">
        <v>120</v>
      </c>
      <c r="C152" t="s">
        <v>121</v>
      </c>
      <c r="D152" s="1">
        <v>1446852</v>
      </c>
    </row>
    <row r="153" spans="1:4" x14ac:dyDescent="0.2">
      <c r="A153" t="s">
        <v>144</v>
      </c>
      <c r="B153" t="s">
        <v>120</v>
      </c>
      <c r="C153" t="s">
        <v>121</v>
      </c>
      <c r="D153" s="1">
        <v>1447960</v>
      </c>
    </row>
    <row r="154" spans="1:4" x14ac:dyDescent="0.2">
      <c r="A154" t="s">
        <v>234</v>
      </c>
      <c r="B154" t="s">
        <v>17</v>
      </c>
      <c r="C154" t="s">
        <v>235</v>
      </c>
      <c r="D154" s="1">
        <v>1497500</v>
      </c>
    </row>
    <row r="155" spans="1:4" x14ac:dyDescent="0.2">
      <c r="A155" t="s">
        <v>333</v>
      </c>
      <c r="B155" t="s">
        <v>205</v>
      </c>
      <c r="C155" t="s">
        <v>334</v>
      </c>
      <c r="D155" s="1">
        <v>1546360</v>
      </c>
    </row>
    <row r="156" spans="1:4" x14ac:dyDescent="0.2">
      <c r="A156" t="s">
        <v>81</v>
      </c>
      <c r="B156" t="s">
        <v>82</v>
      </c>
      <c r="C156" t="s">
        <v>83</v>
      </c>
      <c r="D156" s="1">
        <v>1572000</v>
      </c>
    </row>
    <row r="157" spans="1:4" x14ac:dyDescent="0.2">
      <c r="A157" t="s">
        <v>97</v>
      </c>
      <c r="B157" t="s">
        <v>98</v>
      </c>
      <c r="C157" t="s">
        <v>99</v>
      </c>
      <c r="D157" s="1">
        <v>1578159.8</v>
      </c>
    </row>
    <row r="158" spans="1:4" x14ac:dyDescent="0.2">
      <c r="A158" t="s">
        <v>142</v>
      </c>
      <c r="B158" t="s">
        <v>111</v>
      </c>
      <c r="C158" t="s">
        <v>112</v>
      </c>
      <c r="D158" s="1">
        <v>1685900</v>
      </c>
    </row>
    <row r="159" spans="1:4" x14ac:dyDescent="0.2">
      <c r="A159" t="s">
        <v>312</v>
      </c>
      <c r="B159" t="s">
        <v>313</v>
      </c>
      <c r="C159" t="s">
        <v>314</v>
      </c>
      <c r="D159" s="1">
        <v>1760000</v>
      </c>
    </row>
    <row r="160" spans="1:4" x14ac:dyDescent="0.2">
      <c r="A160" t="s">
        <v>259</v>
      </c>
      <c r="B160" t="s">
        <v>9</v>
      </c>
      <c r="C160" t="s">
        <v>260</v>
      </c>
      <c r="D160" s="1">
        <v>1906000</v>
      </c>
    </row>
    <row r="161" spans="1:4" x14ac:dyDescent="0.2">
      <c r="A161" t="s">
        <v>102</v>
      </c>
      <c r="D161" s="1">
        <v>1958000</v>
      </c>
    </row>
    <row r="162" spans="1:4" x14ac:dyDescent="0.2">
      <c r="A162" t="s">
        <v>284</v>
      </c>
      <c r="B162" t="s">
        <v>211</v>
      </c>
      <c r="C162" t="s">
        <v>285</v>
      </c>
      <c r="D162" s="1">
        <v>1990000</v>
      </c>
    </row>
    <row r="163" spans="1:4" x14ac:dyDescent="0.2">
      <c r="A163" t="s">
        <v>317</v>
      </c>
      <c r="B163" t="s">
        <v>248</v>
      </c>
      <c r="C163" t="s">
        <v>318</v>
      </c>
      <c r="D163" s="1">
        <v>2034000</v>
      </c>
    </row>
    <row r="164" spans="1:4" x14ac:dyDescent="0.2">
      <c r="A164" t="s">
        <v>405</v>
      </c>
      <c r="D164" s="1">
        <v>2066000</v>
      </c>
    </row>
    <row r="165" spans="1:4" x14ac:dyDescent="0.2">
      <c r="A165" t="s">
        <v>382</v>
      </c>
      <c r="B165" t="s">
        <v>336</v>
      </c>
      <c r="C165" t="s">
        <v>383</v>
      </c>
      <c r="D165" s="1">
        <v>2200000</v>
      </c>
    </row>
    <row r="166" spans="1:4" x14ac:dyDescent="0.2">
      <c r="A166" t="s">
        <v>223</v>
      </c>
      <c r="B166" t="s">
        <v>205</v>
      </c>
      <c r="C166" t="s">
        <v>224</v>
      </c>
      <c r="D166" s="1">
        <v>2447900</v>
      </c>
    </row>
    <row r="167" spans="1:4" x14ac:dyDescent="0.2">
      <c r="A167" t="s">
        <v>47</v>
      </c>
      <c r="B167" t="s">
        <v>48</v>
      </c>
      <c r="C167" t="s">
        <v>49</v>
      </c>
      <c r="D167" s="1">
        <v>2452287</v>
      </c>
    </row>
    <row r="168" spans="1:4" x14ac:dyDescent="0.2">
      <c r="A168" t="s">
        <v>392</v>
      </c>
      <c r="B168" t="s">
        <v>336</v>
      </c>
      <c r="C168" t="s">
        <v>393</v>
      </c>
      <c r="D168" s="1">
        <v>2620000</v>
      </c>
    </row>
    <row r="169" spans="1:4" x14ac:dyDescent="0.2">
      <c r="A169" t="s">
        <v>335</v>
      </c>
      <c r="B169" t="s">
        <v>336</v>
      </c>
      <c r="C169" t="s">
        <v>337</v>
      </c>
      <c r="D169" s="1">
        <v>2650000</v>
      </c>
    </row>
    <row r="170" spans="1:4" x14ac:dyDescent="0.2">
      <c r="A170" t="s">
        <v>110</v>
      </c>
      <c r="B170" t="s">
        <v>111</v>
      </c>
      <c r="C170" t="s">
        <v>112</v>
      </c>
      <c r="D170" s="1">
        <v>2945000</v>
      </c>
    </row>
    <row r="171" spans="1:4" x14ac:dyDescent="0.2">
      <c r="A171" t="s">
        <v>93</v>
      </c>
      <c r="B171" t="s">
        <v>94</v>
      </c>
      <c r="C171" t="s">
        <v>95</v>
      </c>
      <c r="D171" s="1">
        <v>3237300</v>
      </c>
    </row>
    <row r="172" spans="1:4" x14ac:dyDescent="0.2">
      <c r="A172" t="s">
        <v>50</v>
      </c>
      <c r="B172" t="s">
        <v>51</v>
      </c>
      <c r="C172" t="s">
        <v>52</v>
      </c>
      <c r="D172" s="1">
        <v>4584394</v>
      </c>
    </row>
    <row r="173" spans="1:4" x14ac:dyDescent="0.2">
      <c r="A173" t="s">
        <v>152</v>
      </c>
      <c r="B173" t="s">
        <v>125</v>
      </c>
      <c r="C173" t="s">
        <v>126</v>
      </c>
      <c r="D173" s="1">
        <v>4670938</v>
      </c>
    </row>
    <row r="174" spans="1:4" x14ac:dyDescent="0.2">
      <c r="A174" t="s">
        <v>349</v>
      </c>
      <c r="B174" t="s">
        <v>8</v>
      </c>
      <c r="C174" t="s">
        <v>350</v>
      </c>
      <c r="D174" s="1">
        <v>4860000</v>
      </c>
    </row>
    <row r="175" spans="1:4" x14ac:dyDescent="0.2">
      <c r="A175" t="s">
        <v>215</v>
      </c>
      <c r="B175" t="s">
        <v>216</v>
      </c>
      <c r="C175" t="s">
        <v>217</v>
      </c>
      <c r="D175" s="1">
        <v>4998996</v>
      </c>
    </row>
    <row r="176" spans="1:4" x14ac:dyDescent="0.2">
      <c r="A176" t="s">
        <v>210</v>
      </c>
      <c r="B176" t="s">
        <v>211</v>
      </c>
      <c r="C176" t="s">
        <v>126</v>
      </c>
      <c r="D176" s="1">
        <v>5202916</v>
      </c>
    </row>
    <row r="177" spans="1:4" x14ac:dyDescent="0.2">
      <c r="A177" t="s">
        <v>305</v>
      </c>
      <c r="B177" t="s">
        <v>306</v>
      </c>
      <c r="C177" t="s">
        <v>307</v>
      </c>
      <c r="D177" s="1">
        <v>5527983</v>
      </c>
    </row>
    <row r="178" spans="1:4" x14ac:dyDescent="0.2">
      <c r="A178" t="s">
        <v>145</v>
      </c>
      <c r="B178" t="s">
        <v>14</v>
      </c>
      <c r="C178" t="s">
        <v>146</v>
      </c>
      <c r="D178" s="1">
        <v>5952893</v>
      </c>
    </row>
    <row r="179" spans="1:4" x14ac:dyDescent="0.2">
      <c r="A179" t="s">
        <v>145</v>
      </c>
      <c r="B179" t="s">
        <v>14</v>
      </c>
      <c r="C179" t="s">
        <v>146</v>
      </c>
      <c r="D179" s="1">
        <v>5952894</v>
      </c>
    </row>
    <row r="180" spans="1:4" x14ac:dyDescent="0.2">
      <c r="A180" t="s">
        <v>4</v>
      </c>
      <c r="B180" t="s">
        <v>5</v>
      </c>
      <c r="C180" t="s">
        <v>6</v>
      </c>
      <c r="D180" s="1">
        <v>6031200</v>
      </c>
    </row>
    <row r="181" spans="1:4" x14ac:dyDescent="0.2">
      <c r="A181" t="s">
        <v>239</v>
      </c>
      <c r="B181" t="s">
        <v>240</v>
      </c>
      <c r="C181" t="s">
        <v>241</v>
      </c>
      <c r="D181" s="1">
        <v>6202000</v>
      </c>
    </row>
    <row r="182" spans="1:4" x14ac:dyDescent="0.2">
      <c r="A182" t="s">
        <v>4</v>
      </c>
      <c r="B182" t="s">
        <v>5</v>
      </c>
      <c r="C182" t="s">
        <v>6</v>
      </c>
      <c r="D182" s="1">
        <v>6240000</v>
      </c>
    </row>
    <row r="183" spans="1:4" x14ac:dyDescent="0.2">
      <c r="A183" t="s">
        <v>356</v>
      </c>
      <c r="B183" t="s">
        <v>336</v>
      </c>
      <c r="C183" t="s">
        <v>337</v>
      </c>
      <c r="D183" s="1">
        <v>6539778</v>
      </c>
    </row>
    <row r="184" spans="1:4" x14ac:dyDescent="0.2">
      <c r="A184" t="s">
        <v>72</v>
      </c>
      <c r="B184" t="s">
        <v>51</v>
      </c>
      <c r="C184" t="s">
        <v>52</v>
      </c>
      <c r="D184" s="1">
        <v>7158820</v>
      </c>
    </row>
    <row r="185" spans="1:4" x14ac:dyDescent="0.2">
      <c r="A185" t="s">
        <v>124</v>
      </c>
      <c r="B185" t="s">
        <v>125</v>
      </c>
      <c r="C185" t="s">
        <v>126</v>
      </c>
      <c r="D185" s="1">
        <v>7630406</v>
      </c>
    </row>
    <row r="186" spans="1:4" x14ac:dyDescent="0.2">
      <c r="A186" t="s">
        <v>44</v>
      </c>
      <c r="B186" t="s">
        <v>45</v>
      </c>
      <c r="C186" t="s">
        <v>46</v>
      </c>
      <c r="D186" s="1">
        <v>8021123</v>
      </c>
    </row>
    <row r="187" spans="1:4" x14ac:dyDescent="0.2">
      <c r="A187" t="s">
        <v>267</v>
      </c>
      <c r="B187" t="s">
        <v>248</v>
      </c>
      <c r="C187" t="s">
        <v>268</v>
      </c>
      <c r="D187" s="1">
        <v>9137035.8000000007</v>
      </c>
    </row>
    <row r="188" spans="1:4" x14ac:dyDescent="0.2">
      <c r="A188" t="s">
        <v>292</v>
      </c>
      <c r="B188" t="s">
        <v>205</v>
      </c>
      <c r="C188" t="s">
        <v>293</v>
      </c>
      <c r="D188" s="1">
        <v>9537000</v>
      </c>
    </row>
    <row r="189" spans="1:4" x14ac:dyDescent="0.2">
      <c r="A189" t="s">
        <v>274</v>
      </c>
      <c r="B189" t="s">
        <v>275</v>
      </c>
      <c r="C189" t="s">
        <v>276</v>
      </c>
      <c r="D189" s="1">
        <v>12392576</v>
      </c>
    </row>
    <row r="190" spans="1:4" x14ac:dyDescent="0.2">
      <c r="A190" t="s">
        <v>342</v>
      </c>
      <c r="B190" t="s">
        <v>336</v>
      </c>
      <c r="C190" t="s">
        <v>343</v>
      </c>
      <c r="D190" s="1">
        <v>15057000</v>
      </c>
    </row>
  </sheetData>
  <sortState xmlns:xlrd2="http://schemas.microsoft.com/office/spreadsheetml/2017/richdata2" ref="A2:D190">
    <sortCondition ref="D1:D190"/>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98C9-9B6F-472C-994C-7329D940A97E}">
  <dimension ref="A1:D190"/>
  <sheetViews>
    <sheetView workbookViewId="0">
      <selection activeCell="C10" sqref="C10"/>
    </sheetView>
  </sheetViews>
  <sheetFormatPr defaultRowHeight="14.25" x14ac:dyDescent="0.2"/>
  <cols>
    <col min="1" max="1" width="62.5" customWidth="1"/>
    <col min="2" max="2" width="36" customWidth="1"/>
    <col min="3" max="3" width="38.875" customWidth="1"/>
    <col min="4" max="4" width="16.625" style="1" customWidth="1"/>
  </cols>
  <sheetData>
    <row r="1" spans="1:4" ht="20.25" customHeight="1" x14ac:dyDescent="0.2">
      <c r="A1" s="3" t="s">
        <v>0</v>
      </c>
      <c r="B1" s="3" t="s">
        <v>1</v>
      </c>
      <c r="C1" s="3" t="s">
        <v>2</v>
      </c>
      <c r="D1" s="2" t="s">
        <v>3</v>
      </c>
    </row>
    <row r="2" spans="1:4" x14ac:dyDescent="0.2">
      <c r="A2" t="s">
        <v>342</v>
      </c>
      <c r="B2" t="s">
        <v>336</v>
      </c>
      <c r="C2" t="s">
        <v>343</v>
      </c>
      <c r="D2" s="1">
        <v>15057000</v>
      </c>
    </row>
    <row r="3" spans="1:4" x14ac:dyDescent="0.2">
      <c r="A3" t="s">
        <v>274</v>
      </c>
      <c r="B3" t="s">
        <v>275</v>
      </c>
      <c r="C3" t="s">
        <v>276</v>
      </c>
      <c r="D3" s="1">
        <v>12392576</v>
      </c>
    </row>
    <row r="4" spans="1:4" x14ac:dyDescent="0.2">
      <c r="A4" t="s">
        <v>292</v>
      </c>
      <c r="B4" t="s">
        <v>205</v>
      </c>
      <c r="C4" t="s">
        <v>293</v>
      </c>
      <c r="D4" s="1">
        <v>9537000</v>
      </c>
    </row>
    <row r="5" spans="1:4" x14ac:dyDescent="0.2">
      <c r="A5" t="s">
        <v>267</v>
      </c>
      <c r="B5" t="s">
        <v>248</v>
      </c>
      <c r="C5" t="s">
        <v>268</v>
      </c>
      <c r="D5" s="1">
        <v>9137035.8000000007</v>
      </c>
    </row>
    <row r="6" spans="1:4" x14ac:dyDescent="0.2">
      <c r="A6" t="s">
        <v>44</v>
      </c>
      <c r="B6" t="s">
        <v>45</v>
      </c>
      <c r="C6" t="s">
        <v>46</v>
      </c>
      <c r="D6" s="1">
        <v>8021123</v>
      </c>
    </row>
    <row r="7" spans="1:4" x14ac:dyDescent="0.2">
      <c r="A7" t="s">
        <v>124</v>
      </c>
      <c r="B7" t="s">
        <v>125</v>
      </c>
      <c r="C7" t="s">
        <v>126</v>
      </c>
      <c r="D7" s="1">
        <v>7630406</v>
      </c>
    </row>
    <row r="8" spans="1:4" x14ac:dyDescent="0.2">
      <c r="A8" t="s">
        <v>72</v>
      </c>
      <c r="B8" t="s">
        <v>51</v>
      </c>
      <c r="C8" t="s">
        <v>52</v>
      </c>
      <c r="D8" s="1">
        <v>7158820</v>
      </c>
    </row>
    <row r="9" spans="1:4" x14ac:dyDescent="0.2">
      <c r="A9" t="s">
        <v>356</v>
      </c>
      <c r="B9" t="s">
        <v>336</v>
      </c>
      <c r="C9" t="s">
        <v>337</v>
      </c>
      <c r="D9" s="1">
        <v>6539778</v>
      </c>
    </row>
    <row r="10" spans="1:4" x14ac:dyDescent="0.2">
      <c r="A10" t="s">
        <v>4</v>
      </c>
      <c r="B10" t="s">
        <v>5</v>
      </c>
      <c r="C10" t="s">
        <v>6</v>
      </c>
      <c r="D10" s="1">
        <v>6240000</v>
      </c>
    </row>
    <row r="11" spans="1:4" x14ac:dyDescent="0.2">
      <c r="A11" t="s">
        <v>239</v>
      </c>
      <c r="B11" t="s">
        <v>240</v>
      </c>
      <c r="C11" t="s">
        <v>241</v>
      </c>
      <c r="D11" s="1">
        <v>6202000</v>
      </c>
    </row>
    <row r="12" spans="1:4" x14ac:dyDescent="0.2">
      <c r="A12" t="s">
        <v>4</v>
      </c>
      <c r="B12" t="s">
        <v>5</v>
      </c>
      <c r="C12" t="s">
        <v>6</v>
      </c>
      <c r="D12" s="1">
        <v>6031200</v>
      </c>
    </row>
    <row r="13" spans="1:4" x14ac:dyDescent="0.2">
      <c r="A13" t="s">
        <v>145</v>
      </c>
      <c r="B13" t="s">
        <v>14</v>
      </c>
      <c r="C13" t="s">
        <v>146</v>
      </c>
      <c r="D13" s="1">
        <v>5952894</v>
      </c>
    </row>
    <row r="14" spans="1:4" x14ac:dyDescent="0.2">
      <c r="A14" t="s">
        <v>145</v>
      </c>
      <c r="B14" t="s">
        <v>14</v>
      </c>
      <c r="C14" t="s">
        <v>146</v>
      </c>
      <c r="D14" s="1">
        <v>5952893</v>
      </c>
    </row>
    <row r="15" spans="1:4" x14ac:dyDescent="0.2">
      <c r="A15" t="s">
        <v>305</v>
      </c>
      <c r="B15" t="s">
        <v>306</v>
      </c>
      <c r="C15" t="s">
        <v>307</v>
      </c>
      <c r="D15" s="1">
        <v>5527983</v>
      </c>
    </row>
    <row r="16" spans="1:4" x14ac:dyDescent="0.2">
      <c r="A16" t="s">
        <v>210</v>
      </c>
      <c r="B16" t="s">
        <v>211</v>
      </c>
      <c r="C16" t="s">
        <v>126</v>
      </c>
      <c r="D16" s="1">
        <v>5202916</v>
      </c>
    </row>
    <row r="17" spans="1:4" x14ac:dyDescent="0.2">
      <c r="A17" t="s">
        <v>215</v>
      </c>
      <c r="B17" t="s">
        <v>216</v>
      </c>
      <c r="C17" t="s">
        <v>217</v>
      </c>
      <c r="D17" s="1">
        <v>4998996</v>
      </c>
    </row>
    <row r="18" spans="1:4" x14ac:dyDescent="0.2">
      <c r="A18" t="s">
        <v>349</v>
      </c>
      <c r="B18" t="s">
        <v>8</v>
      </c>
      <c r="C18" t="s">
        <v>350</v>
      </c>
      <c r="D18" s="1">
        <v>4860000</v>
      </c>
    </row>
    <row r="19" spans="1:4" x14ac:dyDescent="0.2">
      <c r="A19" t="s">
        <v>152</v>
      </c>
      <c r="B19" t="s">
        <v>125</v>
      </c>
      <c r="C19" t="s">
        <v>126</v>
      </c>
      <c r="D19" s="1">
        <v>4670938</v>
      </c>
    </row>
    <row r="20" spans="1:4" x14ac:dyDescent="0.2">
      <c r="A20" t="s">
        <v>50</v>
      </c>
      <c r="B20" t="s">
        <v>51</v>
      </c>
      <c r="C20" t="s">
        <v>52</v>
      </c>
      <c r="D20" s="1">
        <v>4584394</v>
      </c>
    </row>
    <row r="21" spans="1:4" x14ac:dyDescent="0.2">
      <c r="A21" t="s">
        <v>93</v>
      </c>
      <c r="B21" t="s">
        <v>94</v>
      </c>
      <c r="C21" t="s">
        <v>95</v>
      </c>
      <c r="D21" s="1">
        <v>3237300</v>
      </c>
    </row>
    <row r="22" spans="1:4" x14ac:dyDescent="0.2">
      <c r="A22" t="s">
        <v>110</v>
      </c>
      <c r="B22" t="s">
        <v>111</v>
      </c>
      <c r="C22" t="s">
        <v>112</v>
      </c>
      <c r="D22" s="1">
        <v>2945000</v>
      </c>
    </row>
    <row r="23" spans="1:4" x14ac:dyDescent="0.2">
      <c r="A23" t="s">
        <v>335</v>
      </c>
      <c r="B23" t="s">
        <v>336</v>
      </c>
      <c r="C23" t="s">
        <v>337</v>
      </c>
      <c r="D23" s="1">
        <v>2650000</v>
      </c>
    </row>
    <row r="24" spans="1:4" x14ac:dyDescent="0.2">
      <c r="A24" t="s">
        <v>392</v>
      </c>
      <c r="B24" t="s">
        <v>336</v>
      </c>
      <c r="C24" t="s">
        <v>393</v>
      </c>
      <c r="D24" s="1">
        <v>2620000</v>
      </c>
    </row>
    <row r="25" spans="1:4" x14ac:dyDescent="0.2">
      <c r="A25" t="s">
        <v>47</v>
      </c>
      <c r="B25" t="s">
        <v>48</v>
      </c>
      <c r="C25" t="s">
        <v>49</v>
      </c>
      <c r="D25" s="1">
        <v>2452287</v>
      </c>
    </row>
    <row r="26" spans="1:4" x14ac:dyDescent="0.2">
      <c r="A26" t="s">
        <v>223</v>
      </c>
      <c r="B26" t="s">
        <v>205</v>
      </c>
      <c r="C26" t="s">
        <v>224</v>
      </c>
      <c r="D26" s="1">
        <v>2447900</v>
      </c>
    </row>
    <row r="27" spans="1:4" x14ac:dyDescent="0.2">
      <c r="A27" t="s">
        <v>382</v>
      </c>
      <c r="B27" t="s">
        <v>336</v>
      </c>
      <c r="C27" t="s">
        <v>383</v>
      </c>
      <c r="D27" s="1">
        <v>2200000</v>
      </c>
    </row>
    <row r="28" spans="1:4" x14ac:dyDescent="0.2">
      <c r="A28" t="s">
        <v>405</v>
      </c>
      <c r="D28" s="1">
        <v>2066000</v>
      </c>
    </row>
    <row r="29" spans="1:4" x14ac:dyDescent="0.2">
      <c r="A29" t="s">
        <v>317</v>
      </c>
      <c r="B29" t="s">
        <v>248</v>
      </c>
      <c r="C29" t="s">
        <v>318</v>
      </c>
      <c r="D29" s="1">
        <v>2034000</v>
      </c>
    </row>
    <row r="30" spans="1:4" x14ac:dyDescent="0.2">
      <c r="A30" t="s">
        <v>284</v>
      </c>
      <c r="B30" t="s">
        <v>211</v>
      </c>
      <c r="C30" t="s">
        <v>285</v>
      </c>
      <c r="D30" s="1">
        <v>1990000</v>
      </c>
    </row>
    <row r="31" spans="1:4" x14ac:dyDescent="0.2">
      <c r="A31" t="s">
        <v>102</v>
      </c>
      <c r="D31" s="1">
        <v>1958000</v>
      </c>
    </row>
    <row r="32" spans="1:4" x14ac:dyDescent="0.2">
      <c r="A32" t="s">
        <v>259</v>
      </c>
      <c r="B32" t="s">
        <v>9</v>
      </c>
      <c r="C32" t="s">
        <v>260</v>
      </c>
      <c r="D32" s="1">
        <v>1906000</v>
      </c>
    </row>
    <row r="33" spans="1:4" x14ac:dyDescent="0.2">
      <c r="A33" t="s">
        <v>312</v>
      </c>
      <c r="B33" t="s">
        <v>313</v>
      </c>
      <c r="C33" t="s">
        <v>314</v>
      </c>
      <c r="D33" s="1">
        <v>1760000</v>
      </c>
    </row>
    <row r="34" spans="1:4" x14ac:dyDescent="0.2">
      <c r="A34" t="s">
        <v>142</v>
      </c>
      <c r="B34" t="s">
        <v>111</v>
      </c>
      <c r="C34" t="s">
        <v>112</v>
      </c>
      <c r="D34" s="1">
        <v>1685900</v>
      </c>
    </row>
    <row r="35" spans="1:4" x14ac:dyDescent="0.2">
      <c r="A35" t="s">
        <v>97</v>
      </c>
      <c r="B35" t="s">
        <v>98</v>
      </c>
      <c r="C35" t="s">
        <v>99</v>
      </c>
      <c r="D35" s="1">
        <v>1578159.8</v>
      </c>
    </row>
    <row r="36" spans="1:4" x14ac:dyDescent="0.2">
      <c r="A36" t="s">
        <v>81</v>
      </c>
      <c r="B36" t="s">
        <v>82</v>
      </c>
      <c r="C36" t="s">
        <v>83</v>
      </c>
      <c r="D36" s="1">
        <v>1572000</v>
      </c>
    </row>
    <row r="37" spans="1:4" x14ac:dyDescent="0.2">
      <c r="A37" t="s">
        <v>333</v>
      </c>
      <c r="B37" t="s">
        <v>205</v>
      </c>
      <c r="C37" t="s">
        <v>334</v>
      </c>
      <c r="D37" s="1">
        <v>1546360</v>
      </c>
    </row>
    <row r="38" spans="1:4" x14ac:dyDescent="0.2">
      <c r="A38" t="s">
        <v>234</v>
      </c>
      <c r="B38" t="s">
        <v>17</v>
      </c>
      <c r="C38" t="s">
        <v>235</v>
      </c>
      <c r="D38" s="1">
        <v>1497500</v>
      </c>
    </row>
    <row r="39" spans="1:4" x14ac:dyDescent="0.2">
      <c r="A39" t="s">
        <v>144</v>
      </c>
      <c r="B39" t="s">
        <v>120</v>
      </c>
      <c r="C39" t="s">
        <v>121</v>
      </c>
      <c r="D39" s="1">
        <v>1447960</v>
      </c>
    </row>
    <row r="40" spans="1:4" x14ac:dyDescent="0.2">
      <c r="A40" t="s">
        <v>119</v>
      </c>
      <c r="B40" t="s">
        <v>120</v>
      </c>
      <c r="C40" t="s">
        <v>121</v>
      </c>
      <c r="D40" s="1">
        <v>1446852</v>
      </c>
    </row>
    <row r="41" spans="1:4" x14ac:dyDescent="0.2">
      <c r="A41" t="s">
        <v>226</v>
      </c>
      <c r="B41" t="s">
        <v>227</v>
      </c>
      <c r="C41" t="s">
        <v>228</v>
      </c>
      <c r="D41" s="1">
        <v>1445000</v>
      </c>
    </row>
    <row r="42" spans="1:4" x14ac:dyDescent="0.2">
      <c r="A42" t="s">
        <v>277</v>
      </c>
      <c r="B42" t="s">
        <v>248</v>
      </c>
      <c r="C42" t="s">
        <v>278</v>
      </c>
      <c r="D42" s="1">
        <v>1438870</v>
      </c>
    </row>
    <row r="43" spans="1:4" x14ac:dyDescent="0.2">
      <c r="A43" t="s">
        <v>303</v>
      </c>
      <c r="B43" t="s">
        <v>205</v>
      </c>
      <c r="C43" t="s">
        <v>304</v>
      </c>
      <c r="D43" s="1">
        <v>1388000</v>
      </c>
    </row>
    <row r="44" spans="1:4" x14ac:dyDescent="0.2">
      <c r="A44" t="s">
        <v>67</v>
      </c>
      <c r="B44" t="s">
        <v>54</v>
      </c>
      <c r="C44" t="s">
        <v>68</v>
      </c>
      <c r="D44" s="1">
        <v>1367866</v>
      </c>
    </row>
    <row r="45" spans="1:4" x14ac:dyDescent="0.2">
      <c r="A45" t="s">
        <v>272</v>
      </c>
      <c r="B45" t="s">
        <v>270</v>
      </c>
      <c r="C45" t="s">
        <v>273</v>
      </c>
      <c r="D45" s="1">
        <v>1367000</v>
      </c>
    </row>
    <row r="46" spans="1:4" x14ac:dyDescent="0.2">
      <c r="A46" t="s">
        <v>201</v>
      </c>
      <c r="B46" t="s">
        <v>202</v>
      </c>
      <c r="C46" t="s">
        <v>203</v>
      </c>
      <c r="D46" s="1">
        <v>1361000</v>
      </c>
    </row>
    <row r="47" spans="1:4" x14ac:dyDescent="0.2">
      <c r="A47" t="s">
        <v>315</v>
      </c>
      <c r="B47" t="s">
        <v>316</v>
      </c>
      <c r="C47" t="s">
        <v>57</v>
      </c>
      <c r="D47" s="1">
        <v>1360000</v>
      </c>
    </row>
    <row r="48" spans="1:4" x14ac:dyDescent="0.2">
      <c r="A48" t="s">
        <v>379</v>
      </c>
      <c r="B48" t="s">
        <v>211</v>
      </c>
      <c r="C48" t="s">
        <v>380</v>
      </c>
      <c r="D48" s="1">
        <v>1301166</v>
      </c>
    </row>
    <row r="49" spans="1:4" x14ac:dyDescent="0.2">
      <c r="A49" t="s">
        <v>294</v>
      </c>
      <c r="B49" t="s">
        <v>248</v>
      </c>
      <c r="C49" t="s">
        <v>295</v>
      </c>
      <c r="D49" s="1">
        <v>1263000</v>
      </c>
    </row>
    <row r="50" spans="1:4" x14ac:dyDescent="0.2">
      <c r="A50" t="s">
        <v>178</v>
      </c>
      <c r="B50" t="s">
        <v>179</v>
      </c>
      <c r="C50" t="s">
        <v>80</v>
      </c>
      <c r="D50" s="1">
        <v>1098000</v>
      </c>
    </row>
    <row r="51" spans="1:4" x14ac:dyDescent="0.2">
      <c r="A51" t="s">
        <v>221</v>
      </c>
      <c r="B51" t="s">
        <v>8</v>
      </c>
      <c r="C51" t="s">
        <v>222</v>
      </c>
      <c r="D51" s="1">
        <v>1098000</v>
      </c>
    </row>
    <row r="52" spans="1:4" x14ac:dyDescent="0.2">
      <c r="A52" t="s">
        <v>178</v>
      </c>
      <c r="B52" t="s">
        <v>179</v>
      </c>
      <c r="C52" t="s">
        <v>80</v>
      </c>
      <c r="D52" s="1">
        <v>1098000</v>
      </c>
    </row>
    <row r="53" spans="1:4" x14ac:dyDescent="0.2">
      <c r="A53" t="s">
        <v>407</v>
      </c>
      <c r="D53" s="1">
        <v>1066000</v>
      </c>
    </row>
    <row r="54" spans="1:4" x14ac:dyDescent="0.2">
      <c r="A54" t="s">
        <v>242</v>
      </c>
      <c r="B54" t="s">
        <v>211</v>
      </c>
      <c r="C54" t="s">
        <v>243</v>
      </c>
      <c r="D54" s="1">
        <v>1050000</v>
      </c>
    </row>
    <row r="55" spans="1:4" x14ac:dyDescent="0.2">
      <c r="A55" t="s">
        <v>174</v>
      </c>
      <c r="B55" t="s">
        <v>175</v>
      </c>
      <c r="C55" t="s">
        <v>80</v>
      </c>
      <c r="D55" s="1">
        <v>1038000</v>
      </c>
    </row>
    <row r="56" spans="1:4" x14ac:dyDescent="0.2">
      <c r="A56" t="s">
        <v>386</v>
      </c>
      <c r="B56" t="s">
        <v>403</v>
      </c>
      <c r="C56" t="s">
        <v>404</v>
      </c>
      <c r="D56" s="1">
        <v>1025980</v>
      </c>
    </row>
    <row r="57" spans="1:4" x14ac:dyDescent="0.2">
      <c r="A57" t="s">
        <v>159</v>
      </c>
      <c r="B57" t="s">
        <v>160</v>
      </c>
      <c r="C57" t="s">
        <v>161</v>
      </c>
      <c r="D57" s="1">
        <v>1007000</v>
      </c>
    </row>
    <row r="58" spans="1:4" x14ac:dyDescent="0.2">
      <c r="A58" t="s">
        <v>370</v>
      </c>
      <c r="B58" t="s">
        <v>16</v>
      </c>
      <c r="C58" t="s">
        <v>371</v>
      </c>
      <c r="D58" s="1">
        <v>999000</v>
      </c>
    </row>
    <row r="59" spans="1:4" x14ac:dyDescent="0.2">
      <c r="A59" t="s">
        <v>218</v>
      </c>
      <c r="B59" t="s">
        <v>219</v>
      </c>
      <c r="C59" t="s">
        <v>220</v>
      </c>
      <c r="D59" s="1">
        <v>988000</v>
      </c>
    </row>
    <row r="60" spans="1:4" x14ac:dyDescent="0.2">
      <c r="A60" t="s">
        <v>147</v>
      </c>
      <c r="B60" t="s">
        <v>148</v>
      </c>
      <c r="C60" t="s">
        <v>149</v>
      </c>
      <c r="D60" s="1">
        <v>944723.58</v>
      </c>
    </row>
    <row r="61" spans="1:4" x14ac:dyDescent="0.2">
      <c r="A61" t="s">
        <v>132</v>
      </c>
      <c r="B61" t="s">
        <v>133</v>
      </c>
      <c r="C61" t="s">
        <v>134</v>
      </c>
      <c r="D61" s="1">
        <v>916800</v>
      </c>
    </row>
    <row r="62" spans="1:4" x14ac:dyDescent="0.2">
      <c r="A62" t="s">
        <v>212</v>
      </c>
      <c r="B62" t="s">
        <v>213</v>
      </c>
      <c r="C62" t="s">
        <v>214</v>
      </c>
      <c r="D62" s="1">
        <v>900760</v>
      </c>
    </row>
    <row r="63" spans="1:4" x14ac:dyDescent="0.2">
      <c r="A63" t="s">
        <v>381</v>
      </c>
      <c r="B63" t="s">
        <v>205</v>
      </c>
      <c r="C63" t="s">
        <v>206</v>
      </c>
      <c r="D63" s="1">
        <v>896400</v>
      </c>
    </row>
    <row r="64" spans="1:4" x14ac:dyDescent="0.2">
      <c r="A64" t="s">
        <v>361</v>
      </c>
      <c r="B64" t="s">
        <v>211</v>
      </c>
      <c r="C64" t="s">
        <v>362</v>
      </c>
      <c r="D64" s="1">
        <v>848890</v>
      </c>
    </row>
    <row r="65" spans="1:4" x14ac:dyDescent="0.2">
      <c r="A65" t="s">
        <v>180</v>
      </c>
      <c r="B65" t="s">
        <v>181</v>
      </c>
      <c r="C65" t="s">
        <v>80</v>
      </c>
      <c r="D65" s="1">
        <v>835000</v>
      </c>
    </row>
    <row r="66" spans="1:4" x14ac:dyDescent="0.2">
      <c r="A66" t="s">
        <v>180</v>
      </c>
      <c r="B66" t="s">
        <v>181</v>
      </c>
      <c r="C66" t="s">
        <v>80</v>
      </c>
      <c r="D66" s="1">
        <v>835000</v>
      </c>
    </row>
    <row r="67" spans="1:4" x14ac:dyDescent="0.2">
      <c r="A67" t="s">
        <v>113</v>
      </c>
      <c r="B67" t="s">
        <v>12</v>
      </c>
      <c r="C67" t="s">
        <v>114</v>
      </c>
      <c r="D67" s="1">
        <v>829000</v>
      </c>
    </row>
    <row r="68" spans="1:4" x14ac:dyDescent="0.2">
      <c r="A68" t="s">
        <v>96</v>
      </c>
      <c r="D68" s="1">
        <v>820000</v>
      </c>
    </row>
    <row r="69" spans="1:4" x14ac:dyDescent="0.2">
      <c r="A69" t="s">
        <v>225</v>
      </c>
      <c r="B69" t="s">
        <v>205</v>
      </c>
      <c r="C69" t="s">
        <v>206</v>
      </c>
      <c r="D69" s="1">
        <v>798750</v>
      </c>
    </row>
    <row r="70" spans="1:4" x14ac:dyDescent="0.2">
      <c r="A70" t="s">
        <v>348</v>
      </c>
      <c r="B70" t="s">
        <v>202</v>
      </c>
      <c r="C70" t="s">
        <v>203</v>
      </c>
      <c r="D70" s="1">
        <v>749800</v>
      </c>
    </row>
    <row r="71" spans="1:4" x14ac:dyDescent="0.2">
      <c r="A71" t="s">
        <v>204</v>
      </c>
      <c r="B71" t="s">
        <v>205</v>
      </c>
      <c r="C71" t="s">
        <v>206</v>
      </c>
      <c r="D71" s="1">
        <v>748750</v>
      </c>
    </row>
    <row r="72" spans="1:4" x14ac:dyDescent="0.2">
      <c r="A72" t="s">
        <v>194</v>
      </c>
      <c r="B72" t="s">
        <v>195</v>
      </c>
      <c r="C72" t="s">
        <v>57</v>
      </c>
      <c r="D72" s="1">
        <v>740000</v>
      </c>
    </row>
    <row r="73" spans="1:4" x14ac:dyDescent="0.2">
      <c r="A73" t="s">
        <v>194</v>
      </c>
      <c r="B73" t="s">
        <v>195</v>
      </c>
      <c r="C73" t="s">
        <v>57</v>
      </c>
      <c r="D73" s="1">
        <v>740000</v>
      </c>
    </row>
    <row r="74" spans="1:4" x14ac:dyDescent="0.2">
      <c r="A74" t="s">
        <v>296</v>
      </c>
      <c r="B74" t="s">
        <v>248</v>
      </c>
      <c r="C74" t="s">
        <v>297</v>
      </c>
      <c r="D74" s="1">
        <v>719000</v>
      </c>
    </row>
    <row r="75" spans="1:4" x14ac:dyDescent="0.2">
      <c r="A75" t="s">
        <v>409</v>
      </c>
      <c r="D75" s="1">
        <v>680000</v>
      </c>
    </row>
    <row r="76" spans="1:4" x14ac:dyDescent="0.2">
      <c r="A76" t="s">
        <v>388</v>
      </c>
      <c r="B76" t="s">
        <v>211</v>
      </c>
      <c r="C76" t="s">
        <v>389</v>
      </c>
      <c r="D76" s="1">
        <v>660000</v>
      </c>
    </row>
    <row r="77" spans="1:4" x14ac:dyDescent="0.2">
      <c r="A77" t="s">
        <v>41</v>
      </c>
      <c r="B77" t="s">
        <v>42</v>
      </c>
      <c r="C77" t="s">
        <v>43</v>
      </c>
      <c r="D77" s="1">
        <v>658037.28</v>
      </c>
    </row>
    <row r="78" spans="1:4" x14ac:dyDescent="0.2">
      <c r="A78" t="s">
        <v>395</v>
      </c>
      <c r="B78" t="s">
        <v>9</v>
      </c>
      <c r="C78" t="s">
        <v>396</v>
      </c>
      <c r="D78" s="1">
        <v>656500</v>
      </c>
    </row>
    <row r="79" spans="1:4" x14ac:dyDescent="0.2">
      <c r="A79" t="s">
        <v>104</v>
      </c>
      <c r="B79" t="s">
        <v>105</v>
      </c>
      <c r="C79" t="s">
        <v>15</v>
      </c>
      <c r="D79" s="1">
        <v>654600</v>
      </c>
    </row>
    <row r="80" spans="1:4" x14ac:dyDescent="0.2">
      <c r="A80" t="s">
        <v>229</v>
      </c>
      <c r="B80" t="s">
        <v>230</v>
      </c>
      <c r="C80" t="s">
        <v>231</v>
      </c>
      <c r="D80" s="1">
        <v>654000</v>
      </c>
    </row>
    <row r="81" spans="1:4" x14ac:dyDescent="0.2">
      <c r="A81" t="s">
        <v>131</v>
      </c>
      <c r="B81" t="s">
        <v>105</v>
      </c>
      <c r="C81" t="s">
        <v>15</v>
      </c>
      <c r="D81" s="1">
        <v>650640</v>
      </c>
    </row>
    <row r="82" spans="1:4" x14ac:dyDescent="0.2">
      <c r="A82" t="s">
        <v>170</v>
      </c>
      <c r="B82" t="s">
        <v>105</v>
      </c>
      <c r="C82" t="s">
        <v>15</v>
      </c>
      <c r="D82" s="1">
        <v>649840</v>
      </c>
    </row>
    <row r="83" spans="1:4" x14ac:dyDescent="0.2">
      <c r="A83" t="s">
        <v>153</v>
      </c>
      <c r="B83" t="s">
        <v>154</v>
      </c>
      <c r="C83" t="s">
        <v>155</v>
      </c>
      <c r="D83" s="1">
        <v>648000</v>
      </c>
    </row>
    <row r="84" spans="1:4" x14ac:dyDescent="0.2">
      <c r="A84" t="s">
        <v>232</v>
      </c>
      <c r="B84" t="s">
        <v>199</v>
      </c>
      <c r="C84" t="s">
        <v>233</v>
      </c>
      <c r="D84" s="1">
        <v>642000</v>
      </c>
    </row>
    <row r="85" spans="1:4" x14ac:dyDescent="0.2">
      <c r="A85" t="s">
        <v>236</v>
      </c>
      <c r="B85" t="s">
        <v>237</v>
      </c>
      <c r="C85" t="s">
        <v>238</v>
      </c>
      <c r="D85" s="1">
        <v>604800</v>
      </c>
    </row>
    <row r="86" spans="1:4" x14ac:dyDescent="0.2">
      <c r="A86" t="s">
        <v>310</v>
      </c>
      <c r="B86" t="s">
        <v>195</v>
      </c>
      <c r="C86" t="s">
        <v>299</v>
      </c>
      <c r="D86" s="1">
        <v>604500</v>
      </c>
    </row>
    <row r="87" spans="1:4" x14ac:dyDescent="0.2">
      <c r="A87" t="s">
        <v>167</v>
      </c>
      <c r="B87" t="s">
        <v>168</v>
      </c>
      <c r="C87" t="s">
        <v>169</v>
      </c>
      <c r="D87" s="1">
        <v>600000</v>
      </c>
    </row>
    <row r="88" spans="1:4" x14ac:dyDescent="0.2">
      <c r="A88" t="s">
        <v>172</v>
      </c>
      <c r="B88" t="s">
        <v>173</v>
      </c>
      <c r="C88" t="s">
        <v>15</v>
      </c>
      <c r="D88" s="1">
        <v>596564</v>
      </c>
    </row>
    <row r="89" spans="1:4" x14ac:dyDescent="0.2">
      <c r="A89" t="s">
        <v>300</v>
      </c>
      <c r="B89" t="s">
        <v>301</v>
      </c>
      <c r="C89" t="s">
        <v>302</v>
      </c>
      <c r="D89" s="1">
        <v>595800</v>
      </c>
    </row>
    <row r="90" spans="1:4" x14ac:dyDescent="0.2">
      <c r="A90" t="s">
        <v>58</v>
      </c>
      <c r="B90" t="s">
        <v>59</v>
      </c>
      <c r="C90" t="s">
        <v>60</v>
      </c>
      <c r="D90" s="1">
        <v>594000</v>
      </c>
    </row>
    <row r="91" spans="1:4" x14ac:dyDescent="0.2">
      <c r="A91" t="s">
        <v>115</v>
      </c>
      <c r="B91" t="s">
        <v>116</v>
      </c>
      <c r="C91" t="s">
        <v>143</v>
      </c>
      <c r="D91" s="1">
        <v>593000</v>
      </c>
    </row>
    <row r="92" spans="1:4" x14ac:dyDescent="0.2">
      <c r="A92" t="s">
        <v>196</v>
      </c>
      <c r="B92" t="s">
        <v>197</v>
      </c>
      <c r="C92" t="s">
        <v>57</v>
      </c>
      <c r="D92" s="1">
        <v>590000</v>
      </c>
    </row>
    <row r="93" spans="1:4" x14ac:dyDescent="0.2">
      <c r="A93" t="s">
        <v>196</v>
      </c>
      <c r="B93" t="s">
        <v>197</v>
      </c>
      <c r="C93" t="s">
        <v>57</v>
      </c>
      <c r="D93" s="1">
        <v>590000</v>
      </c>
    </row>
    <row r="94" spans="1:4" x14ac:dyDescent="0.2">
      <c r="A94" t="s">
        <v>325</v>
      </c>
      <c r="B94" t="s">
        <v>17</v>
      </c>
      <c r="C94" t="s">
        <v>326</v>
      </c>
      <c r="D94" s="1">
        <v>588000</v>
      </c>
    </row>
    <row r="95" spans="1:4" x14ac:dyDescent="0.2">
      <c r="A95" t="s">
        <v>340</v>
      </c>
      <c r="B95" t="s">
        <v>336</v>
      </c>
      <c r="C95" t="s">
        <v>341</v>
      </c>
      <c r="D95" s="1">
        <v>585000</v>
      </c>
    </row>
    <row r="96" spans="1:4" x14ac:dyDescent="0.2">
      <c r="A96" t="s">
        <v>401</v>
      </c>
      <c r="B96" t="s">
        <v>336</v>
      </c>
      <c r="C96" t="s">
        <v>402</v>
      </c>
      <c r="D96" s="1">
        <v>583000</v>
      </c>
    </row>
    <row r="97" spans="1:4" x14ac:dyDescent="0.2">
      <c r="A97" t="s">
        <v>115</v>
      </c>
      <c r="B97" t="s">
        <v>116</v>
      </c>
      <c r="C97" t="s">
        <v>117</v>
      </c>
      <c r="D97" s="1">
        <v>578000</v>
      </c>
    </row>
    <row r="98" spans="1:4" x14ac:dyDescent="0.2">
      <c r="A98" t="s">
        <v>290</v>
      </c>
      <c r="B98" t="s">
        <v>205</v>
      </c>
      <c r="C98" t="s">
        <v>291</v>
      </c>
      <c r="D98" s="1">
        <v>558900</v>
      </c>
    </row>
    <row r="99" spans="1:4" x14ac:dyDescent="0.2">
      <c r="A99" t="s">
        <v>353</v>
      </c>
      <c r="B99" t="s">
        <v>354</v>
      </c>
      <c r="C99" t="s">
        <v>355</v>
      </c>
      <c r="D99" s="1">
        <v>558500</v>
      </c>
    </row>
    <row r="100" spans="1:4" x14ac:dyDescent="0.2">
      <c r="A100" t="s">
        <v>156</v>
      </c>
      <c r="B100" t="s">
        <v>157</v>
      </c>
      <c r="C100" t="s">
        <v>158</v>
      </c>
      <c r="D100" s="1">
        <v>556800</v>
      </c>
    </row>
    <row r="101" spans="1:4" x14ac:dyDescent="0.2">
      <c r="A101" t="s">
        <v>137</v>
      </c>
      <c r="B101" t="s">
        <v>138</v>
      </c>
      <c r="C101" t="s">
        <v>57</v>
      </c>
      <c r="D101" s="1">
        <v>538000</v>
      </c>
    </row>
    <row r="102" spans="1:4" x14ac:dyDescent="0.2">
      <c r="A102" t="s">
        <v>322</v>
      </c>
      <c r="B102" t="s">
        <v>323</v>
      </c>
      <c r="C102" t="s">
        <v>324</v>
      </c>
      <c r="D102" s="1">
        <v>529730</v>
      </c>
    </row>
    <row r="103" spans="1:4" x14ac:dyDescent="0.2">
      <c r="A103" t="s">
        <v>377</v>
      </c>
      <c r="B103" t="s">
        <v>211</v>
      </c>
      <c r="C103" t="s">
        <v>378</v>
      </c>
      <c r="D103" s="1">
        <v>528020</v>
      </c>
    </row>
    <row r="104" spans="1:4" x14ac:dyDescent="0.2">
      <c r="A104" t="s">
        <v>250</v>
      </c>
      <c r="B104" t="s">
        <v>251</v>
      </c>
      <c r="C104" t="s">
        <v>252</v>
      </c>
      <c r="D104" s="1">
        <v>528000</v>
      </c>
    </row>
    <row r="105" spans="1:4" x14ac:dyDescent="0.2">
      <c r="A105" t="s">
        <v>319</v>
      </c>
      <c r="B105" t="s">
        <v>320</v>
      </c>
      <c r="C105" t="s">
        <v>321</v>
      </c>
      <c r="D105" s="1">
        <v>523000</v>
      </c>
    </row>
    <row r="106" spans="1:4" x14ac:dyDescent="0.2">
      <c r="A106" t="s">
        <v>390</v>
      </c>
      <c r="B106" t="s">
        <v>391</v>
      </c>
      <c r="C106" t="s">
        <v>367</v>
      </c>
      <c r="D106" s="1">
        <v>519200</v>
      </c>
    </row>
    <row r="107" spans="1:4" x14ac:dyDescent="0.2">
      <c r="A107" t="s">
        <v>269</v>
      </c>
      <c r="B107" t="s">
        <v>270</v>
      </c>
      <c r="C107" t="s">
        <v>271</v>
      </c>
      <c r="D107" s="1">
        <v>500000</v>
      </c>
    </row>
    <row r="108" spans="1:4" x14ac:dyDescent="0.2">
      <c r="A108" t="s">
        <v>384</v>
      </c>
      <c r="B108" t="s">
        <v>199</v>
      </c>
      <c r="C108" t="s">
        <v>385</v>
      </c>
      <c r="D108" s="1">
        <v>499000</v>
      </c>
    </row>
    <row r="109" spans="1:4" x14ac:dyDescent="0.2">
      <c r="A109" t="s">
        <v>139</v>
      </c>
      <c r="B109" t="s">
        <v>140</v>
      </c>
      <c r="C109" t="s">
        <v>141</v>
      </c>
      <c r="D109" s="1">
        <v>498000</v>
      </c>
    </row>
    <row r="110" spans="1:4" x14ac:dyDescent="0.2">
      <c r="A110" t="s">
        <v>164</v>
      </c>
      <c r="B110" t="s">
        <v>165</v>
      </c>
      <c r="C110" t="s">
        <v>166</v>
      </c>
      <c r="D110" s="1">
        <v>492800</v>
      </c>
    </row>
    <row r="111" spans="1:4" x14ac:dyDescent="0.2">
      <c r="A111" t="s">
        <v>189</v>
      </c>
      <c r="B111" t="s">
        <v>190</v>
      </c>
      <c r="C111" t="s">
        <v>191</v>
      </c>
      <c r="D111" s="1">
        <v>489000</v>
      </c>
    </row>
    <row r="112" spans="1:4" x14ac:dyDescent="0.2">
      <c r="A112" t="s">
        <v>189</v>
      </c>
      <c r="B112" t="s">
        <v>190</v>
      </c>
      <c r="C112" t="s">
        <v>191</v>
      </c>
      <c r="D112" s="1">
        <v>489000</v>
      </c>
    </row>
    <row r="113" spans="1:4" x14ac:dyDescent="0.2">
      <c r="A113" t="s">
        <v>118</v>
      </c>
      <c r="B113" t="s">
        <v>14</v>
      </c>
      <c r="C113" t="s">
        <v>10</v>
      </c>
      <c r="D113" s="1">
        <v>486200</v>
      </c>
    </row>
    <row r="114" spans="1:4" x14ac:dyDescent="0.2">
      <c r="A114" t="s">
        <v>308</v>
      </c>
      <c r="B114" t="s">
        <v>12</v>
      </c>
      <c r="C114" t="s">
        <v>309</v>
      </c>
      <c r="D114" s="1">
        <v>486200</v>
      </c>
    </row>
    <row r="115" spans="1:4" x14ac:dyDescent="0.2">
      <c r="A115" t="s">
        <v>61</v>
      </c>
      <c r="B115" t="s">
        <v>62</v>
      </c>
      <c r="C115" t="s">
        <v>63</v>
      </c>
      <c r="D115" s="1">
        <v>483995</v>
      </c>
    </row>
    <row r="116" spans="1:4" x14ac:dyDescent="0.2">
      <c r="A116" t="s">
        <v>84</v>
      </c>
      <c r="B116" t="s">
        <v>85</v>
      </c>
      <c r="C116" t="s">
        <v>86</v>
      </c>
      <c r="D116" s="1">
        <v>479790</v>
      </c>
    </row>
    <row r="117" spans="1:4" x14ac:dyDescent="0.2">
      <c r="A117" t="s">
        <v>185</v>
      </c>
      <c r="B117" t="s">
        <v>186</v>
      </c>
      <c r="C117" t="s">
        <v>80</v>
      </c>
      <c r="D117" s="1">
        <v>475000</v>
      </c>
    </row>
    <row r="118" spans="1:4" x14ac:dyDescent="0.2">
      <c r="A118" t="s">
        <v>185</v>
      </c>
      <c r="B118" t="s">
        <v>186</v>
      </c>
      <c r="C118" t="s">
        <v>80</v>
      </c>
      <c r="D118" s="1">
        <v>475000</v>
      </c>
    </row>
    <row r="119" spans="1:4" x14ac:dyDescent="0.2">
      <c r="A119" t="s">
        <v>375</v>
      </c>
      <c r="B119" t="s">
        <v>211</v>
      </c>
      <c r="C119" t="s">
        <v>376</v>
      </c>
      <c r="D119" s="1">
        <v>462305</v>
      </c>
    </row>
    <row r="120" spans="1:4" x14ac:dyDescent="0.2">
      <c r="A120" t="s">
        <v>150</v>
      </c>
      <c r="B120" t="s">
        <v>151</v>
      </c>
      <c r="C120" t="s">
        <v>15</v>
      </c>
      <c r="D120" s="1">
        <v>457712</v>
      </c>
    </row>
    <row r="121" spans="1:4" x14ac:dyDescent="0.2">
      <c r="A121" t="s">
        <v>247</v>
      </c>
      <c r="B121" t="s">
        <v>248</v>
      </c>
      <c r="C121" t="s">
        <v>249</v>
      </c>
      <c r="D121" s="1">
        <v>450545</v>
      </c>
    </row>
    <row r="122" spans="1:4" x14ac:dyDescent="0.2">
      <c r="A122" t="s">
        <v>286</v>
      </c>
      <c r="B122" t="s">
        <v>213</v>
      </c>
      <c r="C122" t="s">
        <v>287</v>
      </c>
      <c r="D122" s="1">
        <v>448000</v>
      </c>
    </row>
    <row r="123" spans="1:4" x14ac:dyDescent="0.2">
      <c r="A123" t="s">
        <v>192</v>
      </c>
      <c r="B123" t="s">
        <v>193</v>
      </c>
      <c r="C123" t="s">
        <v>57</v>
      </c>
      <c r="D123" s="1">
        <v>440000</v>
      </c>
    </row>
    <row r="124" spans="1:4" x14ac:dyDescent="0.2">
      <c r="A124" t="s">
        <v>192</v>
      </c>
      <c r="B124" t="s">
        <v>193</v>
      </c>
      <c r="C124" t="s">
        <v>57</v>
      </c>
      <c r="D124" s="1">
        <v>440000</v>
      </c>
    </row>
    <row r="125" spans="1:4" x14ac:dyDescent="0.2">
      <c r="A125" t="s">
        <v>368</v>
      </c>
      <c r="B125" t="s">
        <v>211</v>
      </c>
      <c r="C125" t="s">
        <v>369</v>
      </c>
      <c r="D125" s="1">
        <v>428000</v>
      </c>
    </row>
    <row r="126" spans="1:4" x14ac:dyDescent="0.2">
      <c r="A126" t="s">
        <v>256</v>
      </c>
      <c r="B126" t="s">
        <v>257</v>
      </c>
      <c r="C126" t="s">
        <v>258</v>
      </c>
      <c r="D126" s="1">
        <v>426000</v>
      </c>
    </row>
    <row r="127" spans="1:4" x14ac:dyDescent="0.2">
      <c r="A127" t="s">
        <v>171</v>
      </c>
      <c r="D127" s="1">
        <v>416928</v>
      </c>
    </row>
    <row r="128" spans="1:4" x14ac:dyDescent="0.2">
      <c r="A128" t="s">
        <v>408</v>
      </c>
      <c r="D128" s="1">
        <v>411532</v>
      </c>
    </row>
    <row r="129" spans="1:4" x14ac:dyDescent="0.2">
      <c r="A129" t="s">
        <v>281</v>
      </c>
      <c r="B129" t="s">
        <v>8</v>
      </c>
      <c r="C129" t="s">
        <v>222</v>
      </c>
      <c r="D129" s="1">
        <v>408500</v>
      </c>
    </row>
    <row r="130" spans="1:4" x14ac:dyDescent="0.2">
      <c r="A130" t="s">
        <v>282</v>
      </c>
      <c r="B130" t="s">
        <v>8</v>
      </c>
      <c r="C130" t="s">
        <v>283</v>
      </c>
      <c r="D130" s="1">
        <v>403000</v>
      </c>
    </row>
    <row r="131" spans="1:4" x14ac:dyDescent="0.2">
      <c r="A131" t="s">
        <v>106</v>
      </c>
      <c r="B131" t="s">
        <v>18</v>
      </c>
      <c r="C131" t="s">
        <v>107</v>
      </c>
      <c r="D131" s="1">
        <v>400000</v>
      </c>
    </row>
    <row r="132" spans="1:4" x14ac:dyDescent="0.2">
      <c r="A132" t="s">
        <v>122</v>
      </c>
      <c r="B132" t="s">
        <v>123</v>
      </c>
      <c r="C132" t="s">
        <v>57</v>
      </c>
      <c r="D132" s="1">
        <v>400000</v>
      </c>
    </row>
    <row r="133" spans="1:4" x14ac:dyDescent="0.2">
      <c r="A133" t="s">
        <v>162</v>
      </c>
      <c r="B133" t="s">
        <v>163</v>
      </c>
      <c r="C133" t="s">
        <v>57</v>
      </c>
      <c r="D133" s="1">
        <v>400000</v>
      </c>
    </row>
    <row r="134" spans="1:4" x14ac:dyDescent="0.2">
      <c r="A134" t="s">
        <v>198</v>
      </c>
      <c r="B134" t="s">
        <v>199</v>
      </c>
      <c r="C134" t="s">
        <v>200</v>
      </c>
      <c r="D134" s="1">
        <v>398500</v>
      </c>
    </row>
    <row r="135" spans="1:4" x14ac:dyDescent="0.2">
      <c r="A135" t="s">
        <v>182</v>
      </c>
      <c r="B135" t="s">
        <v>183</v>
      </c>
      <c r="C135" t="s">
        <v>184</v>
      </c>
      <c r="D135" s="1">
        <v>397000</v>
      </c>
    </row>
    <row r="136" spans="1:4" x14ac:dyDescent="0.2">
      <c r="A136" t="s">
        <v>182</v>
      </c>
      <c r="B136" t="s">
        <v>183</v>
      </c>
      <c r="C136" t="s">
        <v>184</v>
      </c>
      <c r="D136" s="1">
        <v>397000</v>
      </c>
    </row>
    <row r="137" spans="1:4" x14ac:dyDescent="0.2">
      <c r="A137" t="s">
        <v>338</v>
      </c>
      <c r="B137" t="s">
        <v>8</v>
      </c>
      <c r="C137" t="s">
        <v>339</v>
      </c>
      <c r="D137" s="1">
        <v>395000</v>
      </c>
    </row>
    <row r="138" spans="1:4" x14ac:dyDescent="0.2">
      <c r="A138" t="s">
        <v>135</v>
      </c>
      <c r="B138" t="s">
        <v>13</v>
      </c>
      <c r="C138" t="s">
        <v>136</v>
      </c>
      <c r="D138" s="1">
        <v>389500</v>
      </c>
    </row>
    <row r="139" spans="1:4" x14ac:dyDescent="0.2">
      <c r="A139" t="s">
        <v>177</v>
      </c>
      <c r="D139" s="1">
        <v>387800</v>
      </c>
    </row>
    <row r="140" spans="1:4" x14ac:dyDescent="0.2">
      <c r="A140" t="s">
        <v>73</v>
      </c>
      <c r="B140" t="s">
        <v>8</v>
      </c>
      <c r="C140" t="s">
        <v>74</v>
      </c>
      <c r="D140" s="1">
        <v>385000</v>
      </c>
    </row>
    <row r="141" spans="1:4" x14ac:dyDescent="0.2">
      <c r="A141" t="s">
        <v>22</v>
      </c>
      <c r="B141" t="s">
        <v>23</v>
      </c>
      <c r="C141" t="s">
        <v>24</v>
      </c>
      <c r="D141" s="1">
        <v>375000</v>
      </c>
    </row>
    <row r="142" spans="1:4" x14ac:dyDescent="0.2">
      <c r="A142" t="s">
        <v>53</v>
      </c>
      <c r="B142" t="s">
        <v>54</v>
      </c>
      <c r="C142" t="s">
        <v>55</v>
      </c>
      <c r="D142" s="1">
        <v>359800</v>
      </c>
    </row>
    <row r="143" spans="1:4" x14ac:dyDescent="0.2">
      <c r="A143" t="s">
        <v>253</v>
      </c>
      <c r="B143" t="s">
        <v>254</v>
      </c>
      <c r="C143" t="s">
        <v>255</v>
      </c>
      <c r="D143" s="1">
        <v>330000</v>
      </c>
    </row>
    <row r="144" spans="1:4" x14ac:dyDescent="0.2">
      <c r="A144" t="s">
        <v>363</v>
      </c>
      <c r="B144" t="s">
        <v>8</v>
      </c>
      <c r="C144" t="s">
        <v>364</v>
      </c>
      <c r="D144" s="1">
        <v>319000</v>
      </c>
    </row>
    <row r="145" spans="1:4" x14ac:dyDescent="0.2">
      <c r="A145" t="s">
        <v>69</v>
      </c>
      <c r="B145" t="s">
        <v>70</v>
      </c>
      <c r="C145" t="s">
        <v>71</v>
      </c>
      <c r="D145" s="1">
        <v>298000</v>
      </c>
    </row>
    <row r="146" spans="1:4" x14ac:dyDescent="0.2">
      <c r="A146" t="s">
        <v>261</v>
      </c>
      <c r="B146" t="s">
        <v>21</v>
      </c>
      <c r="C146" t="s">
        <v>262</v>
      </c>
      <c r="D146" s="1">
        <v>292500</v>
      </c>
    </row>
    <row r="147" spans="1:4" x14ac:dyDescent="0.2">
      <c r="A147" t="s">
        <v>187</v>
      </c>
      <c r="B147" t="s">
        <v>13</v>
      </c>
      <c r="C147" t="s">
        <v>188</v>
      </c>
      <c r="D147" s="1">
        <v>289000</v>
      </c>
    </row>
    <row r="148" spans="1:4" x14ac:dyDescent="0.2">
      <c r="A148" t="s">
        <v>187</v>
      </c>
      <c r="B148" t="s">
        <v>13</v>
      </c>
      <c r="C148" t="s">
        <v>188</v>
      </c>
      <c r="D148" s="1">
        <v>289000</v>
      </c>
    </row>
    <row r="149" spans="1:4" x14ac:dyDescent="0.2">
      <c r="A149" t="s">
        <v>244</v>
      </c>
      <c r="B149" t="s">
        <v>245</v>
      </c>
      <c r="C149" t="s">
        <v>246</v>
      </c>
      <c r="D149" s="1">
        <v>282000</v>
      </c>
    </row>
    <row r="150" spans="1:4" x14ac:dyDescent="0.2">
      <c r="A150" t="s">
        <v>129</v>
      </c>
      <c r="B150" t="s">
        <v>11</v>
      </c>
      <c r="C150" t="s">
        <v>130</v>
      </c>
      <c r="D150" s="1">
        <v>280000</v>
      </c>
    </row>
    <row r="151" spans="1:4" x14ac:dyDescent="0.2">
      <c r="A151" t="s">
        <v>75</v>
      </c>
      <c r="B151" t="s">
        <v>76</v>
      </c>
      <c r="C151" t="s">
        <v>77</v>
      </c>
      <c r="D151" s="1">
        <v>260000</v>
      </c>
    </row>
    <row r="152" spans="1:4" x14ac:dyDescent="0.2">
      <c r="A152" t="s">
        <v>75</v>
      </c>
      <c r="B152" t="s">
        <v>76</v>
      </c>
      <c r="C152" t="s">
        <v>77</v>
      </c>
      <c r="D152" s="1">
        <v>260000</v>
      </c>
    </row>
    <row r="153" spans="1:4" x14ac:dyDescent="0.2">
      <c r="A153" t="s">
        <v>127</v>
      </c>
      <c r="B153" t="s">
        <v>19</v>
      </c>
      <c r="C153" t="s">
        <v>128</v>
      </c>
      <c r="D153" s="1">
        <v>258500</v>
      </c>
    </row>
    <row r="154" spans="1:4" x14ac:dyDescent="0.2">
      <c r="A154" t="s">
        <v>103</v>
      </c>
      <c r="D154" s="1">
        <v>248000</v>
      </c>
    </row>
    <row r="155" spans="1:4" x14ac:dyDescent="0.2">
      <c r="A155" t="s">
        <v>298</v>
      </c>
      <c r="D155" s="1">
        <v>229900</v>
      </c>
    </row>
    <row r="156" spans="1:4" x14ac:dyDescent="0.2">
      <c r="A156" t="s">
        <v>351</v>
      </c>
      <c r="B156" t="s">
        <v>8</v>
      </c>
      <c r="C156" t="s">
        <v>352</v>
      </c>
      <c r="D156" s="1">
        <v>227900</v>
      </c>
    </row>
    <row r="157" spans="1:4" x14ac:dyDescent="0.2">
      <c r="A157" t="s">
        <v>298</v>
      </c>
      <c r="B157" t="s">
        <v>8</v>
      </c>
      <c r="C157" t="s">
        <v>299</v>
      </c>
      <c r="D157" s="1">
        <v>199385</v>
      </c>
    </row>
    <row r="158" spans="1:4" x14ac:dyDescent="0.2">
      <c r="A158" t="s">
        <v>56</v>
      </c>
      <c r="B158" t="s">
        <v>13</v>
      </c>
      <c r="C158" t="s">
        <v>57</v>
      </c>
      <c r="D158" s="1">
        <v>199000</v>
      </c>
    </row>
    <row r="159" spans="1:4" x14ac:dyDescent="0.2">
      <c r="A159" t="s">
        <v>359</v>
      </c>
      <c r="B159" t="s">
        <v>199</v>
      </c>
      <c r="C159" t="s">
        <v>360</v>
      </c>
      <c r="D159" s="1">
        <v>197000</v>
      </c>
    </row>
    <row r="160" spans="1:4" x14ac:dyDescent="0.2">
      <c r="A160" t="s">
        <v>398</v>
      </c>
      <c r="B160" t="s">
        <v>399</v>
      </c>
      <c r="C160" t="s">
        <v>400</v>
      </c>
      <c r="D160" s="1">
        <v>194900</v>
      </c>
    </row>
    <row r="161" spans="1:4" x14ac:dyDescent="0.2">
      <c r="A161" t="s">
        <v>344</v>
      </c>
      <c r="B161" t="s">
        <v>313</v>
      </c>
      <c r="C161" t="s">
        <v>345</v>
      </c>
      <c r="D161" s="1">
        <v>186000</v>
      </c>
    </row>
    <row r="162" spans="1:4" x14ac:dyDescent="0.2">
      <c r="A162" t="s">
        <v>406</v>
      </c>
      <c r="D162" s="1">
        <v>173520</v>
      </c>
    </row>
    <row r="163" spans="1:4" x14ac:dyDescent="0.2">
      <c r="A163" t="s">
        <v>311</v>
      </c>
      <c r="B163" t="s">
        <v>208</v>
      </c>
      <c r="C163" t="s">
        <v>184</v>
      </c>
      <c r="D163" s="1">
        <v>157000</v>
      </c>
    </row>
    <row r="164" spans="1:4" x14ac:dyDescent="0.2">
      <c r="A164" t="s">
        <v>357</v>
      </c>
      <c r="B164" t="s">
        <v>211</v>
      </c>
      <c r="C164" t="s">
        <v>358</v>
      </c>
      <c r="D164" s="1">
        <v>150998</v>
      </c>
    </row>
    <row r="165" spans="1:4" x14ac:dyDescent="0.2">
      <c r="A165" t="s">
        <v>78</v>
      </c>
      <c r="B165" t="s">
        <v>79</v>
      </c>
      <c r="C165" t="s">
        <v>80</v>
      </c>
      <c r="D165" s="1">
        <v>149000</v>
      </c>
    </row>
    <row r="166" spans="1:4" x14ac:dyDescent="0.2">
      <c r="A166" t="s">
        <v>78</v>
      </c>
      <c r="B166" t="s">
        <v>79</v>
      </c>
      <c r="C166" t="s">
        <v>80</v>
      </c>
      <c r="D166" s="1">
        <v>149000</v>
      </c>
    </row>
    <row r="167" spans="1:4" x14ac:dyDescent="0.2">
      <c r="A167" t="s">
        <v>329</v>
      </c>
      <c r="B167" t="s">
        <v>79</v>
      </c>
      <c r="C167" t="s">
        <v>80</v>
      </c>
      <c r="D167" s="1">
        <v>148800</v>
      </c>
    </row>
    <row r="168" spans="1:4" x14ac:dyDescent="0.2">
      <c r="A168" t="s">
        <v>87</v>
      </c>
      <c r="B168" t="s">
        <v>88</v>
      </c>
      <c r="C168" t="s">
        <v>89</v>
      </c>
      <c r="D168" s="1">
        <v>138000</v>
      </c>
    </row>
    <row r="169" spans="1:4" x14ac:dyDescent="0.2">
      <c r="A169" t="s">
        <v>87</v>
      </c>
      <c r="B169" t="s">
        <v>88</v>
      </c>
      <c r="C169" t="s">
        <v>89</v>
      </c>
      <c r="D169" s="1">
        <v>138000</v>
      </c>
    </row>
    <row r="170" spans="1:4" x14ac:dyDescent="0.2">
      <c r="A170" t="s">
        <v>279</v>
      </c>
      <c r="B170" t="s">
        <v>8</v>
      </c>
      <c r="C170" t="s">
        <v>280</v>
      </c>
      <c r="D170" s="1">
        <v>138000</v>
      </c>
    </row>
    <row r="171" spans="1:4" x14ac:dyDescent="0.2">
      <c r="A171" t="s">
        <v>386</v>
      </c>
      <c r="B171" t="s">
        <v>336</v>
      </c>
      <c r="C171" t="s">
        <v>387</v>
      </c>
      <c r="D171" s="1">
        <v>129000</v>
      </c>
    </row>
    <row r="172" spans="1:4" x14ac:dyDescent="0.2">
      <c r="A172" t="s">
        <v>288</v>
      </c>
      <c r="B172" t="s">
        <v>20</v>
      </c>
      <c r="C172" t="s">
        <v>289</v>
      </c>
      <c r="D172" s="1">
        <v>119600</v>
      </c>
    </row>
    <row r="173" spans="1:4" x14ac:dyDescent="0.2">
      <c r="A173" t="s">
        <v>346</v>
      </c>
      <c r="B173" t="s">
        <v>211</v>
      </c>
      <c r="C173" t="s">
        <v>347</v>
      </c>
      <c r="D173" s="1">
        <v>102800</v>
      </c>
    </row>
    <row r="174" spans="1:4" x14ac:dyDescent="0.2">
      <c r="A174" t="s">
        <v>207</v>
      </c>
      <c r="B174" t="s">
        <v>208</v>
      </c>
      <c r="C174" t="s">
        <v>209</v>
      </c>
      <c r="D174" s="1">
        <v>99000</v>
      </c>
    </row>
    <row r="175" spans="1:4" x14ac:dyDescent="0.2">
      <c r="A175" t="s">
        <v>108</v>
      </c>
      <c r="B175" t="s">
        <v>7</v>
      </c>
      <c r="C175" t="s">
        <v>109</v>
      </c>
      <c r="D175" s="1">
        <v>93000</v>
      </c>
    </row>
    <row r="176" spans="1:4" x14ac:dyDescent="0.2">
      <c r="A176" t="s">
        <v>372</v>
      </c>
      <c r="B176" t="s">
        <v>373</v>
      </c>
      <c r="C176" t="s">
        <v>374</v>
      </c>
      <c r="D176" s="1">
        <v>23318</v>
      </c>
    </row>
    <row r="177" spans="1:4" x14ac:dyDescent="0.2">
      <c r="A177" t="s">
        <v>90</v>
      </c>
      <c r="B177" t="s">
        <v>91</v>
      </c>
      <c r="C177" t="s">
        <v>92</v>
      </c>
      <c r="D177" s="1">
        <v>560</v>
      </c>
    </row>
    <row r="178" spans="1:4" x14ac:dyDescent="0.2">
      <c r="A178" t="s">
        <v>100</v>
      </c>
      <c r="D178" s="1">
        <v>59</v>
      </c>
    </row>
    <row r="179" spans="1:4" x14ac:dyDescent="0.2">
      <c r="A179" t="s">
        <v>64</v>
      </c>
      <c r="B179" t="s">
        <v>65</v>
      </c>
      <c r="C179" t="s">
        <v>66</v>
      </c>
      <c r="D179" s="1">
        <v>50</v>
      </c>
    </row>
    <row r="180" spans="1:4" x14ac:dyDescent="0.2">
      <c r="A180" t="s">
        <v>38</v>
      </c>
      <c r="B180" t="s">
        <v>39</v>
      </c>
      <c r="C180" t="s">
        <v>40</v>
      </c>
      <c r="D180" s="1">
        <v>36.799999999999997</v>
      </c>
    </row>
    <row r="181" spans="1:4" x14ac:dyDescent="0.2">
      <c r="A181" t="s">
        <v>330</v>
      </c>
      <c r="B181" t="s">
        <v>331</v>
      </c>
      <c r="C181" t="s">
        <v>332</v>
      </c>
      <c r="D181" s="1">
        <v>36</v>
      </c>
    </row>
    <row r="182" spans="1:4" x14ac:dyDescent="0.2">
      <c r="A182" t="s">
        <v>176</v>
      </c>
      <c r="D182" s="1">
        <v>32.799999999999997</v>
      </c>
    </row>
    <row r="183" spans="1:4" x14ac:dyDescent="0.2">
      <c r="A183" t="s">
        <v>394</v>
      </c>
      <c r="B183" t="s">
        <v>199</v>
      </c>
      <c r="C183">
        <v>9.1110108101968E+17</v>
      </c>
      <c r="D183" s="1">
        <v>11</v>
      </c>
    </row>
    <row r="184" spans="1:4" x14ac:dyDescent="0.2">
      <c r="A184" t="s">
        <v>263</v>
      </c>
      <c r="B184" t="s">
        <v>205</v>
      </c>
      <c r="C184" t="s">
        <v>264</v>
      </c>
      <c r="D184" s="1">
        <v>10</v>
      </c>
    </row>
    <row r="185" spans="1:4" x14ac:dyDescent="0.2">
      <c r="A185" t="s">
        <v>365</v>
      </c>
      <c r="B185" t="s">
        <v>366</v>
      </c>
      <c r="C185" t="s">
        <v>367</v>
      </c>
      <c r="D185" s="1">
        <v>10</v>
      </c>
    </row>
    <row r="186" spans="1:4" x14ac:dyDescent="0.2">
      <c r="A186" t="s">
        <v>265</v>
      </c>
      <c r="B186" t="s">
        <v>205</v>
      </c>
      <c r="C186" t="s">
        <v>266</v>
      </c>
      <c r="D186" s="1">
        <v>9.8000000000000007</v>
      </c>
    </row>
    <row r="187" spans="1:4" x14ac:dyDescent="0.2">
      <c r="A187" t="s">
        <v>327</v>
      </c>
      <c r="B187" t="s">
        <v>328</v>
      </c>
      <c r="C187" t="s">
        <v>252</v>
      </c>
      <c r="D187" s="1">
        <v>6</v>
      </c>
    </row>
    <row r="188" spans="1:4" x14ac:dyDescent="0.2">
      <c r="A188" t="s">
        <v>101</v>
      </c>
      <c r="D188" s="1">
        <v>1</v>
      </c>
    </row>
    <row r="189" spans="1:4" x14ac:dyDescent="0.2">
      <c r="A189" t="s">
        <v>101</v>
      </c>
      <c r="D189" s="1">
        <v>1</v>
      </c>
    </row>
    <row r="190" spans="1:4" x14ac:dyDescent="0.2">
      <c r="A190" t="s">
        <v>397</v>
      </c>
      <c r="D190" s="1">
        <v>1</v>
      </c>
    </row>
  </sheetData>
  <sortState xmlns:xlrd2="http://schemas.microsoft.com/office/spreadsheetml/2017/richdata2" ref="A2:D190">
    <sortCondition descending="1" ref="D1:D190"/>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4F7C-7299-459D-8A4F-890D463052E5}">
  <dimension ref="A1:E176"/>
  <sheetViews>
    <sheetView zoomScaleNormal="100" workbookViewId="0">
      <selection activeCell="B1" sqref="B1"/>
    </sheetView>
  </sheetViews>
  <sheetFormatPr defaultRowHeight="14.25" x14ac:dyDescent="0.2"/>
  <cols>
    <col min="1" max="1" width="143" customWidth="1"/>
    <col min="2" max="2" width="12.75" bestFit="1" customWidth="1"/>
    <col min="3" max="4" width="10.5" bestFit="1" customWidth="1"/>
    <col min="5" max="5" width="16" bestFit="1" customWidth="1"/>
    <col min="6" max="6" width="20.75" bestFit="1" customWidth="1"/>
  </cols>
  <sheetData>
    <row r="1" spans="1:5" x14ac:dyDescent="0.2">
      <c r="A1" s="5" t="s">
        <v>3</v>
      </c>
      <c r="B1" t="s">
        <v>413</v>
      </c>
    </row>
    <row r="3" spans="1:5" x14ac:dyDescent="0.2">
      <c r="A3" s="5" t="s">
        <v>410</v>
      </c>
      <c r="B3" t="s">
        <v>414</v>
      </c>
      <c r="C3" t="s">
        <v>35</v>
      </c>
      <c r="D3" t="s">
        <v>34</v>
      </c>
      <c r="E3" t="s">
        <v>415</v>
      </c>
    </row>
    <row r="4" spans="1:5" x14ac:dyDescent="0.2">
      <c r="A4" s="6" t="s">
        <v>81</v>
      </c>
      <c r="B4">
        <v>1572000</v>
      </c>
      <c r="C4">
        <v>1572000</v>
      </c>
      <c r="D4">
        <v>1572000</v>
      </c>
      <c r="E4" s="4">
        <v>1.1724889138126231</v>
      </c>
    </row>
    <row r="5" spans="1:5" x14ac:dyDescent="0.2">
      <c r="A5" s="6" t="s">
        <v>93</v>
      </c>
      <c r="B5">
        <v>3237300</v>
      </c>
      <c r="C5">
        <v>3237300</v>
      </c>
      <c r="D5">
        <v>3237300</v>
      </c>
      <c r="E5" s="4">
        <v>2.4145663872045833</v>
      </c>
    </row>
    <row r="6" spans="1:5" x14ac:dyDescent="0.2">
      <c r="A6" s="6" t="s">
        <v>78</v>
      </c>
      <c r="B6">
        <v>149000</v>
      </c>
      <c r="C6">
        <v>149000</v>
      </c>
      <c r="D6">
        <v>149000</v>
      </c>
      <c r="E6" s="4">
        <v>0.11113285506239239</v>
      </c>
    </row>
    <row r="7" spans="1:5" x14ac:dyDescent="0.2">
      <c r="A7" s="6" t="s">
        <v>64</v>
      </c>
      <c r="B7">
        <v>50</v>
      </c>
      <c r="C7">
        <v>50</v>
      </c>
      <c r="D7">
        <v>50</v>
      </c>
      <c r="E7" s="4">
        <v>3.7292904383353147E-5</v>
      </c>
    </row>
    <row r="8" spans="1:5" x14ac:dyDescent="0.2">
      <c r="A8" s="6" t="s">
        <v>58</v>
      </c>
      <c r="B8">
        <v>594000</v>
      </c>
      <c r="C8">
        <v>594000</v>
      </c>
      <c r="D8">
        <v>594000</v>
      </c>
      <c r="E8" s="4">
        <v>0.44303970407423543</v>
      </c>
    </row>
    <row r="9" spans="1:5" x14ac:dyDescent="0.2">
      <c r="A9" s="6" t="s">
        <v>72</v>
      </c>
      <c r="B9">
        <v>7158820</v>
      </c>
      <c r="C9">
        <v>7158820</v>
      </c>
      <c r="D9">
        <v>7158820</v>
      </c>
      <c r="E9" s="4">
        <v>5.3394637951527244</v>
      </c>
    </row>
    <row r="10" spans="1:5" x14ac:dyDescent="0.2">
      <c r="A10" s="6" t="s">
        <v>47</v>
      </c>
      <c r="B10">
        <v>2452287</v>
      </c>
      <c r="C10">
        <v>2452287</v>
      </c>
      <c r="D10">
        <v>2452287</v>
      </c>
      <c r="E10" s="4">
        <v>1.8290580922307988</v>
      </c>
    </row>
    <row r="11" spans="1:5" x14ac:dyDescent="0.2">
      <c r="A11" s="6" t="s">
        <v>38</v>
      </c>
      <c r="B11">
        <v>36.799999999999997</v>
      </c>
      <c r="C11">
        <v>36.799999999999997</v>
      </c>
      <c r="D11">
        <v>36.799999999999997</v>
      </c>
      <c r="E11" s="4">
        <v>2.7447577626147915E-5</v>
      </c>
    </row>
    <row r="12" spans="1:5" x14ac:dyDescent="0.2">
      <c r="A12" s="6" t="s">
        <v>50</v>
      </c>
      <c r="B12">
        <v>4584394</v>
      </c>
      <c r="C12">
        <v>4584394</v>
      </c>
      <c r="D12">
        <v>4584394</v>
      </c>
      <c r="E12" s="4">
        <v>3.4193073419523574</v>
      </c>
    </row>
    <row r="13" spans="1:5" x14ac:dyDescent="0.2">
      <c r="A13" s="6" t="s">
        <v>44</v>
      </c>
      <c r="B13">
        <v>8021123</v>
      </c>
      <c r="C13">
        <v>8021123</v>
      </c>
      <c r="D13">
        <v>8021123</v>
      </c>
      <c r="E13" s="4">
        <v>5.9826194617222956</v>
      </c>
    </row>
    <row r="14" spans="1:5" x14ac:dyDescent="0.2">
      <c r="A14" s="6" t="s">
        <v>319</v>
      </c>
      <c r="B14">
        <v>523000</v>
      </c>
      <c r="C14">
        <v>523000</v>
      </c>
      <c r="D14">
        <v>523000</v>
      </c>
      <c r="E14" s="4">
        <v>0.39008377984987397</v>
      </c>
    </row>
    <row r="15" spans="1:5" x14ac:dyDescent="0.2">
      <c r="A15" s="6" t="s">
        <v>156</v>
      </c>
      <c r="B15">
        <v>556800</v>
      </c>
      <c r="C15">
        <v>556800</v>
      </c>
      <c r="D15">
        <v>556800</v>
      </c>
      <c r="E15" s="4">
        <v>0.41529378321302068</v>
      </c>
    </row>
    <row r="16" spans="1:5" x14ac:dyDescent="0.2">
      <c r="A16" s="6" t="s">
        <v>229</v>
      </c>
      <c r="B16">
        <v>654000</v>
      </c>
      <c r="C16">
        <v>654000</v>
      </c>
      <c r="D16">
        <v>654000</v>
      </c>
      <c r="E16" s="4">
        <v>0.48779118933425919</v>
      </c>
    </row>
    <row r="17" spans="1:5" x14ac:dyDescent="0.2">
      <c r="A17" s="6" t="s">
        <v>234</v>
      </c>
      <c r="B17">
        <v>1497500</v>
      </c>
      <c r="C17">
        <v>1497500</v>
      </c>
      <c r="D17">
        <v>1497500</v>
      </c>
      <c r="E17" s="4">
        <v>1.1169224862814269</v>
      </c>
    </row>
    <row r="18" spans="1:5" x14ac:dyDescent="0.2">
      <c r="A18" s="6" t="s">
        <v>164</v>
      </c>
      <c r="B18">
        <v>492800</v>
      </c>
      <c r="C18">
        <v>492800</v>
      </c>
      <c r="D18">
        <v>492800</v>
      </c>
      <c r="E18" s="4">
        <v>0.36755886560232864</v>
      </c>
    </row>
    <row r="19" spans="1:5" x14ac:dyDescent="0.2">
      <c r="A19" s="6" t="s">
        <v>407</v>
      </c>
      <c r="B19">
        <v>1066000</v>
      </c>
      <c r="C19">
        <v>1066000</v>
      </c>
      <c r="D19">
        <v>1066000</v>
      </c>
      <c r="E19" s="4">
        <v>0.79508472145308917</v>
      </c>
    </row>
    <row r="20" spans="1:5" x14ac:dyDescent="0.2">
      <c r="A20" s="6" t="s">
        <v>236</v>
      </c>
      <c r="B20">
        <v>604800</v>
      </c>
      <c r="C20">
        <v>604800</v>
      </c>
      <c r="D20">
        <v>604800</v>
      </c>
      <c r="E20" s="4">
        <v>0.45109497142103971</v>
      </c>
    </row>
    <row r="21" spans="1:5" x14ac:dyDescent="0.2">
      <c r="A21" s="6" t="s">
        <v>269</v>
      </c>
      <c r="B21">
        <v>500000</v>
      </c>
      <c r="C21">
        <v>500000</v>
      </c>
      <c r="D21">
        <v>500000</v>
      </c>
      <c r="E21" s="4">
        <v>0.37292904383353148</v>
      </c>
    </row>
    <row r="22" spans="1:5" x14ac:dyDescent="0.2">
      <c r="A22" s="6" t="s">
        <v>272</v>
      </c>
      <c r="B22">
        <v>1367000</v>
      </c>
      <c r="C22">
        <v>1367000</v>
      </c>
      <c r="D22">
        <v>1367000</v>
      </c>
      <c r="E22" s="4">
        <v>1.0195880058408751</v>
      </c>
    </row>
    <row r="23" spans="1:5" x14ac:dyDescent="0.2">
      <c r="A23" s="6" t="s">
        <v>75</v>
      </c>
      <c r="B23">
        <v>260000</v>
      </c>
      <c r="C23">
        <v>260000</v>
      </c>
      <c r="D23">
        <v>260000</v>
      </c>
      <c r="E23" s="4">
        <v>0.19392310279343639</v>
      </c>
    </row>
    <row r="24" spans="1:5" x14ac:dyDescent="0.2">
      <c r="A24" s="6" t="s">
        <v>298</v>
      </c>
      <c r="B24">
        <v>214642.5</v>
      </c>
      <c r="C24">
        <v>229900</v>
      </c>
      <c r="D24">
        <v>199385</v>
      </c>
      <c r="E24" s="4">
        <v>0.16009284458207756</v>
      </c>
    </row>
    <row r="25" spans="1:5" x14ac:dyDescent="0.2">
      <c r="A25" s="6" t="s">
        <v>338</v>
      </c>
      <c r="B25">
        <v>395000</v>
      </c>
      <c r="C25">
        <v>395000</v>
      </c>
      <c r="D25">
        <v>395000</v>
      </c>
      <c r="E25" s="4">
        <v>0.29461394462848989</v>
      </c>
    </row>
    <row r="26" spans="1:5" x14ac:dyDescent="0.2">
      <c r="A26" s="6" t="s">
        <v>308</v>
      </c>
      <c r="B26">
        <v>486200</v>
      </c>
      <c r="C26">
        <v>486200</v>
      </c>
      <c r="D26">
        <v>486200</v>
      </c>
      <c r="E26" s="4">
        <v>0.36263620222372606</v>
      </c>
    </row>
    <row r="27" spans="1:5" x14ac:dyDescent="0.2">
      <c r="A27" s="6" t="s">
        <v>259</v>
      </c>
      <c r="B27">
        <v>1906000</v>
      </c>
      <c r="C27">
        <v>1906000</v>
      </c>
      <c r="D27">
        <v>1906000</v>
      </c>
      <c r="E27" s="4">
        <v>1.4216055150934221</v>
      </c>
    </row>
    <row r="28" spans="1:5" x14ac:dyDescent="0.2">
      <c r="A28" s="6" t="s">
        <v>281</v>
      </c>
      <c r="B28">
        <v>408500</v>
      </c>
      <c r="C28">
        <v>408500</v>
      </c>
      <c r="D28">
        <v>408500</v>
      </c>
      <c r="E28" s="4">
        <v>0.30468302881199522</v>
      </c>
    </row>
    <row r="29" spans="1:5" x14ac:dyDescent="0.2">
      <c r="A29" s="6" t="s">
        <v>221</v>
      </c>
      <c r="B29">
        <v>1098000</v>
      </c>
      <c r="C29">
        <v>1098000</v>
      </c>
      <c r="D29">
        <v>1098000</v>
      </c>
      <c r="E29" s="4">
        <v>0.81895218025843519</v>
      </c>
    </row>
    <row r="30" spans="1:5" x14ac:dyDescent="0.2">
      <c r="A30" s="6" t="s">
        <v>282</v>
      </c>
      <c r="B30">
        <v>403000</v>
      </c>
      <c r="C30">
        <v>403000</v>
      </c>
      <c r="D30">
        <v>403000</v>
      </c>
      <c r="E30" s="4">
        <v>0.30058080932982639</v>
      </c>
    </row>
    <row r="31" spans="1:5" x14ac:dyDescent="0.2">
      <c r="A31" s="6" t="s">
        <v>242</v>
      </c>
      <c r="B31">
        <v>1050000</v>
      </c>
      <c r="C31">
        <v>1050000</v>
      </c>
      <c r="D31">
        <v>1050000</v>
      </c>
      <c r="E31" s="4">
        <v>0.78315099205041616</v>
      </c>
    </row>
    <row r="32" spans="1:5" x14ac:dyDescent="0.2">
      <c r="A32" s="6" t="s">
        <v>370</v>
      </c>
      <c r="B32">
        <v>999000</v>
      </c>
      <c r="C32">
        <v>999000</v>
      </c>
      <c r="D32">
        <v>999000</v>
      </c>
      <c r="E32" s="4">
        <v>0.74511222957939593</v>
      </c>
    </row>
    <row r="33" spans="1:5" x14ac:dyDescent="0.2">
      <c r="A33" s="6" t="s">
        <v>348</v>
      </c>
      <c r="B33">
        <v>749800</v>
      </c>
      <c r="C33">
        <v>749800</v>
      </c>
      <c r="D33">
        <v>749800</v>
      </c>
      <c r="E33" s="4">
        <v>0.55924439413276383</v>
      </c>
    </row>
    <row r="34" spans="1:5" x14ac:dyDescent="0.2">
      <c r="A34" s="6" t="s">
        <v>201</v>
      </c>
      <c r="B34">
        <v>1361000</v>
      </c>
      <c r="C34">
        <v>1361000</v>
      </c>
      <c r="D34">
        <v>1361000</v>
      </c>
      <c r="E34" s="4">
        <v>1.0151128573148727</v>
      </c>
    </row>
    <row r="35" spans="1:5" x14ac:dyDescent="0.2">
      <c r="A35" s="6" t="s">
        <v>100</v>
      </c>
      <c r="B35">
        <v>59</v>
      </c>
      <c r="C35">
        <v>59</v>
      </c>
      <c r="D35">
        <v>59</v>
      </c>
      <c r="E35" s="4">
        <v>4.4005627172356715E-5</v>
      </c>
    </row>
    <row r="36" spans="1:5" x14ac:dyDescent="0.2">
      <c r="A36" s="6" t="s">
        <v>97</v>
      </c>
      <c r="B36">
        <v>1578159.8</v>
      </c>
      <c r="C36">
        <v>1578159.8</v>
      </c>
      <c r="D36">
        <v>1578159.8</v>
      </c>
      <c r="E36" s="4">
        <v>1.1770832504610347</v>
      </c>
    </row>
    <row r="37" spans="1:5" x14ac:dyDescent="0.2">
      <c r="A37" s="6" t="s">
        <v>102</v>
      </c>
      <c r="B37">
        <v>1958000</v>
      </c>
      <c r="C37">
        <v>1958000</v>
      </c>
      <c r="D37">
        <v>1958000</v>
      </c>
      <c r="E37" s="4">
        <v>1.4603901356521094</v>
      </c>
    </row>
    <row r="38" spans="1:5" x14ac:dyDescent="0.2">
      <c r="A38" s="6" t="s">
        <v>153</v>
      </c>
      <c r="B38">
        <v>648000</v>
      </c>
      <c r="C38">
        <v>648000</v>
      </c>
      <c r="D38">
        <v>648000</v>
      </c>
      <c r="E38" s="4">
        <v>0.48331604080825685</v>
      </c>
    </row>
    <row r="39" spans="1:5" x14ac:dyDescent="0.2">
      <c r="A39" s="6" t="s">
        <v>250</v>
      </c>
      <c r="B39">
        <v>528000</v>
      </c>
      <c r="C39">
        <v>528000</v>
      </c>
      <c r="D39">
        <v>528000</v>
      </c>
      <c r="E39" s="4">
        <v>0.39381307028820928</v>
      </c>
    </row>
    <row r="40" spans="1:5" x14ac:dyDescent="0.2">
      <c r="A40" s="6" t="s">
        <v>110</v>
      </c>
      <c r="B40">
        <v>2945000</v>
      </c>
      <c r="C40">
        <v>2945000</v>
      </c>
      <c r="D40">
        <v>2945000</v>
      </c>
      <c r="E40" s="4">
        <v>2.1965520681795003</v>
      </c>
    </row>
    <row r="41" spans="1:5" x14ac:dyDescent="0.2">
      <c r="A41" s="6" t="s">
        <v>22</v>
      </c>
      <c r="B41">
        <v>375000</v>
      </c>
      <c r="C41">
        <v>375000</v>
      </c>
      <c r="D41">
        <v>375000</v>
      </c>
      <c r="E41" s="4">
        <v>0.27969678287514865</v>
      </c>
    </row>
    <row r="42" spans="1:5" x14ac:dyDescent="0.2">
      <c r="A42" s="6" t="s">
        <v>144</v>
      </c>
      <c r="B42">
        <v>1447960</v>
      </c>
      <c r="C42">
        <v>1447960</v>
      </c>
      <c r="D42">
        <v>1447960</v>
      </c>
      <c r="E42" s="4">
        <v>1.0799726766184006</v>
      </c>
    </row>
    <row r="43" spans="1:5" x14ac:dyDescent="0.2">
      <c r="A43" s="6" t="s">
        <v>119</v>
      </c>
      <c r="B43">
        <v>1446852</v>
      </c>
      <c r="C43">
        <v>1446852</v>
      </c>
      <c r="D43">
        <v>1446852</v>
      </c>
      <c r="E43" s="4">
        <v>1.0791462658572655</v>
      </c>
    </row>
    <row r="44" spans="1:5" x14ac:dyDescent="0.2">
      <c r="A44" s="6" t="s">
        <v>124</v>
      </c>
      <c r="B44">
        <v>7630406</v>
      </c>
      <c r="C44">
        <v>7630406</v>
      </c>
      <c r="D44">
        <v>7630406</v>
      </c>
      <c r="E44" s="4">
        <v>5.6912000272832834</v>
      </c>
    </row>
    <row r="45" spans="1:5" x14ac:dyDescent="0.2">
      <c r="A45" s="6" t="s">
        <v>152</v>
      </c>
      <c r="B45">
        <v>4670938</v>
      </c>
      <c r="C45">
        <v>4670938</v>
      </c>
      <c r="D45">
        <v>4670938</v>
      </c>
      <c r="E45" s="4">
        <v>3.4838568842914159</v>
      </c>
    </row>
    <row r="46" spans="1:5" x14ac:dyDescent="0.2">
      <c r="A46" s="6" t="s">
        <v>322</v>
      </c>
      <c r="B46">
        <v>529730</v>
      </c>
      <c r="C46">
        <v>529730</v>
      </c>
      <c r="D46">
        <v>529730</v>
      </c>
      <c r="E46" s="4">
        <v>0.39510340477987327</v>
      </c>
    </row>
    <row r="47" spans="1:5" x14ac:dyDescent="0.2">
      <c r="A47" s="6" t="s">
        <v>239</v>
      </c>
      <c r="B47">
        <v>6202000</v>
      </c>
      <c r="C47">
        <v>6202000</v>
      </c>
      <c r="D47">
        <v>6202000</v>
      </c>
      <c r="E47" s="4">
        <v>4.6258118597111251</v>
      </c>
    </row>
    <row r="48" spans="1:5" x14ac:dyDescent="0.2">
      <c r="A48" s="6" t="s">
        <v>147</v>
      </c>
      <c r="B48">
        <v>944723.58</v>
      </c>
      <c r="C48">
        <v>944723.58</v>
      </c>
      <c r="D48">
        <v>944723.58</v>
      </c>
      <c r="E48" s="4">
        <v>0.70462972275278157</v>
      </c>
    </row>
    <row r="49" spans="1:5" x14ac:dyDescent="0.2">
      <c r="A49" s="6" t="s">
        <v>176</v>
      </c>
      <c r="B49">
        <v>32.799999999999997</v>
      </c>
      <c r="C49">
        <v>32.799999999999997</v>
      </c>
      <c r="D49">
        <v>32.799999999999997</v>
      </c>
      <c r="E49" s="4">
        <v>2.4464145275479663E-5</v>
      </c>
    </row>
    <row r="50" spans="1:5" x14ac:dyDescent="0.2">
      <c r="A50" s="6" t="s">
        <v>103</v>
      </c>
      <c r="B50">
        <v>248000</v>
      </c>
      <c r="C50">
        <v>248000</v>
      </c>
      <c r="D50">
        <v>248000</v>
      </c>
      <c r="E50" s="4">
        <v>0.18497280574143163</v>
      </c>
    </row>
    <row r="51" spans="1:5" x14ac:dyDescent="0.2">
      <c r="A51" s="6" t="s">
        <v>53</v>
      </c>
      <c r="B51">
        <v>359800</v>
      </c>
      <c r="C51">
        <v>359800</v>
      </c>
      <c r="D51">
        <v>359800</v>
      </c>
      <c r="E51" s="4">
        <v>0.26835973994260925</v>
      </c>
    </row>
    <row r="52" spans="1:5" x14ac:dyDescent="0.2">
      <c r="A52" s="6" t="s">
        <v>67</v>
      </c>
      <c r="B52">
        <v>1367866</v>
      </c>
      <c r="C52">
        <v>1367866</v>
      </c>
      <c r="D52">
        <v>1367866</v>
      </c>
      <c r="E52" s="4">
        <v>1.0202339189447949</v>
      </c>
    </row>
    <row r="53" spans="1:5" x14ac:dyDescent="0.2">
      <c r="A53" s="6" t="s">
        <v>171</v>
      </c>
      <c r="B53">
        <v>416928</v>
      </c>
      <c r="C53">
        <v>416928</v>
      </c>
      <c r="D53">
        <v>416928</v>
      </c>
      <c r="E53" s="4">
        <v>0.31096912077485322</v>
      </c>
    </row>
    <row r="54" spans="1:5" x14ac:dyDescent="0.2">
      <c r="A54" s="6" t="s">
        <v>90</v>
      </c>
      <c r="B54">
        <v>560</v>
      </c>
      <c r="C54">
        <v>560</v>
      </c>
      <c r="D54">
        <v>560</v>
      </c>
      <c r="E54" s="4">
        <v>4.1768052909355529E-4</v>
      </c>
    </row>
    <row r="55" spans="1:5" x14ac:dyDescent="0.2">
      <c r="A55" s="6" t="s">
        <v>137</v>
      </c>
      <c r="B55">
        <v>538000</v>
      </c>
      <c r="C55">
        <v>538000</v>
      </c>
      <c r="D55">
        <v>538000</v>
      </c>
      <c r="E55" s="4">
        <v>0.40127165116487989</v>
      </c>
    </row>
    <row r="56" spans="1:5" x14ac:dyDescent="0.2">
      <c r="A56" s="6" t="s">
        <v>330</v>
      </c>
      <c r="B56">
        <v>36</v>
      </c>
      <c r="C56">
        <v>36</v>
      </c>
      <c r="D56">
        <v>36</v>
      </c>
      <c r="E56" s="4">
        <v>2.685089115601427E-5</v>
      </c>
    </row>
    <row r="57" spans="1:5" x14ac:dyDescent="0.2">
      <c r="A57" s="6" t="s">
        <v>218</v>
      </c>
      <c r="B57">
        <v>988000</v>
      </c>
      <c r="C57">
        <v>988000</v>
      </c>
      <c r="D57">
        <v>988000</v>
      </c>
      <c r="E57" s="4">
        <v>0.73690779061505829</v>
      </c>
    </row>
    <row r="58" spans="1:5" x14ac:dyDescent="0.2">
      <c r="A58" s="6" t="s">
        <v>409</v>
      </c>
      <c r="B58">
        <v>680000</v>
      </c>
      <c r="C58">
        <v>680000</v>
      </c>
      <c r="D58">
        <v>680000</v>
      </c>
      <c r="E58" s="4">
        <v>0.50718349961360287</v>
      </c>
    </row>
    <row r="59" spans="1:5" x14ac:dyDescent="0.2">
      <c r="A59" s="6" t="s">
        <v>192</v>
      </c>
      <c r="B59">
        <v>440000</v>
      </c>
      <c r="C59">
        <v>440000</v>
      </c>
      <c r="D59">
        <v>440000</v>
      </c>
      <c r="E59" s="4">
        <v>0.32817755857350772</v>
      </c>
    </row>
    <row r="60" spans="1:5" x14ac:dyDescent="0.2">
      <c r="A60" s="6" t="s">
        <v>87</v>
      </c>
      <c r="B60">
        <v>138000</v>
      </c>
      <c r="C60">
        <v>138000</v>
      </c>
      <c r="D60">
        <v>138000</v>
      </c>
      <c r="E60" s="4">
        <v>0.1029284160980547</v>
      </c>
    </row>
    <row r="61" spans="1:5" x14ac:dyDescent="0.2">
      <c r="A61" s="6" t="s">
        <v>131</v>
      </c>
      <c r="B61">
        <v>650640</v>
      </c>
      <c r="C61">
        <v>650640</v>
      </c>
      <c r="D61">
        <v>650640</v>
      </c>
      <c r="E61" s="4">
        <v>0.48528510615969789</v>
      </c>
    </row>
    <row r="62" spans="1:5" x14ac:dyDescent="0.2">
      <c r="A62" s="6" t="s">
        <v>170</v>
      </c>
      <c r="B62">
        <v>649840</v>
      </c>
      <c r="C62">
        <v>649840</v>
      </c>
      <c r="D62">
        <v>649840</v>
      </c>
      <c r="E62" s="4">
        <v>0.48468841968956422</v>
      </c>
    </row>
    <row r="63" spans="1:5" x14ac:dyDescent="0.2">
      <c r="A63" s="6" t="s">
        <v>104</v>
      </c>
      <c r="B63">
        <v>654600</v>
      </c>
      <c r="C63">
        <v>654600</v>
      </c>
      <c r="D63">
        <v>654600</v>
      </c>
      <c r="E63" s="4">
        <v>0.48823870418685944</v>
      </c>
    </row>
    <row r="64" spans="1:5" x14ac:dyDescent="0.2">
      <c r="A64" s="6" t="s">
        <v>177</v>
      </c>
      <c r="B64">
        <v>387800</v>
      </c>
      <c r="C64">
        <v>387800</v>
      </c>
      <c r="D64">
        <v>387800</v>
      </c>
      <c r="E64" s="4">
        <v>0.28924376639728705</v>
      </c>
    </row>
    <row r="65" spans="1:5" x14ac:dyDescent="0.2">
      <c r="A65" s="6" t="s">
        <v>150</v>
      </c>
      <c r="B65">
        <v>457712</v>
      </c>
      <c r="C65">
        <v>457712</v>
      </c>
      <c r="D65">
        <v>457712</v>
      </c>
      <c r="E65" s="4">
        <v>0.34138819702226675</v>
      </c>
    </row>
    <row r="66" spans="1:5" x14ac:dyDescent="0.2">
      <c r="A66" s="6" t="s">
        <v>172</v>
      </c>
      <c r="B66">
        <v>596564</v>
      </c>
      <c r="C66">
        <v>596564</v>
      </c>
      <c r="D66">
        <v>596564</v>
      </c>
      <c r="E66" s="4">
        <v>0.44495208421101379</v>
      </c>
    </row>
    <row r="67" spans="1:5" x14ac:dyDescent="0.2">
      <c r="A67" s="6" t="s">
        <v>73</v>
      </c>
      <c r="B67">
        <v>385000</v>
      </c>
      <c r="C67">
        <v>385000</v>
      </c>
      <c r="D67">
        <v>385000</v>
      </c>
      <c r="E67" s="4">
        <v>0.28715536375181927</v>
      </c>
    </row>
    <row r="68" spans="1:5" x14ac:dyDescent="0.2">
      <c r="A68" s="6" t="s">
        <v>390</v>
      </c>
      <c r="B68">
        <v>519200</v>
      </c>
      <c r="C68">
        <v>519200</v>
      </c>
      <c r="D68">
        <v>519200</v>
      </c>
      <c r="E68" s="4">
        <v>0.3872495191167391</v>
      </c>
    </row>
    <row r="69" spans="1:5" x14ac:dyDescent="0.2">
      <c r="A69" s="6" t="s">
        <v>365</v>
      </c>
      <c r="B69">
        <v>10</v>
      </c>
      <c r="C69">
        <v>10</v>
      </c>
      <c r="D69">
        <v>10</v>
      </c>
      <c r="E69" s="4">
        <v>7.4585808766706304E-6</v>
      </c>
    </row>
    <row r="70" spans="1:5" x14ac:dyDescent="0.2">
      <c r="A70" s="6" t="s">
        <v>408</v>
      </c>
      <c r="B70">
        <v>411532</v>
      </c>
      <c r="C70">
        <v>411532</v>
      </c>
      <c r="D70">
        <v>411532</v>
      </c>
      <c r="E70" s="4">
        <v>0.30694447053380175</v>
      </c>
    </row>
    <row r="71" spans="1:5" x14ac:dyDescent="0.2">
      <c r="A71" s="6" t="s">
        <v>226</v>
      </c>
      <c r="B71">
        <v>1445000</v>
      </c>
      <c r="C71">
        <v>1445000</v>
      </c>
      <c r="D71">
        <v>1445000</v>
      </c>
      <c r="E71" s="4">
        <v>1.0777649366789059</v>
      </c>
    </row>
    <row r="72" spans="1:5" x14ac:dyDescent="0.2">
      <c r="A72" s="6" t="s">
        <v>405</v>
      </c>
      <c r="B72">
        <v>2066000</v>
      </c>
      <c r="C72">
        <v>2066000</v>
      </c>
      <c r="D72">
        <v>2066000</v>
      </c>
      <c r="E72" s="4">
        <v>1.5409428091201522</v>
      </c>
    </row>
    <row r="73" spans="1:5" x14ac:dyDescent="0.2">
      <c r="A73" s="6" t="s">
        <v>132</v>
      </c>
      <c r="B73">
        <v>916800</v>
      </c>
      <c r="C73">
        <v>916800</v>
      </c>
      <c r="D73">
        <v>916800</v>
      </c>
      <c r="E73" s="4">
        <v>0.68380269477316336</v>
      </c>
    </row>
    <row r="74" spans="1:5" x14ac:dyDescent="0.2">
      <c r="A74" s="6" t="s">
        <v>349</v>
      </c>
      <c r="B74">
        <v>4860000</v>
      </c>
      <c r="C74">
        <v>4860000</v>
      </c>
      <c r="D74">
        <v>4860000</v>
      </c>
      <c r="E74" s="4">
        <v>3.6248703060619261</v>
      </c>
    </row>
    <row r="75" spans="1:5" x14ac:dyDescent="0.2">
      <c r="A75" s="6" t="s">
        <v>303</v>
      </c>
      <c r="B75">
        <v>1388000</v>
      </c>
      <c r="C75">
        <v>1388000</v>
      </c>
      <c r="D75">
        <v>1388000</v>
      </c>
      <c r="E75" s="4">
        <v>1.0352510256818834</v>
      </c>
    </row>
    <row r="76" spans="1:5" x14ac:dyDescent="0.2">
      <c r="A76" s="6" t="s">
        <v>290</v>
      </c>
      <c r="B76">
        <v>558900</v>
      </c>
      <c r="C76">
        <v>558900</v>
      </c>
      <c r="D76">
        <v>558900</v>
      </c>
      <c r="E76" s="4">
        <v>0.41686008519712153</v>
      </c>
    </row>
    <row r="77" spans="1:5" x14ac:dyDescent="0.2">
      <c r="A77" s="6" t="s">
        <v>381</v>
      </c>
      <c r="B77">
        <v>896400</v>
      </c>
      <c r="C77">
        <v>896400</v>
      </c>
      <c r="D77">
        <v>896400</v>
      </c>
      <c r="E77" s="4">
        <v>0.66858718978475529</v>
      </c>
    </row>
    <row r="78" spans="1:5" x14ac:dyDescent="0.2">
      <c r="A78" s="6" t="s">
        <v>225</v>
      </c>
      <c r="B78">
        <v>798750</v>
      </c>
      <c r="C78">
        <v>798750</v>
      </c>
      <c r="D78">
        <v>798750</v>
      </c>
      <c r="E78" s="4">
        <v>0.59575414752406652</v>
      </c>
    </row>
    <row r="79" spans="1:5" x14ac:dyDescent="0.2">
      <c r="A79" s="6" t="s">
        <v>292</v>
      </c>
      <c r="B79">
        <v>9537000</v>
      </c>
      <c r="C79">
        <v>9537000</v>
      </c>
      <c r="D79">
        <v>9537000</v>
      </c>
      <c r="E79" s="4">
        <v>7.1132485820807796</v>
      </c>
    </row>
    <row r="80" spans="1:5" x14ac:dyDescent="0.2">
      <c r="A80" s="6" t="s">
        <v>204</v>
      </c>
      <c r="B80">
        <v>748750</v>
      </c>
      <c r="C80">
        <v>748750</v>
      </c>
      <c r="D80">
        <v>748750</v>
      </c>
      <c r="E80" s="4">
        <v>0.55846124314071344</v>
      </c>
    </row>
    <row r="81" spans="1:5" x14ac:dyDescent="0.2">
      <c r="A81" s="6" t="s">
        <v>265</v>
      </c>
      <c r="B81">
        <v>9.8000000000000007</v>
      </c>
      <c r="C81">
        <v>9.8000000000000007</v>
      </c>
      <c r="D81">
        <v>9.8000000000000007</v>
      </c>
      <c r="E81" s="4">
        <v>7.3094092591372181E-6</v>
      </c>
    </row>
    <row r="82" spans="1:5" x14ac:dyDescent="0.2">
      <c r="A82" s="6" t="s">
        <v>263</v>
      </c>
      <c r="B82">
        <v>10</v>
      </c>
      <c r="C82">
        <v>10</v>
      </c>
      <c r="D82">
        <v>10</v>
      </c>
      <c r="E82" s="4">
        <v>7.4585808766706304E-6</v>
      </c>
    </row>
    <row r="83" spans="1:5" x14ac:dyDescent="0.2">
      <c r="A83" s="6" t="s">
        <v>223</v>
      </c>
      <c r="B83">
        <v>2447900</v>
      </c>
      <c r="C83">
        <v>2447900</v>
      </c>
      <c r="D83">
        <v>2447900</v>
      </c>
      <c r="E83" s="4">
        <v>1.8257860128002035</v>
      </c>
    </row>
    <row r="84" spans="1:5" x14ac:dyDescent="0.2">
      <c r="A84" s="6" t="s">
        <v>333</v>
      </c>
      <c r="B84">
        <v>1546360</v>
      </c>
      <c r="C84">
        <v>1546360</v>
      </c>
      <c r="D84">
        <v>1546360</v>
      </c>
      <c r="E84" s="4">
        <v>1.1533651124448396</v>
      </c>
    </row>
    <row r="85" spans="1:5" x14ac:dyDescent="0.2">
      <c r="A85" s="6" t="s">
        <v>167</v>
      </c>
      <c r="B85">
        <v>600000</v>
      </c>
      <c r="C85">
        <v>600000</v>
      </c>
      <c r="D85">
        <v>600000</v>
      </c>
      <c r="E85" s="4">
        <v>0.44751485260023782</v>
      </c>
    </row>
    <row r="86" spans="1:5" x14ac:dyDescent="0.2">
      <c r="A86" s="6" t="s">
        <v>325</v>
      </c>
      <c r="B86">
        <v>588000</v>
      </c>
      <c r="C86">
        <v>588000</v>
      </c>
      <c r="D86">
        <v>588000</v>
      </c>
      <c r="E86" s="4">
        <v>0.43856455554823304</v>
      </c>
    </row>
    <row r="87" spans="1:5" x14ac:dyDescent="0.2">
      <c r="A87" s="6" t="s">
        <v>256</v>
      </c>
      <c r="B87">
        <v>426000</v>
      </c>
      <c r="C87">
        <v>426000</v>
      </c>
      <c r="D87">
        <v>426000</v>
      </c>
      <c r="E87" s="4">
        <v>0.31773554534616882</v>
      </c>
    </row>
    <row r="88" spans="1:5" x14ac:dyDescent="0.2">
      <c r="A88" s="6" t="s">
        <v>253</v>
      </c>
      <c r="B88">
        <v>330000</v>
      </c>
      <c r="C88">
        <v>330000</v>
      </c>
      <c r="D88">
        <v>330000</v>
      </c>
      <c r="E88" s="4">
        <v>0.24613316893013079</v>
      </c>
    </row>
    <row r="89" spans="1:5" x14ac:dyDescent="0.2">
      <c r="A89" s="6" t="s">
        <v>139</v>
      </c>
      <c r="B89">
        <v>498000</v>
      </c>
      <c r="C89">
        <v>498000</v>
      </c>
      <c r="D89">
        <v>498000</v>
      </c>
      <c r="E89" s="4">
        <v>0.37143732765819737</v>
      </c>
    </row>
    <row r="90" spans="1:5" x14ac:dyDescent="0.2">
      <c r="A90" s="6" t="s">
        <v>178</v>
      </c>
      <c r="B90">
        <v>1098000</v>
      </c>
      <c r="C90">
        <v>1098000</v>
      </c>
      <c r="D90">
        <v>1098000</v>
      </c>
      <c r="E90" s="4">
        <v>0.81895218025843519</v>
      </c>
    </row>
    <row r="91" spans="1:5" x14ac:dyDescent="0.2">
      <c r="A91" s="6" t="s">
        <v>296</v>
      </c>
      <c r="B91">
        <v>719000</v>
      </c>
      <c r="C91">
        <v>719000</v>
      </c>
      <c r="D91">
        <v>719000</v>
      </c>
      <c r="E91" s="4">
        <v>0.53627196503261831</v>
      </c>
    </row>
    <row r="92" spans="1:5" x14ac:dyDescent="0.2">
      <c r="A92" s="6" t="s">
        <v>294</v>
      </c>
      <c r="B92">
        <v>1263000</v>
      </c>
      <c r="C92">
        <v>1263000</v>
      </c>
      <c r="D92">
        <v>1263000</v>
      </c>
      <c r="E92" s="4">
        <v>0.94201876472350055</v>
      </c>
    </row>
    <row r="93" spans="1:5" x14ac:dyDescent="0.2">
      <c r="A93" s="6" t="s">
        <v>277</v>
      </c>
      <c r="B93">
        <v>1438870</v>
      </c>
      <c r="C93">
        <v>1438870</v>
      </c>
      <c r="D93">
        <v>1438870</v>
      </c>
      <c r="E93" s="4">
        <v>1.0731928266015069</v>
      </c>
    </row>
    <row r="94" spans="1:5" x14ac:dyDescent="0.2">
      <c r="A94" s="6" t="s">
        <v>247</v>
      </c>
      <c r="B94">
        <v>450545</v>
      </c>
      <c r="C94">
        <v>450545</v>
      </c>
      <c r="D94">
        <v>450545</v>
      </c>
      <c r="E94" s="4">
        <v>0.33604263210795687</v>
      </c>
    </row>
    <row r="95" spans="1:5" x14ac:dyDescent="0.2">
      <c r="A95" s="6" t="s">
        <v>267</v>
      </c>
      <c r="B95">
        <v>9137035.8000000007</v>
      </c>
      <c r="C95">
        <v>9137035.8000000007</v>
      </c>
      <c r="D95">
        <v>9137035.8000000007</v>
      </c>
      <c r="E95" s="4">
        <v>6.8149320487334935</v>
      </c>
    </row>
    <row r="96" spans="1:5" x14ac:dyDescent="0.2">
      <c r="A96" s="6" t="s">
        <v>317</v>
      </c>
      <c r="B96">
        <v>2034000</v>
      </c>
      <c r="C96">
        <v>2034000</v>
      </c>
      <c r="D96">
        <v>2034000</v>
      </c>
      <c r="E96" s="4">
        <v>1.5170753503148062</v>
      </c>
    </row>
    <row r="97" spans="1:5" x14ac:dyDescent="0.2">
      <c r="A97" s="6" t="s">
        <v>397</v>
      </c>
      <c r="B97">
        <v>1</v>
      </c>
      <c r="C97">
        <v>1</v>
      </c>
      <c r="D97">
        <v>1</v>
      </c>
      <c r="E97" s="4">
        <v>7.4585808766706304E-7</v>
      </c>
    </row>
    <row r="98" spans="1:5" x14ac:dyDescent="0.2">
      <c r="A98" s="6" t="s">
        <v>101</v>
      </c>
      <c r="B98">
        <v>1</v>
      </c>
      <c r="C98">
        <v>1</v>
      </c>
      <c r="D98">
        <v>1</v>
      </c>
      <c r="E98" s="4">
        <v>7.4585808766706304E-7</v>
      </c>
    </row>
    <row r="99" spans="1:5" x14ac:dyDescent="0.2">
      <c r="A99" s="6" t="s">
        <v>274</v>
      </c>
      <c r="B99">
        <v>12392576</v>
      </c>
      <c r="C99">
        <v>12392576</v>
      </c>
      <c r="D99">
        <v>12392576</v>
      </c>
      <c r="E99" s="4">
        <v>9.2431030366287406</v>
      </c>
    </row>
    <row r="100" spans="1:5" x14ac:dyDescent="0.2">
      <c r="A100" s="6" t="s">
        <v>286</v>
      </c>
      <c r="B100">
        <v>448000</v>
      </c>
      <c r="C100">
        <v>448000</v>
      </c>
      <c r="D100">
        <v>448000</v>
      </c>
      <c r="E100" s="4">
        <v>0.33414442327484423</v>
      </c>
    </row>
    <row r="101" spans="1:5" x14ac:dyDescent="0.2">
      <c r="A101" s="6" t="s">
        <v>212</v>
      </c>
      <c r="B101">
        <v>900760</v>
      </c>
      <c r="C101">
        <v>900760</v>
      </c>
      <c r="D101">
        <v>900760</v>
      </c>
      <c r="E101" s="4">
        <v>0.67183913104698367</v>
      </c>
    </row>
    <row r="102" spans="1:5" x14ac:dyDescent="0.2">
      <c r="A102" s="6" t="s">
        <v>372</v>
      </c>
      <c r="B102">
        <v>23318</v>
      </c>
      <c r="C102">
        <v>23318</v>
      </c>
      <c r="D102">
        <v>23318</v>
      </c>
      <c r="E102" s="4">
        <v>1.7391918888220576E-2</v>
      </c>
    </row>
    <row r="103" spans="1:5" x14ac:dyDescent="0.2">
      <c r="A103" s="6" t="s">
        <v>310</v>
      </c>
      <c r="B103">
        <v>604500</v>
      </c>
      <c r="C103">
        <v>604500</v>
      </c>
      <c r="D103">
        <v>604500</v>
      </c>
      <c r="E103" s="4">
        <v>0.45087121399473956</v>
      </c>
    </row>
    <row r="104" spans="1:5" x14ac:dyDescent="0.2">
      <c r="A104" s="6" t="s">
        <v>194</v>
      </c>
      <c r="B104">
        <v>740000</v>
      </c>
      <c r="C104">
        <v>740000</v>
      </c>
      <c r="D104">
        <v>740000</v>
      </c>
      <c r="E104" s="4">
        <v>0.55193498487362658</v>
      </c>
    </row>
    <row r="105" spans="1:5" x14ac:dyDescent="0.2">
      <c r="A105" s="6" t="s">
        <v>398</v>
      </c>
      <c r="B105">
        <v>194900</v>
      </c>
      <c r="C105">
        <v>194900</v>
      </c>
      <c r="D105">
        <v>194900</v>
      </c>
      <c r="E105" s="4">
        <v>0.14536774128631058</v>
      </c>
    </row>
    <row r="106" spans="1:5" x14ac:dyDescent="0.2">
      <c r="A106" s="6" t="s">
        <v>159</v>
      </c>
      <c r="B106">
        <v>1007000</v>
      </c>
      <c r="C106">
        <v>1007000</v>
      </c>
      <c r="D106">
        <v>1007000</v>
      </c>
      <c r="E106" s="4">
        <v>0.7510790942807325</v>
      </c>
    </row>
    <row r="107" spans="1:5" x14ac:dyDescent="0.2">
      <c r="A107" s="6" t="s">
        <v>327</v>
      </c>
      <c r="B107">
        <v>6</v>
      </c>
      <c r="C107">
        <v>6</v>
      </c>
      <c r="D107">
        <v>6</v>
      </c>
      <c r="E107" s="4">
        <v>4.4751485260023783E-6</v>
      </c>
    </row>
    <row r="108" spans="1:5" x14ac:dyDescent="0.2">
      <c r="A108" s="6" t="s">
        <v>115</v>
      </c>
      <c r="B108">
        <v>585500</v>
      </c>
      <c r="C108">
        <v>593000</v>
      </c>
      <c r="D108">
        <v>578000</v>
      </c>
      <c r="E108" s="4">
        <v>0.43669991032906541</v>
      </c>
    </row>
    <row r="109" spans="1:5" x14ac:dyDescent="0.2">
      <c r="A109" s="6" t="s">
        <v>84</v>
      </c>
      <c r="B109">
        <v>479790</v>
      </c>
      <c r="C109">
        <v>479790</v>
      </c>
      <c r="D109">
        <v>479790</v>
      </c>
      <c r="E109" s="4">
        <v>0.35785525188178013</v>
      </c>
    </row>
    <row r="110" spans="1:5" x14ac:dyDescent="0.2">
      <c r="A110" s="6" t="s">
        <v>41</v>
      </c>
      <c r="B110">
        <v>658037.28</v>
      </c>
      <c r="C110">
        <v>658037.28</v>
      </c>
      <c r="D110">
        <v>658037.28</v>
      </c>
      <c r="E110" s="4">
        <v>0.49080242727443568</v>
      </c>
    </row>
    <row r="111" spans="1:5" x14ac:dyDescent="0.2">
      <c r="A111" s="6" t="s">
        <v>196</v>
      </c>
      <c r="B111">
        <v>590000</v>
      </c>
      <c r="C111">
        <v>590000</v>
      </c>
      <c r="D111">
        <v>590000</v>
      </c>
      <c r="E111" s="4">
        <v>0.44005627172356715</v>
      </c>
    </row>
    <row r="112" spans="1:5" x14ac:dyDescent="0.2">
      <c r="A112" s="6" t="s">
        <v>185</v>
      </c>
      <c r="B112">
        <v>475000</v>
      </c>
      <c r="C112">
        <v>475000</v>
      </c>
      <c r="D112">
        <v>475000</v>
      </c>
      <c r="E112" s="4">
        <v>0.35428259164185494</v>
      </c>
    </row>
    <row r="113" spans="1:5" x14ac:dyDescent="0.2">
      <c r="A113" s="6" t="s">
        <v>311</v>
      </c>
      <c r="B113">
        <v>157000</v>
      </c>
      <c r="C113">
        <v>157000</v>
      </c>
      <c r="D113">
        <v>157000</v>
      </c>
      <c r="E113" s="4">
        <v>0.11709971976372889</v>
      </c>
    </row>
    <row r="114" spans="1:5" x14ac:dyDescent="0.2">
      <c r="A114" s="6" t="s">
        <v>207</v>
      </c>
      <c r="B114">
        <v>99000</v>
      </c>
      <c r="C114">
        <v>99000</v>
      </c>
      <c r="D114">
        <v>99000</v>
      </c>
      <c r="E114" s="4">
        <v>7.3839950679039243E-2</v>
      </c>
    </row>
    <row r="115" spans="1:5" x14ac:dyDescent="0.2">
      <c r="A115" s="6" t="s">
        <v>69</v>
      </c>
      <c r="B115">
        <v>298000</v>
      </c>
      <c r="C115">
        <v>298000</v>
      </c>
      <c r="D115">
        <v>298000</v>
      </c>
      <c r="E115" s="4">
        <v>0.22226571012478477</v>
      </c>
    </row>
    <row r="116" spans="1:5" x14ac:dyDescent="0.2">
      <c r="A116" s="6" t="s">
        <v>162</v>
      </c>
      <c r="B116">
        <v>400000</v>
      </c>
      <c r="C116">
        <v>400000</v>
      </c>
      <c r="D116">
        <v>400000</v>
      </c>
      <c r="E116" s="4">
        <v>0.2983432350668252</v>
      </c>
    </row>
    <row r="117" spans="1:5" x14ac:dyDescent="0.2">
      <c r="A117" s="6" t="s">
        <v>127</v>
      </c>
      <c r="B117">
        <v>258500</v>
      </c>
      <c r="C117">
        <v>258500</v>
      </c>
      <c r="D117">
        <v>258500</v>
      </c>
      <c r="E117" s="4">
        <v>0.19280431566193579</v>
      </c>
    </row>
    <row r="118" spans="1:5" x14ac:dyDescent="0.2">
      <c r="A118" s="6" t="s">
        <v>145</v>
      </c>
      <c r="B118">
        <v>5952893.5</v>
      </c>
      <c r="C118">
        <v>5952894</v>
      </c>
      <c r="D118">
        <v>5952893</v>
      </c>
      <c r="E118" s="4">
        <v>4.4400137619956892</v>
      </c>
    </row>
    <row r="119" spans="1:5" x14ac:dyDescent="0.2">
      <c r="A119" s="6" t="s">
        <v>113</v>
      </c>
      <c r="B119">
        <v>829000</v>
      </c>
      <c r="C119">
        <v>829000</v>
      </c>
      <c r="D119">
        <v>829000</v>
      </c>
      <c r="E119" s="4">
        <v>0.61831635467599522</v>
      </c>
    </row>
    <row r="120" spans="1:5" x14ac:dyDescent="0.2">
      <c r="A120" s="6" t="s">
        <v>129</v>
      </c>
      <c r="B120">
        <v>280000</v>
      </c>
      <c r="C120">
        <v>280000</v>
      </c>
      <c r="D120">
        <v>280000</v>
      </c>
      <c r="E120" s="4">
        <v>0.20884026454677765</v>
      </c>
    </row>
    <row r="121" spans="1:5" x14ac:dyDescent="0.2">
      <c r="A121" s="6" t="s">
        <v>174</v>
      </c>
      <c r="B121">
        <v>1038000</v>
      </c>
      <c r="C121">
        <v>1038000</v>
      </c>
      <c r="D121">
        <v>1038000</v>
      </c>
      <c r="E121" s="4">
        <v>0.77420069499841138</v>
      </c>
    </row>
    <row r="122" spans="1:5" x14ac:dyDescent="0.2">
      <c r="A122" s="6" t="s">
        <v>142</v>
      </c>
      <c r="B122">
        <v>1685900</v>
      </c>
      <c r="C122">
        <v>1685900</v>
      </c>
      <c r="D122">
        <v>1685900</v>
      </c>
      <c r="E122" s="4">
        <v>1.2574421499979016</v>
      </c>
    </row>
    <row r="123" spans="1:5" x14ac:dyDescent="0.2">
      <c r="A123" s="6" t="s">
        <v>61</v>
      </c>
      <c r="B123">
        <v>483995</v>
      </c>
      <c r="C123">
        <v>483995</v>
      </c>
      <c r="D123">
        <v>483995</v>
      </c>
      <c r="E123" s="4">
        <v>0.36099158514042018</v>
      </c>
    </row>
    <row r="124" spans="1:5" x14ac:dyDescent="0.2">
      <c r="A124" s="6" t="s">
        <v>388</v>
      </c>
      <c r="B124">
        <v>660000</v>
      </c>
      <c r="C124">
        <v>660000</v>
      </c>
      <c r="D124">
        <v>660000</v>
      </c>
      <c r="E124" s="4">
        <v>0.49226633786026158</v>
      </c>
    </row>
    <row r="125" spans="1:5" x14ac:dyDescent="0.2">
      <c r="A125" s="6" t="s">
        <v>361</v>
      </c>
      <c r="B125">
        <v>848890</v>
      </c>
      <c r="C125">
        <v>848890</v>
      </c>
      <c r="D125">
        <v>848890</v>
      </c>
      <c r="E125" s="4">
        <v>0.63315147203969313</v>
      </c>
    </row>
    <row r="126" spans="1:5" x14ac:dyDescent="0.2">
      <c r="A126" s="6" t="s">
        <v>377</v>
      </c>
      <c r="B126">
        <v>528020</v>
      </c>
      <c r="C126">
        <v>528020</v>
      </c>
      <c r="D126">
        <v>528020</v>
      </c>
      <c r="E126" s="4">
        <v>0.39382798744996261</v>
      </c>
    </row>
    <row r="127" spans="1:5" x14ac:dyDescent="0.2">
      <c r="A127" s="6" t="s">
        <v>375</v>
      </c>
      <c r="B127">
        <v>462305</v>
      </c>
      <c r="C127">
        <v>462305</v>
      </c>
      <c r="D127">
        <v>462305</v>
      </c>
      <c r="E127" s="4">
        <v>0.34481392321892157</v>
      </c>
    </row>
    <row r="128" spans="1:5" x14ac:dyDescent="0.2">
      <c r="A128" s="6" t="s">
        <v>368</v>
      </c>
      <c r="B128">
        <v>428000</v>
      </c>
      <c r="C128">
        <v>428000</v>
      </c>
      <c r="D128">
        <v>428000</v>
      </c>
      <c r="E128" s="4">
        <v>0.31922726152150299</v>
      </c>
    </row>
    <row r="129" spans="1:5" x14ac:dyDescent="0.2">
      <c r="A129" s="6" t="s">
        <v>379</v>
      </c>
      <c r="B129">
        <v>1301166</v>
      </c>
      <c r="C129">
        <v>1301166</v>
      </c>
      <c r="D129">
        <v>1301166</v>
      </c>
      <c r="E129" s="4">
        <v>0.97048518449740173</v>
      </c>
    </row>
    <row r="130" spans="1:5" x14ac:dyDescent="0.2">
      <c r="A130" s="6" t="s">
        <v>210</v>
      </c>
      <c r="B130">
        <v>5202916</v>
      </c>
      <c r="C130">
        <v>5202916</v>
      </c>
      <c r="D130">
        <v>5202916</v>
      </c>
      <c r="E130" s="4">
        <v>3.8806369780523648</v>
      </c>
    </row>
    <row r="131" spans="1:5" x14ac:dyDescent="0.2">
      <c r="A131" s="6" t="s">
        <v>346</v>
      </c>
      <c r="B131">
        <v>102800</v>
      </c>
      <c r="C131">
        <v>102800</v>
      </c>
      <c r="D131">
        <v>102800</v>
      </c>
      <c r="E131" s="4">
        <v>7.6674211412174079E-2</v>
      </c>
    </row>
    <row r="132" spans="1:5" x14ac:dyDescent="0.2">
      <c r="A132" s="6" t="s">
        <v>357</v>
      </c>
      <c r="B132">
        <v>150998</v>
      </c>
      <c r="C132">
        <v>150998</v>
      </c>
      <c r="D132">
        <v>150998</v>
      </c>
      <c r="E132" s="4">
        <v>0.11262307952155118</v>
      </c>
    </row>
    <row r="133" spans="1:5" x14ac:dyDescent="0.2">
      <c r="A133" s="6" t="s">
        <v>284</v>
      </c>
      <c r="B133">
        <v>1990000</v>
      </c>
      <c r="C133">
        <v>1990000</v>
      </c>
      <c r="D133">
        <v>1990000</v>
      </c>
      <c r="E133" s="4">
        <v>1.4842575944574554</v>
      </c>
    </row>
    <row r="134" spans="1:5" x14ac:dyDescent="0.2">
      <c r="A134" s="6" t="s">
        <v>215</v>
      </c>
      <c r="B134">
        <v>4998996</v>
      </c>
      <c r="C134">
        <v>4998996</v>
      </c>
      <c r="D134">
        <v>4998996</v>
      </c>
      <c r="E134" s="4">
        <v>3.7285415968152971</v>
      </c>
    </row>
    <row r="135" spans="1:5" x14ac:dyDescent="0.2">
      <c r="A135" s="6" t="s">
        <v>392</v>
      </c>
      <c r="B135">
        <v>2620000</v>
      </c>
      <c r="C135">
        <v>2620000</v>
      </c>
      <c r="D135">
        <v>2620000</v>
      </c>
      <c r="E135" s="4">
        <v>1.9541481896877051</v>
      </c>
    </row>
    <row r="136" spans="1:5" x14ac:dyDescent="0.2">
      <c r="A136" s="6" t="s">
        <v>401</v>
      </c>
      <c r="B136">
        <v>583000</v>
      </c>
      <c r="C136">
        <v>583000</v>
      </c>
      <c r="D136">
        <v>583000</v>
      </c>
      <c r="E136" s="4">
        <v>0.43483526510989773</v>
      </c>
    </row>
    <row r="137" spans="1:5" x14ac:dyDescent="0.2">
      <c r="A137" s="6" t="s">
        <v>386</v>
      </c>
      <c r="B137">
        <v>577490</v>
      </c>
      <c r="C137">
        <v>1025980</v>
      </c>
      <c r="D137">
        <v>129000</v>
      </c>
      <c r="E137" s="4">
        <v>0.43072558704685221</v>
      </c>
    </row>
    <row r="138" spans="1:5" x14ac:dyDescent="0.2">
      <c r="A138" s="6" t="s">
        <v>382</v>
      </c>
      <c r="B138">
        <v>2200000</v>
      </c>
      <c r="C138">
        <v>2200000</v>
      </c>
      <c r="D138">
        <v>2200000</v>
      </c>
      <c r="E138" s="4">
        <v>1.6408877928675385</v>
      </c>
    </row>
    <row r="139" spans="1:5" x14ac:dyDescent="0.2">
      <c r="A139" s="6" t="s">
        <v>356</v>
      </c>
      <c r="B139">
        <v>6539778</v>
      </c>
      <c r="C139">
        <v>6539778</v>
      </c>
      <c r="D139">
        <v>6539778</v>
      </c>
      <c r="E139" s="4">
        <v>4.8777463128471297</v>
      </c>
    </row>
    <row r="140" spans="1:5" x14ac:dyDescent="0.2">
      <c r="A140" s="6" t="s">
        <v>335</v>
      </c>
      <c r="B140">
        <v>2650000</v>
      </c>
      <c r="C140">
        <v>2650000</v>
      </c>
      <c r="D140">
        <v>2650000</v>
      </c>
      <c r="E140" s="4">
        <v>1.9765239323177171</v>
      </c>
    </row>
    <row r="141" spans="1:5" x14ac:dyDescent="0.2">
      <c r="A141" s="6" t="s">
        <v>342</v>
      </c>
      <c r="B141">
        <v>15057000</v>
      </c>
      <c r="C141">
        <v>15057000</v>
      </c>
      <c r="D141">
        <v>15057000</v>
      </c>
      <c r="E141" s="4">
        <v>11.230385226002968</v>
      </c>
    </row>
    <row r="142" spans="1:5" x14ac:dyDescent="0.2">
      <c r="A142" s="6" t="s">
        <v>340</v>
      </c>
      <c r="B142">
        <v>585000</v>
      </c>
      <c r="C142">
        <v>585000</v>
      </c>
      <c r="D142">
        <v>585000</v>
      </c>
      <c r="E142" s="4">
        <v>0.43632698128523184</v>
      </c>
    </row>
    <row r="143" spans="1:5" x14ac:dyDescent="0.2">
      <c r="A143" s="6" t="s">
        <v>363</v>
      </c>
      <c r="B143">
        <v>319000</v>
      </c>
      <c r="C143">
        <v>319000</v>
      </c>
      <c r="D143">
        <v>319000</v>
      </c>
      <c r="E143" s="4">
        <v>0.23792872996579309</v>
      </c>
    </row>
    <row r="144" spans="1:5" x14ac:dyDescent="0.2">
      <c r="A144" s="6" t="s">
        <v>351</v>
      </c>
      <c r="B144">
        <v>227900</v>
      </c>
      <c r="C144">
        <v>227900</v>
      </c>
      <c r="D144">
        <v>227900</v>
      </c>
      <c r="E144" s="4">
        <v>0.16998105817932366</v>
      </c>
    </row>
    <row r="145" spans="1:5" x14ac:dyDescent="0.2">
      <c r="A145" s="6" t="s">
        <v>279</v>
      </c>
      <c r="B145">
        <v>138000</v>
      </c>
      <c r="C145">
        <v>138000</v>
      </c>
      <c r="D145">
        <v>138000</v>
      </c>
      <c r="E145" s="4">
        <v>0.1029284160980547</v>
      </c>
    </row>
    <row r="146" spans="1:5" x14ac:dyDescent="0.2">
      <c r="A146" s="6" t="s">
        <v>261</v>
      </c>
      <c r="B146">
        <v>292500</v>
      </c>
      <c r="C146">
        <v>292500</v>
      </c>
      <c r="D146">
        <v>292500</v>
      </c>
      <c r="E146" s="4">
        <v>0.21816349064261592</v>
      </c>
    </row>
    <row r="147" spans="1:5" x14ac:dyDescent="0.2">
      <c r="A147" s="6" t="s">
        <v>353</v>
      </c>
      <c r="B147">
        <v>558500</v>
      </c>
      <c r="C147">
        <v>558500</v>
      </c>
      <c r="D147">
        <v>558500</v>
      </c>
      <c r="E147" s="4">
        <v>0.4165617419620547</v>
      </c>
    </row>
    <row r="148" spans="1:5" x14ac:dyDescent="0.2">
      <c r="A148" s="6" t="s">
        <v>135</v>
      </c>
      <c r="B148">
        <v>389500</v>
      </c>
      <c r="C148">
        <v>389500</v>
      </c>
      <c r="D148">
        <v>389500</v>
      </c>
      <c r="E148" s="4">
        <v>0.29051172514632106</v>
      </c>
    </row>
    <row r="149" spans="1:5" x14ac:dyDescent="0.2">
      <c r="A149" s="6" t="s">
        <v>56</v>
      </c>
      <c r="B149">
        <v>199000</v>
      </c>
      <c r="C149">
        <v>199000</v>
      </c>
      <c r="D149">
        <v>199000</v>
      </c>
      <c r="E149" s="4">
        <v>0.14842575944574554</v>
      </c>
    </row>
    <row r="150" spans="1:5" x14ac:dyDescent="0.2">
      <c r="A150" s="6" t="s">
        <v>187</v>
      </c>
      <c r="B150">
        <v>289000</v>
      </c>
      <c r="C150">
        <v>289000</v>
      </c>
      <c r="D150">
        <v>289000</v>
      </c>
      <c r="E150" s="4">
        <v>0.21555298733578121</v>
      </c>
    </row>
    <row r="151" spans="1:5" x14ac:dyDescent="0.2">
      <c r="A151" s="6" t="s">
        <v>329</v>
      </c>
      <c r="B151">
        <v>148800</v>
      </c>
      <c r="C151">
        <v>148800</v>
      </c>
      <c r="D151">
        <v>148800</v>
      </c>
      <c r="E151" s="4">
        <v>0.11098368344485897</v>
      </c>
    </row>
    <row r="152" spans="1:5" x14ac:dyDescent="0.2">
      <c r="A152" s="6" t="s">
        <v>189</v>
      </c>
      <c r="B152">
        <v>489000</v>
      </c>
      <c r="C152">
        <v>489000</v>
      </c>
      <c r="D152">
        <v>489000</v>
      </c>
      <c r="E152" s="4">
        <v>0.36472460486919384</v>
      </c>
    </row>
    <row r="153" spans="1:5" x14ac:dyDescent="0.2">
      <c r="A153" s="6" t="s">
        <v>4</v>
      </c>
      <c r="B153">
        <v>6135600</v>
      </c>
      <c r="C153">
        <v>6240000</v>
      </c>
      <c r="D153">
        <v>6031200</v>
      </c>
      <c r="E153" s="4">
        <v>4.5762868826900318</v>
      </c>
    </row>
    <row r="154" spans="1:5" x14ac:dyDescent="0.2">
      <c r="A154" s="6" t="s">
        <v>395</v>
      </c>
      <c r="B154">
        <v>656500</v>
      </c>
      <c r="C154">
        <v>656500</v>
      </c>
      <c r="D154">
        <v>656500</v>
      </c>
      <c r="E154" s="4">
        <v>0.48965583455342687</v>
      </c>
    </row>
    <row r="155" spans="1:5" x14ac:dyDescent="0.2">
      <c r="A155" s="6" t="s">
        <v>122</v>
      </c>
      <c r="B155">
        <v>400000</v>
      </c>
      <c r="C155">
        <v>400000</v>
      </c>
      <c r="D155">
        <v>400000</v>
      </c>
      <c r="E155" s="4">
        <v>0.2983432350668252</v>
      </c>
    </row>
    <row r="156" spans="1:5" x14ac:dyDescent="0.2">
      <c r="A156" s="6" t="s">
        <v>406</v>
      </c>
      <c r="B156">
        <v>173520</v>
      </c>
      <c r="C156">
        <v>173520</v>
      </c>
      <c r="D156">
        <v>173520</v>
      </c>
      <c r="E156" s="4">
        <v>0.12942129537198876</v>
      </c>
    </row>
    <row r="157" spans="1:5" x14ac:dyDescent="0.2">
      <c r="A157" s="6" t="s">
        <v>315</v>
      </c>
      <c r="B157">
        <v>1360000</v>
      </c>
      <c r="C157">
        <v>1360000</v>
      </c>
      <c r="D157">
        <v>1360000</v>
      </c>
      <c r="E157" s="4">
        <v>1.0143669992272057</v>
      </c>
    </row>
    <row r="158" spans="1:5" x14ac:dyDescent="0.2">
      <c r="A158" s="6" t="s">
        <v>244</v>
      </c>
      <c r="B158">
        <v>282000</v>
      </c>
      <c r="C158">
        <v>282000</v>
      </c>
      <c r="D158">
        <v>282000</v>
      </c>
      <c r="E158" s="4">
        <v>0.21033198072211176</v>
      </c>
    </row>
    <row r="159" spans="1:5" x14ac:dyDescent="0.2">
      <c r="A159" s="6" t="s">
        <v>305</v>
      </c>
      <c r="B159">
        <v>5527983</v>
      </c>
      <c r="C159">
        <v>5527983</v>
      </c>
      <c r="D159">
        <v>5527983</v>
      </c>
      <c r="E159" s="4">
        <v>4.123090829036034</v>
      </c>
    </row>
    <row r="160" spans="1:5" x14ac:dyDescent="0.2">
      <c r="A160" s="6" t="s">
        <v>96</v>
      </c>
      <c r="B160">
        <v>820000</v>
      </c>
      <c r="C160">
        <v>820000</v>
      </c>
      <c r="D160">
        <v>820000</v>
      </c>
      <c r="E160" s="4">
        <v>0.61160363188699163</v>
      </c>
    </row>
    <row r="161" spans="1:5" x14ac:dyDescent="0.2">
      <c r="A161" s="6" t="s">
        <v>118</v>
      </c>
      <c r="B161">
        <v>486200</v>
      </c>
      <c r="C161">
        <v>486200</v>
      </c>
      <c r="D161">
        <v>486200</v>
      </c>
      <c r="E161" s="4">
        <v>0.36263620222372606</v>
      </c>
    </row>
    <row r="162" spans="1:5" x14ac:dyDescent="0.2">
      <c r="A162" s="6" t="s">
        <v>312</v>
      </c>
      <c r="B162">
        <v>1760000</v>
      </c>
      <c r="C162">
        <v>1760000</v>
      </c>
      <c r="D162">
        <v>1760000</v>
      </c>
      <c r="E162" s="4">
        <v>1.3127102342940309</v>
      </c>
    </row>
    <row r="163" spans="1:5" x14ac:dyDescent="0.2">
      <c r="A163" s="6" t="s">
        <v>344</v>
      </c>
      <c r="B163">
        <v>186000</v>
      </c>
      <c r="C163">
        <v>186000</v>
      </c>
      <c r="D163">
        <v>186000</v>
      </c>
      <c r="E163" s="4">
        <v>0.13872960430607373</v>
      </c>
    </row>
    <row r="164" spans="1:5" x14ac:dyDescent="0.2">
      <c r="A164" s="6" t="s">
        <v>108</v>
      </c>
      <c r="B164">
        <v>93000</v>
      </c>
      <c r="C164">
        <v>93000</v>
      </c>
      <c r="D164">
        <v>93000</v>
      </c>
      <c r="E164" s="4">
        <v>6.9364802153036864E-2</v>
      </c>
    </row>
    <row r="165" spans="1:5" x14ac:dyDescent="0.2">
      <c r="A165" s="6" t="s">
        <v>180</v>
      </c>
      <c r="B165">
        <v>835000</v>
      </c>
      <c r="C165">
        <v>835000</v>
      </c>
      <c r="D165">
        <v>835000</v>
      </c>
      <c r="E165" s="4">
        <v>0.62279150320199761</v>
      </c>
    </row>
    <row r="166" spans="1:5" x14ac:dyDescent="0.2">
      <c r="A166" s="6" t="s">
        <v>106</v>
      </c>
      <c r="B166">
        <v>400000</v>
      </c>
      <c r="C166">
        <v>400000</v>
      </c>
      <c r="D166">
        <v>400000</v>
      </c>
      <c r="E166" s="4">
        <v>0.2983432350668252</v>
      </c>
    </row>
    <row r="167" spans="1:5" x14ac:dyDescent="0.2">
      <c r="A167" s="6" t="s">
        <v>300</v>
      </c>
      <c r="B167">
        <v>595800</v>
      </c>
      <c r="C167">
        <v>595800</v>
      </c>
      <c r="D167">
        <v>595800</v>
      </c>
      <c r="E167" s="4">
        <v>0.44438224863203613</v>
      </c>
    </row>
    <row r="168" spans="1:5" x14ac:dyDescent="0.2">
      <c r="A168" s="6" t="s">
        <v>288</v>
      </c>
      <c r="B168">
        <v>119600</v>
      </c>
      <c r="C168">
        <v>119600</v>
      </c>
      <c r="D168">
        <v>119600</v>
      </c>
      <c r="E168" s="4">
        <v>8.9204627284980742E-2</v>
      </c>
    </row>
    <row r="169" spans="1:5" x14ac:dyDescent="0.2">
      <c r="A169" s="6" t="s">
        <v>182</v>
      </c>
      <c r="B169">
        <v>397000</v>
      </c>
      <c r="C169">
        <v>397000</v>
      </c>
      <c r="D169">
        <v>397000</v>
      </c>
      <c r="E169" s="4">
        <v>0.296105660803824</v>
      </c>
    </row>
    <row r="170" spans="1:5" x14ac:dyDescent="0.2">
      <c r="A170" s="6" t="s">
        <v>384</v>
      </c>
      <c r="B170">
        <v>499000</v>
      </c>
      <c r="C170">
        <v>499000</v>
      </c>
      <c r="D170">
        <v>499000</v>
      </c>
      <c r="E170" s="4">
        <v>0.37218318574586445</v>
      </c>
    </row>
    <row r="171" spans="1:5" x14ac:dyDescent="0.2">
      <c r="A171" s="6" t="s">
        <v>232</v>
      </c>
      <c r="B171">
        <v>642000</v>
      </c>
      <c r="C171">
        <v>642000</v>
      </c>
      <c r="D171">
        <v>642000</v>
      </c>
      <c r="E171" s="4">
        <v>0.47884089228225446</v>
      </c>
    </row>
    <row r="172" spans="1:5" x14ac:dyDescent="0.2">
      <c r="A172" s="6" t="s">
        <v>198</v>
      </c>
      <c r="B172">
        <v>398500</v>
      </c>
      <c r="C172">
        <v>398500</v>
      </c>
      <c r="D172">
        <v>398500</v>
      </c>
      <c r="E172" s="4">
        <v>0.2972244479353246</v>
      </c>
    </row>
    <row r="173" spans="1:5" x14ac:dyDescent="0.2">
      <c r="A173" s="6" t="s">
        <v>394</v>
      </c>
      <c r="B173">
        <v>11</v>
      </c>
      <c r="C173">
        <v>11</v>
      </c>
      <c r="D173">
        <v>11</v>
      </c>
      <c r="E173" s="4">
        <v>8.2044389643376926E-6</v>
      </c>
    </row>
    <row r="174" spans="1:5" x14ac:dyDescent="0.2">
      <c r="A174" s="6" t="s">
        <v>359</v>
      </c>
      <c r="B174">
        <v>197000</v>
      </c>
      <c r="C174">
        <v>197000</v>
      </c>
      <c r="D174">
        <v>197000</v>
      </c>
      <c r="E174" s="4">
        <v>0.1469340432704114</v>
      </c>
    </row>
    <row r="175" spans="1:5" x14ac:dyDescent="0.2">
      <c r="A175" s="6" t="s">
        <v>411</v>
      </c>
      <c r="E175" s="4">
        <v>0</v>
      </c>
    </row>
    <row r="176" spans="1:5" x14ac:dyDescent="0.2">
      <c r="A176" s="6" t="s">
        <v>412</v>
      </c>
      <c r="B176">
        <v>1340737.6235978836</v>
      </c>
      <c r="C176">
        <v>15057000</v>
      </c>
      <c r="D176">
        <v>1</v>
      </c>
      <c r="E176" s="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基础数据</vt:lpstr>
      <vt:lpstr>升序排序</vt:lpstr>
      <vt:lpstr>降序排序</vt:lpstr>
      <vt:lpstr>数据分析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16193</dc:creator>
  <cp:lastModifiedBy>16193</cp:lastModifiedBy>
  <dcterms:created xsi:type="dcterms:W3CDTF">2022-12-16T07:39:07Z</dcterms:created>
  <dcterms:modified xsi:type="dcterms:W3CDTF">2022-12-18T11:17:11Z</dcterms:modified>
</cp:coreProperties>
</file>