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 chart &amp; burndow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<sst xmlns="http://schemas.openxmlformats.org/spreadsheetml/2006/main" count="144" uniqueCount="106">
  <si>
    <t xml:space="preserve">PRODUCT BACKLOG &amp; BURNDOWN CHART</t>
  </si>
  <si>
    <t xml:space="preserve">WORK BREAKDOWN STRUCTURE</t>
  </si>
  <si>
    <t xml:space="preserve">TASK TITLE</t>
  </si>
  <si>
    <t xml:space="preserve">TASK OWNER</t>
  </si>
  <si>
    <t xml:space="preserve">AMOUNT OF WORK IN HOURS</t>
  </si>
  <si>
    <t xml:space="preserve">SPRINT</t>
  </si>
  <si>
    <t xml:space="preserve">START DATE</t>
  </si>
  <si>
    <t xml:space="preserve">END DATE</t>
  </si>
  <si>
    <t xml:space="preserve">DURATION</t>
  </si>
  <si>
    <t xml:space="preserve">PCT OF TIME TAKEN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</si>
  <si>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</si>
  <si>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</si>
  <si>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</si>
  <si>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</si>
  <si>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</si>
  <si>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</si>
  <si>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ESTIMATE</t>
  </si>
  <si>
    <t xml:space="preserve">COMPLETED</t>
  </si>
  <si>
    <t xml:space="preserve">REMAINING</t>
  </si>
  <si>
    <t xml:space="preserve">M</t>
  </si>
  <si>
    <t xml:space="preserve">T</t>
  </si>
  <si>
    <t xml:space="preserve">W</t>
  </si>
  <si>
    <t xml:space="preserve">F</t>
  </si>
  <si>
    <t xml:space="preserve">0</t>
  </si>
  <si>
    <t xml:space="preserve">Design and Setup (early March)</t>
  </si>
  <si>
    <t xml:space="preserve">0.1</t>
  </si>
  <si>
    <t xml:space="preserve">User stories</t>
  </si>
  <si>
    <t xml:space="preserve">Entire team</t>
  </si>
  <si>
    <t xml:space="preserve">0.2</t>
  </si>
  <si>
    <t xml:space="preserve">Function points</t>
  </si>
  <si>
    <t xml:space="preserve">0.3</t>
  </si>
  <si>
    <t xml:space="preserve">Container design</t>
  </si>
  <si>
    <t xml:space="preserve">Sprint 1 (March to mid april)</t>
  </si>
  <si>
    <t xml:space="preserve">1.1</t>
  </si>
  <si>
    <t xml:space="preserve">Container composition setup</t>
  </si>
  <si>
    <t xml:space="preserve">Emanuele</t>
  </si>
  <si>
    <t xml:space="preserve">1.2</t>
  </si>
  <si>
    <t xml:space="preserve">User model creation</t>
  </si>
  <si>
    <t xml:space="preserve">Eric, Giuseppe, Alessio</t>
  </si>
  <si>
    <t xml:space="preserve">1.3</t>
  </si>
  <si>
    <t xml:space="preserve">User creation route (first draft)</t>
  </si>
  <si>
    <t xml:space="preserve">Alessio, Giuseppe, Eric</t>
  </si>
  <si>
    <t xml:space="preserve">1.4</t>
  </si>
  <si>
    <t xml:space="preserve">DBMS setup and SQL interaction</t>
  </si>
  <si>
    <t xml:space="preserve">1.5</t>
  </si>
  <si>
    <t xml:space="preserve">User past recommendations route, rec model</t>
  </si>
  <si>
    <t xml:space="preserve"> Emanuele, Emilio, Alessio</t>
  </si>
  <si>
    <t xml:space="preserve">1.6</t>
  </si>
  <si>
    <t xml:space="preserve">First CSS draft</t>
  </si>
  <si>
    <t xml:space="preserve">Emilio, Eric, Giuseppe</t>
  </si>
  <si>
    <t xml:space="preserve">1.7</t>
  </si>
  <si>
    <t xml:space="preserve">User token route</t>
  </si>
  <si>
    <t xml:space="preserve">Eric</t>
  </si>
  <si>
    <t xml:space="preserve">1.8</t>
  </si>
  <si>
    <t xml:space="preserve">DBMS fix</t>
  </si>
  <si>
    <t xml:space="preserve">1.9</t>
  </si>
  <si>
    <t xml:space="preserve">Switch to SQLAlchemy for DBMS</t>
  </si>
  <si>
    <t xml:space="preserve">Sprint 2 (Mid to late April)</t>
  </si>
  <si>
    <t xml:space="preserve">2.1</t>
  </si>
  <si>
    <t xml:space="preserve">Authentication and session system</t>
  </si>
  <si>
    <t xml:space="preserve">2.2</t>
  </si>
  <si>
    <t xml:space="preserve">Switch to token authentication</t>
  </si>
  <si>
    <t xml:space="preserve">Emilio, Emanuele</t>
  </si>
  <si>
    <t xml:space="preserve">2.3</t>
  </si>
  <si>
    <t xml:space="preserve">Spotify container and API calls</t>
  </si>
  <si>
    <t xml:space="preserve">Emilio, Emanuele, Giuseppe</t>
  </si>
  <si>
    <t xml:space="preserve">2.4</t>
  </si>
  <si>
    <t xml:space="preserve">Spotify service integration</t>
  </si>
  <si>
    <t xml:space="preserve">Emilio, Emanuele, Eric</t>
  </si>
  <si>
    <t xml:space="preserve">Sprint 3 (October + extra summer days)</t>
  </si>
  <si>
    <t xml:space="preserve">3.1</t>
  </si>
  <si>
    <t xml:space="preserve">ML readup and design (sprint 1)</t>
  </si>
  <si>
    <t xml:space="preserve">3.2</t>
  </si>
  <si>
    <t xml:space="preserve">Song snippets system</t>
  </si>
  <si>
    <t xml:space="preserve">Emilio</t>
  </si>
  <si>
    <t xml:space="preserve">3.3</t>
  </si>
  <si>
    <t xml:space="preserve">Recommendations model rework (sprint 2)</t>
  </si>
  <si>
    <t xml:space="preserve">Emanuele, Giuseppe, Eric, Emilio</t>
  </si>
  <si>
    <t xml:space="preserve">3.4</t>
  </si>
  <si>
    <t xml:space="preserve">Recommendations interface (sprint 2)</t>
  </si>
  <si>
    <t xml:space="preserve">Emilio, Giuseppe</t>
  </si>
  <si>
    <t xml:space="preserve">3.5</t>
  </si>
  <si>
    <t xml:space="preserve">Interface improvements</t>
  </si>
  <si>
    <t xml:space="preserve">Eric, Emilio, Giuseppe</t>
  </si>
  <si>
    <t xml:space="preserve">3.6</t>
  </si>
  <si>
    <t xml:space="preserve">Token payment (sprint 1)</t>
  </si>
  <si>
    <t xml:space="preserve">3.7</t>
  </si>
  <si>
    <t xml:space="preserve">Token validations (sprint 1)</t>
  </si>
  <si>
    <t xml:space="preserve">Emilio, Alessio</t>
  </si>
  <si>
    <t xml:space="preserve">3.8</t>
  </si>
  <si>
    <t xml:space="preserve">Recommendation system with ML</t>
  </si>
  <si>
    <t xml:space="preserve">Emanuele, Emilio, Giuseppe</t>
  </si>
  <si>
    <t xml:space="preserve">3.9</t>
  </si>
  <si>
    <t xml:space="preserve">Recommendation interface</t>
  </si>
  <si>
    <t xml:space="preserve">Emilio, Giuseppe, Alessio</t>
  </si>
  <si>
    <t xml:space="preserve">3.10</t>
  </si>
  <si>
    <t xml:space="preserve">Review route and interface</t>
  </si>
  <si>
    <t xml:space="preserve">Emilio, Emanuee, Giuseppe, Alessio</t>
  </si>
  <si>
    <t xml:space="preserve">DAYS worked in total (if we worked the same day we count it as 1 day)</t>
  </si>
  <si>
    <t xml:space="preserve">EST/DAYS</t>
  </si>
  <si>
    <t xml:space="preserve">BURNDOWN DATA</t>
  </si>
  <si>
    <t xml:space="preserve">TOTAL HOURS</t>
  </si>
  <si>
    <t xml:space="preserve">DAY</t>
  </si>
  <si>
    <t xml:space="preserve">PLAN</t>
  </si>
  <si>
    <t xml:space="preserve">HRS COMPLETED</t>
  </si>
  <si>
    <t xml:space="preserve">HRS REMAINING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</si>
</sst>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0"/>
    <numFmt numFmtId="168" formatCode="0%"/>
    <numFmt numFmtId="169" formatCode="m/d/yyyy"/>
  </numFmts>
  <fonts count="36">
    <font>
      <sz val="12"/>
      <color rgb="FF000000"/>
      <name val="Corbe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345D7E"/>
      <name val="Arial"/>
      <family val="0"/>
      <charset val="1"/>
    </font>
    <font>
      <b val="true"/>
      <sz val="10"/>
      <color rgb="FF558BB7"/>
      <name val="Arial"/>
      <family val="0"/>
      <charset val="1"/>
    </font>
    <font>
      <b val="true"/>
      <sz val="24"/>
      <name val="Arial"/>
      <family val="2"/>
      <charset val="1"/>
    </font>
    <font>
      <b val="true"/>
      <sz val="16"/>
      <color rgb="FF7F7F7F"/>
      <name val="Arial"/>
      <family val="0"/>
      <charset val="1"/>
    </font>
    <font>
      <b val="true"/>
      <u val="single"/>
      <sz val="16"/>
      <color rgb="FF7F7F7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sz val="10"/>
      <color theme="4" tint="-0.25"/>
      <name val="Arial"/>
      <family val="2"/>
      <charset val="1"/>
    </font>
    <font>
      <sz val="9"/>
      <color theme="1"/>
      <name val="Arial"/>
      <family val="2"/>
      <charset val="1"/>
    </font>
    <font>
      <sz val="9"/>
      <color theme="1"/>
      <name val="Arial"/>
      <family val="0"/>
      <charset val="1"/>
    </font>
    <font>
      <b val="true"/>
      <sz val="15"/>
      <color rgb="FF000000"/>
      <name val="Arial"/>
      <family val="0"/>
      <charset val="1"/>
    </font>
    <font>
      <b val="true"/>
      <sz val="8"/>
      <color rgb="FF7F7F7F"/>
      <name val="Arial"/>
      <family val="0"/>
      <charset val="1"/>
    </font>
    <font>
      <b val="true"/>
      <u val="single"/>
      <sz val="8"/>
      <color rgb="FF7F7F7F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8"/>
      <color rgb="FF7F7F7F"/>
      <name val="Arial"/>
      <family val="2"/>
      <charset val="1"/>
    </font>
    <font>
      <b val="true"/>
      <sz val="16"/>
      <color rgb="FF7F7F7F"/>
      <name val="Arial"/>
      <family val="2"/>
      <charset val="1"/>
    </font>
    <font>
      <b val="true"/>
      <sz val="10"/>
      <color rgb="FF7F7F7F"/>
      <name val="Arial"/>
      <family val="2"/>
      <charset val="1"/>
    </font>
    <font>
      <b val="true"/>
      <sz val="11"/>
      <color rgb="FF7F7F7F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1"/>
      <color rgb="FF578278"/>
      <name val="Arial"/>
      <family val="2"/>
      <charset val="1"/>
    </font>
    <font>
      <sz val="7"/>
      <color rgb="FF578278"/>
      <name val="Arial"/>
      <family val="2"/>
      <charset val="1"/>
    </font>
    <font>
      <sz val="9"/>
      <color rgb="FF000000"/>
      <name val="Arial"/>
      <family val="2"/>
      <charset val="1"/>
    </font>
    <font>
      <u val="single"/>
      <sz val="12"/>
      <color rgb="FF000000"/>
      <name val="Corbel"/>
      <family val="2"/>
      <charset val="1"/>
    </font>
    <font>
      <b val="true"/>
      <u val="single"/>
      <sz val="18"/>
      <color rgb="FF000000"/>
      <name val="Corbel"/>
      <family val="2"/>
      <charset val="1"/>
    </font>
    <font>
      <b val="true"/>
      <sz val="28"/>
      <color rgb="FF000000"/>
      <name val="Corbel"/>
      <family val="2"/>
      <charset val="1"/>
    </font>
    <font>
      <b val="true"/>
      <sz val="28"/>
      <color rgb="FF595959"/>
      <name val="Arial"/>
      <family val="2"/>
    </font>
    <font>
      <sz val="9"/>
      <color rgb="FF404040"/>
      <name val="Arial"/>
      <family val="2"/>
    </font>
    <font>
      <sz val="9"/>
      <color rgb="FF595959"/>
      <name val="Arial"/>
      <family val="2"/>
    </font>
    <font>
      <sz val="20"/>
      <color rgb="FF595959"/>
      <name val="Arial"/>
      <family val="2"/>
    </font>
    <font>
      <sz val="24"/>
      <color rgb="FF59595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558BB7"/>
        <bgColor rgb="FF5983B0"/>
      </patternFill>
    </fill>
    <fill>
      <patternFill patternType="solid">
        <fgColor rgb="FF158466"/>
        <bgColor rgb="FF2E75B6"/>
      </patternFill>
    </fill>
    <fill>
      <patternFill patternType="solid">
        <fgColor rgb="FFB85B22"/>
        <bgColor rgb="FFED7D31"/>
      </patternFill>
    </fill>
    <fill>
      <patternFill patternType="solid">
        <fgColor rgb="FFD4E1EC"/>
        <bgColor rgb="FFD9D9D9"/>
      </patternFill>
    </fill>
    <fill>
      <patternFill patternType="solid">
        <fgColor rgb="FFB3CAC7"/>
        <bgColor rgb="FFBFBFBF"/>
      </patternFill>
    </fill>
    <fill>
      <patternFill patternType="solid">
        <fgColor rgb="FFF1CCB5"/>
        <bgColor rgb="FFD8D8D8"/>
      </patternFill>
    </fill>
    <fill>
      <patternFill patternType="solid">
        <fgColor rgb="FFF2F2F2"/>
        <bgColor rgb="FFE9F0F5"/>
      </patternFill>
    </fill>
    <fill>
      <patternFill patternType="solid">
        <fgColor rgb="FFFFFFFF"/>
        <bgColor rgb="FFF2F2F2"/>
      </patternFill>
    </fill>
    <fill>
      <patternFill patternType="solid">
        <fgColor rgb="FFE9F0F5"/>
        <bgColor rgb="FFE4EDEB"/>
      </patternFill>
    </fill>
    <fill>
      <patternFill patternType="solid">
        <fgColor rgb="FFF8E5DA"/>
        <bgColor rgb="FFF2F2F2"/>
      </patternFill>
    </fill>
    <fill>
      <patternFill patternType="solid">
        <fgColor rgb="FFE6E905"/>
        <bgColor rgb="FFFFFF00"/>
      </patternFill>
    </fill>
    <fill>
      <patternFill patternType="solid">
        <fgColor rgb="FF00A933"/>
        <bgColor rgb="FF158466"/>
      </patternFill>
    </fill>
    <fill>
      <patternFill patternType="solid">
        <fgColor rgb="FF5983B0"/>
        <bgColor rgb="FF558BB7"/>
      </patternFill>
    </fill>
    <fill>
      <patternFill patternType="solid">
        <fgColor rgb="FF578278"/>
        <bgColor rgb="FF5983B0"/>
      </patternFill>
    </fill>
    <fill>
      <patternFill patternType="solid">
        <fgColor rgb="FFE4EDEB"/>
        <bgColor rgb="FFE9F0F5"/>
      </patternFill>
    </fill>
  </fills>
  <borders count="41">
    <border diagonalUp="false" diagonalDown="false">
      <left/>
      <right/>
      <top/>
      <bottom/>
      <diagonal/>
    </border>
    <border diagonalUp="false" diagonalDown="false">
      <left/>
      <right style="medium">
        <color rgb="FFA5A5A5"/>
      </right>
      <top/>
      <bottom/>
      <diagonal/>
    </border>
    <border diagonalUp="false" diagonalDown="false">
      <left style="medium">
        <color rgb="FFBFBFBF"/>
      </left>
      <right/>
      <top style="medium">
        <color rgb="FFBFBFBF"/>
      </top>
      <bottom style="double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medium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/>
      <top style="medium">
        <color rgb="FFBFBFBF"/>
      </top>
      <bottom style="double">
        <color rgb="FFBFBFBF"/>
      </bottom>
      <diagonal/>
    </border>
    <border diagonalUp="false" diagonalDown="false">
      <left style="medium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 diagonalUp="false" diagonalDown="false">
      <left style="medium">
        <color rgb="FFA5A5A5"/>
      </left>
      <right style="medium">
        <color rgb="FFA5A5A5"/>
      </right>
      <top style="medium">
        <color rgb="FFA5A5A5"/>
      </top>
      <bottom style="double">
        <color rgb="FFBFBFBF"/>
      </bottom>
      <diagonal/>
    </border>
    <border diagonalUp="false" diagonalDown="false">
      <left/>
      <right style="thin">
        <color rgb="FFBFBFBF"/>
      </right>
      <top style="medium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medium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2A6099"/>
      </left>
      <right style="medium">
        <color rgb="FF2A6099"/>
      </right>
      <top/>
      <bottom style="thin">
        <color rgb="FF2A6099"/>
      </bottom>
      <diagonal/>
    </border>
    <border diagonalUp="false" diagonalDown="false">
      <left style="thin">
        <color rgb="FFBFBFBF"/>
      </left>
      <right style="medium">
        <color rgb="FFBFBFBF"/>
      </right>
      <top/>
      <bottom style="thin">
        <color rgb="FFBFBFBF"/>
      </bottom>
      <diagonal/>
    </border>
    <border diagonalUp="false" diagonalDown="false"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medium">
        <color rgb="FFBFBFBF"/>
      </left>
      <right/>
      <top/>
      <bottom style="thin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BFBFBF"/>
      </left>
      <right style="thin">
        <color rgb="FFBFBFBF"/>
      </right>
      <top style="double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double">
        <color rgb="FFBFBFBF"/>
      </right>
      <top style="double">
        <color rgb="FFBFBFBF"/>
      </top>
      <bottom style="thin">
        <color rgb="FFBFBFBF"/>
      </bottom>
      <diagonal/>
    </border>
    <border diagonalUp="false" diagonalDown="false"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double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double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BFBFBF"/>
      </left>
      <right style="double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medium">
        <color rgb="FFBFBFBF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9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9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1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1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6" fillId="1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1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2" xfId="20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A933"/>
      <rgbColor rgb="FF000080"/>
      <rgbColor rgb="FF808000"/>
      <rgbColor rgb="FF800080"/>
      <rgbColor rgb="FF158466"/>
      <rgbColor rgb="FFBFBFBF"/>
      <rgbColor rgb="FF7F7F7F"/>
      <rgbColor rgb="FF558BB7"/>
      <rgbColor rgb="FFB85B22"/>
      <rgbColor rgb="FFF2F2F2"/>
      <rgbColor rgb="FFE9F0F5"/>
      <rgbColor rgb="FF660066"/>
      <rgbColor rgb="FFFF8080"/>
      <rgbColor rgb="FF2E75B6"/>
      <rgbColor rgb="FFD8D8D8"/>
      <rgbColor rgb="FF000080"/>
      <rgbColor rgb="FFFF00FF"/>
      <rgbColor rgb="FFFFFF00"/>
      <rgbColor rgb="FF00FFFF"/>
      <rgbColor rgb="FF800080"/>
      <rgbColor rgb="FF800000"/>
      <rgbColor rgb="FF2A6099"/>
      <rgbColor rgb="FF0000FF"/>
      <rgbColor rgb="FF00CCFF"/>
      <rgbColor rgb="FFE4EDEB"/>
      <rgbColor rgb="FFD4E1EC"/>
      <rgbColor rgb="FFF8E5DA"/>
      <rgbColor rgb="FFB3CAC7"/>
      <rgbColor rgb="FFFF99CC"/>
      <rgbColor rgb="FFD9D9D9"/>
      <rgbColor rgb="FFF1CCB5"/>
      <rgbColor rgb="FF4472C4"/>
      <rgbColor rgb="FF5983B0"/>
      <rgbColor rgb="FF99CC00"/>
      <rgbColor rgb="FFFFC000"/>
      <rgbColor rgb="FFFF9900"/>
      <rgbColor rgb="FFED7D31"/>
      <rgbColor rgb="FF595959"/>
      <rgbColor rgb="FFA5A5A5"/>
      <rgbColor rgb="FF003366"/>
      <rgbColor rgb="FF578278"/>
      <rgbColor rgb="FF003300"/>
      <rgbColor rgb="FF333300"/>
      <rgbColor rgb="FF7B3C16"/>
      <rgbColor rgb="FF993366"/>
      <rgbColor rgb="FF345D7E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it-IT" sz="2800" strike="noStrike" u="none">
                <a:solidFill>
                  <a:srgbClr val="595959"/>
                </a:solidFill>
                <a:uFillTx/>
                <a:latin typeface="Arial"/>
                <a:ea typeface="DejaVu Sans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80960225693193"/>
          <c:y val="0.131429332859554"/>
          <c:w val="0.957280973610782"/>
          <c:h val="0.741449764590921"/>
        </c:manualLayout>
      </c:layout>
      <c:lineChart>
        <c:grouping val="standard"/>
        <c:varyColors val="0"/>
        <c:ser>
          <c:idx val="0"/>
          <c:order val="0"/>
          <c:tx>
            <c:strRef>
              <c:f>'sprint chart &amp; burndown'!$L$53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ed7d31"/>
            </a:solidFill>
            <a:ln cap="rnd" w="381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chart &amp; burndown'!$M$53:$AZ$53</c:f>
              <c:numCache>
                <c:formatCode>General</c:formatCode>
                <c:ptCount val="40"/>
                <c:pt idx="0">
                  <c:v>222</c:v>
                </c:pt>
                <c:pt idx="1">
                  <c:v>222</c:v>
                </c:pt>
                <c:pt idx="2">
                  <c:v>222</c:v>
                </c:pt>
                <c:pt idx="3">
                  <c:v>222</c:v>
                </c:pt>
                <c:pt idx="4">
                  <c:v>218.636363636364</c:v>
                </c:pt>
                <c:pt idx="5">
                  <c:v>215.272727272727</c:v>
                </c:pt>
                <c:pt idx="6">
                  <c:v>211.909090909091</c:v>
                </c:pt>
                <c:pt idx="7">
                  <c:v>208.545454545455</c:v>
                </c:pt>
                <c:pt idx="8">
                  <c:v>205.181818181818</c:v>
                </c:pt>
                <c:pt idx="9">
                  <c:v>201.818181818182</c:v>
                </c:pt>
                <c:pt idx="10">
                  <c:v>198.454545454545</c:v>
                </c:pt>
                <c:pt idx="11">
                  <c:v>195.090909090909</c:v>
                </c:pt>
                <c:pt idx="12">
                  <c:v>191.727272727273</c:v>
                </c:pt>
                <c:pt idx="13">
                  <c:v>188.363636363636</c:v>
                </c:pt>
                <c:pt idx="14">
                  <c:v>185</c:v>
                </c:pt>
                <c:pt idx="15">
                  <c:v>181.636363636364</c:v>
                </c:pt>
                <c:pt idx="16">
                  <c:v>178.272727272727</c:v>
                </c:pt>
                <c:pt idx="17">
                  <c:v>174.909090909091</c:v>
                </c:pt>
                <c:pt idx="18">
                  <c:v>171.545454545454</c:v>
                </c:pt>
                <c:pt idx="19">
                  <c:v>168.181818181818</c:v>
                </c:pt>
                <c:pt idx="20">
                  <c:v>164.818181818182</c:v>
                </c:pt>
                <c:pt idx="21">
                  <c:v>161.454545454545</c:v>
                </c:pt>
                <c:pt idx="22">
                  <c:v>158.090909090909</c:v>
                </c:pt>
                <c:pt idx="23">
                  <c:v>154.727272727273</c:v>
                </c:pt>
                <c:pt idx="24">
                  <c:v>151.363636363636</c:v>
                </c:pt>
                <c:pt idx="25">
                  <c:v>148</c:v>
                </c:pt>
                <c:pt idx="26">
                  <c:v>144.636363636363</c:v>
                </c:pt>
                <c:pt idx="27">
                  <c:v>141.272727272727</c:v>
                </c:pt>
                <c:pt idx="28">
                  <c:v>137.909090909091</c:v>
                </c:pt>
                <c:pt idx="29">
                  <c:v>134.545454545454</c:v>
                </c:pt>
                <c:pt idx="30">
                  <c:v>131.181818181818</c:v>
                </c:pt>
                <c:pt idx="31">
                  <c:v>127.818181818182</c:v>
                </c:pt>
                <c:pt idx="32">
                  <c:v>124.454545454545</c:v>
                </c:pt>
                <c:pt idx="33">
                  <c:v>121.090909090909</c:v>
                </c:pt>
                <c:pt idx="34">
                  <c:v>117.727272727272</c:v>
                </c:pt>
                <c:pt idx="35">
                  <c:v>114.363636363636</c:v>
                </c:pt>
                <c:pt idx="36">
                  <c:v>111</c:v>
                </c:pt>
                <c:pt idx="37">
                  <c:v>107.636363636363</c:v>
                </c:pt>
                <c:pt idx="38">
                  <c:v>104.272727272727</c:v>
                </c:pt>
                <c:pt idx="39">
                  <c:v>100.909090909091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chart &amp; burndown'!$L$55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ffc000"/>
            </a:solidFill>
            <a:ln cap="rnd" w="3816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chart &amp; burndown'!$M$55:$AZ$55</c:f>
              <c:numCache>
                <c:formatCode>General</c:formatCode>
                <c:ptCount val="40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  <c:pt idx="22">
                  <c:v>8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chart &amp; burndown'!$L$56</c:f>
              <c:strCache>
                <c:ptCount val="1"/>
                <c:pt idx="0">
                  <c:v>HRS REMAINING</c:v>
                </c:pt>
              </c:strCache>
            </c:strRef>
          </c:tx>
          <c:spPr>
            <a:solidFill>
              <a:srgbClr val="4472c4"/>
            </a:solidFill>
            <a:ln cap="rnd" w="3816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chart &amp; burndown'!$M$56:$AZ$56</c:f>
              <c:numCache>
                <c:formatCode>General</c:formatCode>
                <c:ptCount val="40"/>
                <c:pt idx="0">
                  <c:v>215</c:v>
                </c:pt>
                <c:pt idx="1">
                  <c:v>208</c:v>
                </c:pt>
                <c:pt idx="2">
                  <c:v>205</c:v>
                </c:pt>
                <c:pt idx="3">
                  <c:v>200</c:v>
                </c:pt>
                <c:pt idx="4">
                  <c:v>195</c:v>
                </c:pt>
                <c:pt idx="5">
                  <c:v>190</c:v>
                </c:pt>
                <c:pt idx="6">
                  <c:v>187</c:v>
                </c:pt>
                <c:pt idx="7">
                  <c:v>184</c:v>
                </c:pt>
                <c:pt idx="8">
                  <c:v>178</c:v>
                </c:pt>
                <c:pt idx="9">
                  <c:v>175</c:v>
                </c:pt>
                <c:pt idx="10">
                  <c:v>171</c:v>
                </c:pt>
                <c:pt idx="11">
                  <c:v>165</c:v>
                </c:pt>
                <c:pt idx="12">
                  <c:v>158</c:v>
                </c:pt>
                <c:pt idx="13">
                  <c:v>153</c:v>
                </c:pt>
                <c:pt idx="14">
                  <c:v>148</c:v>
                </c:pt>
                <c:pt idx="15">
                  <c:v>143</c:v>
                </c:pt>
                <c:pt idx="16">
                  <c:v>138</c:v>
                </c:pt>
                <c:pt idx="17">
                  <c:v>133</c:v>
                </c:pt>
                <c:pt idx="18">
                  <c:v>130</c:v>
                </c:pt>
                <c:pt idx="19">
                  <c:v>122</c:v>
                </c:pt>
                <c:pt idx="20">
                  <c:v>119</c:v>
                </c:pt>
                <c:pt idx="21">
                  <c:v>115</c:v>
                </c:pt>
                <c:pt idx="22">
                  <c:v>107</c:v>
                </c:pt>
                <c:pt idx="23">
                  <c:v>103</c:v>
                </c:pt>
                <c:pt idx="24">
                  <c:v>98</c:v>
                </c:pt>
                <c:pt idx="25">
                  <c:v>95</c:v>
                </c:pt>
                <c:pt idx="26">
                  <c:v>92</c:v>
                </c:pt>
                <c:pt idx="27">
                  <c:v>89</c:v>
                </c:pt>
                <c:pt idx="28">
                  <c:v>86</c:v>
                </c:pt>
                <c:pt idx="29">
                  <c:v>83</c:v>
                </c:pt>
                <c:pt idx="30">
                  <c:v>79</c:v>
                </c:pt>
                <c:pt idx="31">
                  <c:v>73</c:v>
                </c:pt>
                <c:pt idx="32">
                  <c:v>69</c:v>
                </c:pt>
                <c:pt idx="33">
                  <c:v>65</c:v>
                </c:pt>
                <c:pt idx="34">
                  <c:v>58</c:v>
                </c:pt>
                <c:pt idx="35">
                  <c:v>51</c:v>
                </c:pt>
                <c:pt idx="36">
                  <c:v>47</c:v>
                </c:pt>
                <c:pt idx="37">
                  <c:v>43</c:v>
                </c:pt>
                <c:pt idx="38">
                  <c:v>39</c:v>
                </c:pt>
                <c:pt idx="39">
                  <c:v>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704491"/>
        <c:axId val="45511759"/>
      </c:lineChart>
      <c:catAx>
        <c:axId val="647044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it-IT" sz="2000" strike="noStrike" u="none">
                    <a:solidFill>
                      <a:srgbClr val="595959"/>
                    </a:solidFill>
                    <a:uFillTx/>
                    <a:latin typeface="Arial"/>
                    <a:ea typeface="DejaVu Sans"/>
                  </a:rPr>
                  <a:t>WEEKS</a:t>
                </a:r>
              </a:p>
            </c:rich>
          </c:tx>
          <c:layout>
            <c:manualLayout>
              <c:xMode val="edge"/>
              <c:yMode val="edge"/>
              <c:x val="0.423009997631869"/>
              <c:y val="0.92142666785111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45511759"/>
        <c:crosses val="autoZero"/>
        <c:auto val="1"/>
        <c:lblAlgn val="ctr"/>
        <c:lblOffset val="100"/>
        <c:noMultiLvlLbl val="0"/>
      </c:catAx>
      <c:valAx>
        <c:axId val="45511759"/>
        <c:scaling>
          <c:orientation val="minMax"/>
        </c:scaling>
        <c:delete val="0"/>
        <c:axPos val="l"/>
        <c:majorGridlines>
          <c:spPr>
            <a:ln w="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it-IT" sz="2400" strike="noStrike" u="none">
                    <a:solidFill>
                      <a:srgbClr val="595959"/>
                    </a:solidFill>
                    <a:uFillTx/>
                    <a:latin typeface="Arial"/>
                    <a:ea typeface="DejaVu Sans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0118818405527012"/>
              <c:y val="0.39317757839566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64704491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96968588969245"/>
          <c:y val="0.0701996081778843"/>
          <c:w val="0.38963388509443"/>
          <c:h val="0.023721410704831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530640</xdr:colOff>
      <xdr:row>58</xdr:row>
      <xdr:rowOff>16560</xdr:rowOff>
    </xdr:from>
    <xdr:to>
      <xdr:col>52</xdr:col>
      <xdr:colOff>66600</xdr:colOff>
      <xdr:row>63</xdr:row>
      <xdr:rowOff>2472840</xdr:rowOff>
    </xdr:to>
    <xdr:graphicFrame>
      <xdr:nvGraphicFramePr>
        <xdr:cNvPr id="0" name="Grafico 3"/>
        <xdr:cNvGraphicFramePr/>
      </xdr:nvGraphicFramePr>
      <xdr:xfrm>
        <a:off x="734400" y="13513320"/>
        <a:ext cx="34963920" cy="81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B3C16"/>
    <pageSetUpPr fitToPage="false"/>
  </sheetPr>
  <dimension ref="A1:BB1048575"/>
  <sheetViews>
    <sheetView showFormulas="false" showGridLines="false" showRowColHeaders="true" showZeros="true" rightToLeft="false" tabSelected="true" showOutlineSymbols="true" defaultGridColor="true" view="normal" topLeftCell="A10" colorId="64" zoomScale="87" zoomScaleNormal="87" zoomScalePageLayoutView="100" workbookViewId="0">
      <selection pane="topLeft" activeCell="B38" activeCellId="0" sqref="B38"/>
    </sheetView>
  </sheetViews>
  <sheetFormatPr defaultColWidth="11.25390625" defaultRowHeight="15.75" zeroHeight="false" outlineLevelRow="0" outlineLevelCol="0"/>
  <cols>
    <col collapsed="false" customWidth="true" hidden="false" outlineLevel="0" max="1" min="1" style="0" width="2.38"/>
    <col collapsed="false" customWidth="true" hidden="false" outlineLevel="0" max="2" min="2" style="0" width="10.38"/>
    <col collapsed="false" customWidth="true" hidden="false" outlineLevel="0" max="3" min="3" style="0" width="28.75"/>
    <col collapsed="false" customWidth="true" hidden="false" outlineLevel="0" max="4" min="4" style="0" width="22"/>
    <col collapsed="false" customWidth="true" hidden="false" outlineLevel="0" max="8" min="5" style="0" width="9"/>
    <col collapsed="false" customWidth="true" hidden="false" outlineLevel="0" max="9" min="9" style="0" width="11.75"/>
    <col collapsed="false" customWidth="true" hidden="false" outlineLevel="0" max="10" min="10" style="0" width="11.38"/>
    <col collapsed="false" customWidth="true" hidden="false" outlineLevel="0" max="11" min="11" style="0" width="9.75"/>
    <col collapsed="false" customWidth="true" hidden="false" outlineLevel="0" max="12" min="12" style="0" width="15"/>
    <col collapsed="false" customWidth="true" hidden="false" outlineLevel="0" max="13" min="13" style="0" width="8.25"/>
    <col collapsed="false" customWidth="true" hidden="false" outlineLevel="0" max="14" min="14" style="0" width="3"/>
    <col collapsed="false" customWidth="true" hidden="false" outlineLevel="0" max="15" min="15" style="0" width="9.5"/>
    <col collapsed="false" customWidth="true" hidden="false" outlineLevel="0" max="16" min="16" style="0" width="10.25"/>
    <col collapsed="false" customWidth="true" hidden="false" outlineLevel="0" max="17" min="17" style="0" width="12.88"/>
    <col collapsed="false" customWidth="true" hidden="false" outlineLevel="0" max="18" min="18" style="0" width="7.62"/>
    <col collapsed="false" customWidth="true" hidden="false" outlineLevel="0" max="19" min="19" style="0" width="6.62"/>
    <col collapsed="false" customWidth="true" hidden="false" outlineLevel="0" max="20" min="20" style="0" width="7.62"/>
    <col collapsed="false" customWidth="true" hidden="false" outlineLevel="0" max="21" min="21" style="0" width="8.13"/>
    <col collapsed="false" customWidth="true" hidden="false" outlineLevel="0" max="22" min="22" style="0" width="3"/>
    <col collapsed="false" customWidth="true" hidden="false" outlineLevel="0" max="23" min="23" style="0" width="6.5"/>
    <col collapsed="false" customWidth="true" hidden="false" outlineLevel="0" max="24" min="24" style="0" width="8.38"/>
    <col collapsed="false" customWidth="true" hidden="false" outlineLevel="0" max="25" min="25" style="0" width="3"/>
    <col collapsed="false" customWidth="true" hidden="false" outlineLevel="0" max="26" min="26" style="0" width="8"/>
    <col collapsed="false" customWidth="true" hidden="false" outlineLevel="0" max="27" min="27" style="0" width="7"/>
    <col collapsed="false" customWidth="true" hidden="false" outlineLevel="0" max="28" min="28" style="0" width="7.5"/>
    <col collapsed="false" customWidth="true" hidden="false" outlineLevel="0" max="29" min="29" style="0" width="3"/>
    <col collapsed="false" customWidth="true" hidden="false" outlineLevel="0" max="30" min="30" style="0" width="7.62"/>
    <col collapsed="false" customWidth="true" hidden="false" outlineLevel="0" max="31" min="31" style="0" width="3"/>
    <col collapsed="false" customWidth="true" hidden="false" outlineLevel="0" max="32" min="32" style="0" width="7.87"/>
    <col collapsed="false" customWidth="true" hidden="false" outlineLevel="0" max="33" min="33" style="0" width="3"/>
    <col collapsed="false" customWidth="true" hidden="false" outlineLevel="0" max="34" min="34" style="0" width="6.5"/>
    <col collapsed="false" customWidth="true" hidden="false" outlineLevel="0" max="44" min="35" style="0" width="3"/>
  </cols>
  <sheetData>
    <row r="1" customFormat="false" ht="36" hidden="false" customHeight="true" outlineLevel="0" collapsed="false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36" hidden="false" customHeight="true" outlineLevel="0" collapsed="false">
      <c r="B2" s="3" t="s">
        <v>0</v>
      </c>
      <c r="C2" s="2"/>
      <c r="D2" s="2"/>
      <c r="E2" s="2"/>
      <c r="F2" s="4"/>
      <c r="G2" s="2"/>
      <c r="H2" s="2"/>
      <c r="I2" s="2"/>
      <c r="J2" s="2"/>
    </row>
    <row r="3" customFormat="false" ht="18" hidden="false" customHeight="true" outlineLevel="0" collapsed="false">
      <c r="B3" s="5"/>
      <c r="C3" s="5"/>
      <c r="D3" s="5"/>
      <c r="E3" s="5"/>
      <c r="F3" s="5"/>
      <c r="G3" s="5"/>
      <c r="H3" s="5"/>
      <c r="I3" s="5"/>
      <c r="J3" s="6"/>
    </row>
    <row r="4" customFormat="false" ht="18" hidden="false" customHeight="true" outlineLevel="0" collapsed="false">
      <c r="B4" s="5"/>
      <c r="C4" s="5"/>
      <c r="D4" s="5"/>
      <c r="E4" s="5"/>
      <c r="F4" s="5"/>
      <c r="G4" s="5"/>
      <c r="H4" s="5"/>
      <c r="I4" s="5"/>
      <c r="J4" s="6"/>
    </row>
    <row r="5" customFormat="false" ht="18" hidden="false" customHeight="true" outlineLevel="0" collapsed="false">
      <c r="B5" s="7"/>
      <c r="C5" s="2"/>
      <c r="D5" s="2"/>
      <c r="E5" s="2"/>
      <c r="F5" s="2"/>
      <c r="G5" s="2"/>
      <c r="H5" s="2"/>
      <c r="I5" s="4"/>
      <c r="J5" s="2"/>
    </row>
    <row r="6" customFormat="false" ht="22.5" hidden="false" customHeight="true" outlineLevel="0" collapsed="false">
      <c r="K6" s="4"/>
      <c r="L6" s="2"/>
      <c r="M6" s="2"/>
      <c r="N6" s="2"/>
      <c r="O6" s="2"/>
      <c r="P6" s="2"/>
      <c r="Q6" s="2"/>
      <c r="R6" s="4"/>
      <c r="S6" s="2"/>
      <c r="T6" s="4"/>
      <c r="U6" s="2"/>
      <c r="V6" s="2"/>
      <c r="W6" s="2"/>
      <c r="X6" s="2"/>
      <c r="Y6" s="2"/>
      <c r="Z6" s="2"/>
      <c r="AA6" s="4"/>
      <c r="AB6" s="2"/>
      <c r="AC6" s="4"/>
      <c r="AD6" s="2"/>
      <c r="AE6" s="2"/>
      <c r="AF6" s="2"/>
      <c r="AG6" s="2"/>
      <c r="AH6" s="2"/>
      <c r="AI6" s="2"/>
      <c r="AJ6" s="4"/>
      <c r="AK6" s="2"/>
      <c r="AL6" s="4"/>
      <c r="AM6" s="2"/>
      <c r="AN6" s="2"/>
      <c r="AO6" s="2"/>
      <c r="AP6" s="2"/>
      <c r="AQ6" s="4"/>
      <c r="AR6" s="2"/>
    </row>
    <row r="7" customFormat="false" ht="30.75" hidden="false" customHeight="true" outlineLevel="0" collapsed="false">
      <c r="B7" s="8" t="s">
        <v>1</v>
      </c>
      <c r="C7" s="9" t="s">
        <v>2</v>
      </c>
      <c r="D7" s="10" t="s">
        <v>3</v>
      </c>
      <c r="E7" s="11" t="s">
        <v>4</v>
      </c>
      <c r="F7" s="11"/>
      <c r="G7" s="11"/>
      <c r="H7" s="12" t="s">
        <v>5</v>
      </c>
      <c r="I7" s="13" t="s">
        <v>6</v>
      </c>
      <c r="J7" s="14" t="s">
        <v>7</v>
      </c>
      <c r="K7" s="15" t="s">
        <v>8</v>
      </c>
      <c r="L7" s="16" t="s">
        <v>9</v>
      </c>
      <c r="M7" s="17" t="s">
        <v>10</v>
      </c>
      <c r="N7" s="17"/>
      <c r="O7" s="17"/>
      <c r="P7" s="17"/>
      <c r="Q7" s="17"/>
      <c r="R7" s="18" t="s">
        <v>11</v>
      </c>
      <c r="S7" s="18"/>
      <c r="T7" s="18"/>
      <c r="U7" s="18"/>
      <c r="V7" s="18"/>
      <c r="W7" s="19" t="s">
        <v>12</v>
      </c>
      <c r="X7" s="19"/>
      <c r="Y7" s="19"/>
      <c r="Z7" s="19"/>
      <c r="AA7" s="19"/>
      <c r="AB7" s="20" t="s">
        <v>13</v>
      </c>
      <c r="AC7" s="20"/>
      <c r="AD7" s="20"/>
      <c r="AE7" s="20"/>
      <c r="AF7" s="20"/>
      <c r="AG7" s="21" t="s">
        <v>14</v>
      </c>
      <c r="AH7" s="21"/>
      <c r="AI7" s="21"/>
      <c r="AJ7" s="21"/>
      <c r="AK7" s="21"/>
      <c r="AL7" s="22" t="s">
        <v>15</v>
      </c>
      <c r="AM7" s="22"/>
      <c r="AN7" s="22"/>
      <c r="AO7" s="22"/>
      <c r="AP7" s="22"/>
    </row>
    <row r="8" customFormat="false" ht="45" hidden="false" customHeight="true" outlineLevel="0" collapsed="false">
      <c r="B8" s="8"/>
      <c r="C8" s="9"/>
      <c r="D8" s="10"/>
      <c r="E8" s="23" t="s">
        <v>16</v>
      </c>
      <c r="F8" s="24" t="s">
        <v>17</v>
      </c>
      <c r="G8" s="25" t="s">
        <v>18</v>
      </c>
      <c r="H8" s="12"/>
      <c r="I8" s="13"/>
      <c r="J8" s="14"/>
      <c r="K8" s="14"/>
      <c r="L8" s="16"/>
      <c r="M8" s="26" t="s">
        <v>19</v>
      </c>
      <c r="N8" s="27" t="s">
        <v>20</v>
      </c>
      <c r="O8" s="27" t="s">
        <v>21</v>
      </c>
      <c r="P8" s="27" t="s">
        <v>20</v>
      </c>
      <c r="Q8" s="27" t="s">
        <v>22</v>
      </c>
      <c r="R8" s="27" t="s">
        <v>19</v>
      </c>
      <c r="S8" s="27" t="s">
        <v>20</v>
      </c>
      <c r="T8" s="27" t="s">
        <v>21</v>
      </c>
      <c r="U8" s="27" t="s">
        <v>20</v>
      </c>
      <c r="V8" s="27" t="s">
        <v>22</v>
      </c>
      <c r="W8" s="28" t="s">
        <v>19</v>
      </c>
      <c r="X8" s="28" t="s">
        <v>20</v>
      </c>
      <c r="Y8" s="28" t="s">
        <v>21</v>
      </c>
      <c r="Z8" s="28" t="s">
        <v>20</v>
      </c>
      <c r="AA8" s="29" t="s">
        <v>22</v>
      </c>
      <c r="AB8" s="30" t="s">
        <v>19</v>
      </c>
      <c r="AC8" s="28" t="s">
        <v>20</v>
      </c>
      <c r="AD8" s="28" t="s">
        <v>21</v>
      </c>
      <c r="AE8" s="28" t="s">
        <v>20</v>
      </c>
      <c r="AF8" s="28" t="s">
        <v>22</v>
      </c>
      <c r="AG8" s="31" t="s">
        <v>19</v>
      </c>
      <c r="AH8" s="31" t="s">
        <v>20</v>
      </c>
      <c r="AI8" s="31" t="s">
        <v>21</v>
      </c>
      <c r="AJ8" s="31" t="s">
        <v>20</v>
      </c>
      <c r="AK8" s="31" t="s">
        <v>22</v>
      </c>
      <c r="AL8" s="31" t="s">
        <v>19</v>
      </c>
      <c r="AM8" s="31" t="s">
        <v>20</v>
      </c>
      <c r="AN8" s="31" t="s">
        <v>21</v>
      </c>
      <c r="AO8" s="31" t="s">
        <v>20</v>
      </c>
      <c r="AP8" s="32" t="s">
        <v>22</v>
      </c>
    </row>
    <row r="9" customFormat="false" ht="18" hidden="false" customHeight="true" outlineLevel="0" collapsed="false">
      <c r="B9" s="33" t="s">
        <v>23</v>
      </c>
      <c r="C9" s="34" t="s">
        <v>24</v>
      </c>
      <c r="D9" s="35"/>
      <c r="E9" s="36" t="n">
        <f aca="false">SUM(E10:E23)</f>
        <v>157</v>
      </c>
      <c r="F9" s="37" t="n">
        <f aca="false">SUM(F10:F23)</f>
        <v>215</v>
      </c>
      <c r="G9" s="38" t="n">
        <f aca="false">E9-F9</f>
        <v>-58</v>
      </c>
      <c r="H9" s="39"/>
      <c r="I9" s="40"/>
      <c r="J9" s="41"/>
      <c r="K9" s="42" t="n">
        <f aca="false">SUM(K10:K23)</f>
        <v>102</v>
      </c>
      <c r="L9" s="43" t="n">
        <f aca="false">F9/E9</f>
        <v>1.36942675159236</v>
      </c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6"/>
      <c r="AB9" s="47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8"/>
    </row>
    <row r="10" customFormat="false" ht="18" hidden="false" customHeight="true" outlineLevel="0" collapsed="false">
      <c r="B10" s="49" t="s">
        <v>25</v>
      </c>
      <c r="C10" s="50" t="s">
        <v>26</v>
      </c>
      <c r="D10" s="51" t="s">
        <v>27</v>
      </c>
      <c r="E10" s="52" t="n">
        <v>5</v>
      </c>
      <c r="F10" s="53" t="n">
        <v>6</v>
      </c>
      <c r="G10" s="54" t="n">
        <f aca="false">E10-F10</f>
        <v>-1</v>
      </c>
      <c r="H10" s="55" t="n">
        <v>1</v>
      </c>
      <c r="I10" s="56" t="n">
        <v>45353</v>
      </c>
      <c r="J10" s="56" t="n">
        <v>45355</v>
      </c>
      <c r="K10" s="57" t="n">
        <f aca="false">J10-I10+1</f>
        <v>3</v>
      </c>
      <c r="L10" s="58" t="n">
        <f aca="false">F10/E10</f>
        <v>1.2</v>
      </c>
      <c r="M10" s="59"/>
      <c r="N10" s="60"/>
      <c r="O10" s="61"/>
      <c r="P10" s="61"/>
      <c r="Q10" s="61"/>
      <c r="R10" s="62"/>
      <c r="S10" s="62"/>
      <c r="T10" s="62"/>
      <c r="U10" s="62"/>
      <c r="V10" s="62"/>
      <c r="W10" s="63"/>
      <c r="X10" s="63"/>
      <c r="Y10" s="63"/>
      <c r="Z10" s="63"/>
      <c r="AA10" s="64"/>
      <c r="AB10" s="65"/>
      <c r="AC10" s="63"/>
      <c r="AD10" s="63"/>
      <c r="AE10" s="63"/>
      <c r="AF10" s="66"/>
      <c r="AG10" s="67"/>
      <c r="AH10" s="67"/>
      <c r="AI10" s="67"/>
      <c r="AJ10" s="67"/>
      <c r="AK10" s="67"/>
      <c r="AL10" s="63"/>
      <c r="AM10" s="63"/>
      <c r="AN10" s="63"/>
      <c r="AO10" s="63"/>
      <c r="AP10" s="68"/>
    </row>
    <row r="11" customFormat="false" ht="18" hidden="false" customHeight="true" outlineLevel="0" collapsed="false">
      <c r="B11" s="49" t="s">
        <v>28</v>
      </c>
      <c r="C11" s="50" t="s">
        <v>29</v>
      </c>
      <c r="D11" s="51" t="s">
        <v>27</v>
      </c>
      <c r="E11" s="52" t="n">
        <v>5</v>
      </c>
      <c r="F11" s="53" t="n">
        <v>8</v>
      </c>
      <c r="G11" s="54" t="n">
        <v>-3</v>
      </c>
      <c r="H11" s="55" t="n">
        <v>1</v>
      </c>
      <c r="I11" s="56" t="n">
        <v>45354</v>
      </c>
      <c r="J11" s="56" t="n">
        <v>45357</v>
      </c>
      <c r="K11" s="57" t="n">
        <f aca="false">J10-I10+1</f>
        <v>3</v>
      </c>
      <c r="L11" s="58" t="n">
        <f aca="false">F10/E10</f>
        <v>1.2</v>
      </c>
      <c r="M11" s="59"/>
      <c r="N11" s="60"/>
      <c r="O11" s="61"/>
      <c r="P11" s="61"/>
      <c r="Q11" s="61"/>
      <c r="R11" s="62"/>
      <c r="S11" s="62"/>
      <c r="T11" s="62"/>
      <c r="U11" s="62"/>
      <c r="V11" s="62"/>
      <c r="W11" s="63"/>
      <c r="X11" s="63"/>
      <c r="Y11" s="63"/>
      <c r="Z11" s="63"/>
      <c r="AA11" s="64"/>
      <c r="AB11" s="65"/>
      <c r="AC11" s="63"/>
      <c r="AD11" s="63"/>
      <c r="AE11" s="63"/>
      <c r="AF11" s="66"/>
      <c r="AG11" s="67"/>
      <c r="AH11" s="67"/>
      <c r="AI11" s="67"/>
      <c r="AJ11" s="67"/>
      <c r="AK11" s="67"/>
      <c r="AL11" s="63"/>
      <c r="AM11" s="63"/>
      <c r="AN11" s="63"/>
      <c r="AO11" s="63"/>
      <c r="AP11" s="68"/>
    </row>
    <row r="12" customFormat="false" ht="18" hidden="false" customHeight="true" outlineLevel="0" collapsed="false">
      <c r="B12" s="49" t="s">
        <v>30</v>
      </c>
      <c r="C12" s="50" t="s">
        <v>31</v>
      </c>
      <c r="D12" s="51" t="s">
        <v>27</v>
      </c>
      <c r="E12" s="52" t="n">
        <v>5</v>
      </c>
      <c r="F12" s="53" t="n">
        <v>6</v>
      </c>
      <c r="G12" s="54" t="n">
        <f aca="false">E12-F12</f>
        <v>-1</v>
      </c>
      <c r="H12" s="55" t="n">
        <v>1</v>
      </c>
      <c r="I12" s="56" t="n">
        <v>45353</v>
      </c>
      <c r="J12" s="56" t="n">
        <v>45354</v>
      </c>
      <c r="K12" s="57" t="n">
        <f aca="false">J12-I12+1</f>
        <v>2</v>
      </c>
      <c r="L12" s="58" t="n">
        <f aca="false">F12/E12</f>
        <v>1.2</v>
      </c>
      <c r="M12" s="59"/>
      <c r="N12" s="60"/>
      <c r="O12" s="61"/>
      <c r="P12" s="61"/>
      <c r="Q12" s="61"/>
      <c r="R12" s="62"/>
      <c r="S12" s="62"/>
      <c r="T12" s="62"/>
      <c r="U12" s="62"/>
      <c r="V12" s="62"/>
      <c r="W12" s="61"/>
      <c r="X12" s="61"/>
      <c r="Y12" s="61"/>
      <c r="Z12" s="61"/>
      <c r="AA12" s="69"/>
      <c r="AB12" s="70"/>
      <c r="AC12" s="61"/>
      <c r="AD12" s="61"/>
      <c r="AE12" s="61"/>
      <c r="AF12" s="61"/>
      <c r="AG12" s="67"/>
      <c r="AH12" s="67"/>
      <c r="AI12" s="67"/>
      <c r="AJ12" s="67"/>
      <c r="AK12" s="67"/>
      <c r="AL12" s="61"/>
      <c r="AM12" s="61"/>
      <c r="AN12" s="61"/>
      <c r="AO12" s="61"/>
      <c r="AP12" s="71"/>
    </row>
    <row r="13" customFormat="false" ht="18" hidden="false" customHeight="true" outlineLevel="0" collapsed="false">
      <c r="B13" s="33" t="n">
        <v>1</v>
      </c>
      <c r="C13" s="34" t="s">
        <v>32</v>
      </c>
      <c r="D13" s="35"/>
      <c r="E13" s="36" t="n">
        <f aca="false">SUM(E14:E24)</f>
        <v>76</v>
      </c>
      <c r="F13" s="37" t="n">
        <f aca="false">SUM(F14:F24)</f>
        <v>107</v>
      </c>
      <c r="G13" s="38" t="n">
        <f aca="false">E13-F13</f>
        <v>-31</v>
      </c>
      <c r="H13" s="39"/>
      <c r="I13" s="40"/>
      <c r="J13" s="41"/>
      <c r="K13" s="42" t="n">
        <f aca="false">SUM(K14:K24)</f>
        <v>48</v>
      </c>
      <c r="L13" s="43" t="n">
        <f aca="false">F13/E13</f>
        <v>1.40789473684211</v>
      </c>
      <c r="M13" s="44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6"/>
      <c r="AB13" s="47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8"/>
    </row>
    <row r="14" customFormat="false" ht="18" hidden="false" customHeight="true" outlineLevel="0" collapsed="false">
      <c r="B14" s="49" t="s">
        <v>33</v>
      </c>
      <c r="C14" s="50" t="s">
        <v>34</v>
      </c>
      <c r="D14" s="51" t="s">
        <v>35</v>
      </c>
      <c r="E14" s="52" t="n">
        <v>5</v>
      </c>
      <c r="F14" s="53" t="n">
        <v>8</v>
      </c>
      <c r="G14" s="54" t="n">
        <f aca="false">F14-E14</f>
        <v>3</v>
      </c>
      <c r="H14" s="55" t="n">
        <v>1</v>
      </c>
      <c r="I14" s="56" t="n">
        <v>45354</v>
      </c>
      <c r="J14" s="56" t="n">
        <v>45359</v>
      </c>
      <c r="K14" s="57" t="n">
        <v>2</v>
      </c>
      <c r="L14" s="58" t="n">
        <v>1</v>
      </c>
      <c r="M14" s="72"/>
      <c r="N14" s="72"/>
      <c r="O14" s="59"/>
      <c r="P14" s="63"/>
      <c r="Q14" s="63"/>
      <c r="R14" s="62"/>
      <c r="S14" s="62"/>
      <c r="T14" s="62"/>
      <c r="U14" s="62"/>
      <c r="V14" s="62"/>
      <c r="W14" s="61"/>
      <c r="X14" s="61"/>
      <c r="Y14" s="61"/>
      <c r="Z14" s="61"/>
      <c r="AA14" s="69"/>
      <c r="AB14" s="70"/>
      <c r="AC14" s="61"/>
      <c r="AD14" s="61"/>
      <c r="AE14" s="61"/>
      <c r="AF14" s="61"/>
      <c r="AG14" s="67"/>
      <c r="AH14" s="67"/>
      <c r="AI14" s="67"/>
      <c r="AJ14" s="67"/>
      <c r="AK14" s="67"/>
      <c r="AL14" s="61"/>
      <c r="AM14" s="61"/>
      <c r="AN14" s="61"/>
      <c r="AO14" s="61"/>
      <c r="AP14" s="71"/>
    </row>
    <row r="15" customFormat="false" ht="18" hidden="false" customHeight="true" outlineLevel="0" collapsed="false">
      <c r="B15" s="49" t="s">
        <v>36</v>
      </c>
      <c r="C15" s="50" t="s">
        <v>37</v>
      </c>
      <c r="D15" s="51" t="s">
        <v>38</v>
      </c>
      <c r="E15" s="52" t="n">
        <v>3</v>
      </c>
      <c r="F15" s="53" t="n">
        <v>3</v>
      </c>
      <c r="G15" s="54" t="n">
        <f aca="false">E15-F15</f>
        <v>0</v>
      </c>
      <c r="H15" s="55" t="n">
        <v>1</v>
      </c>
      <c r="I15" s="56" t="n">
        <v>45363</v>
      </c>
      <c r="J15" s="56" t="n">
        <v>45370</v>
      </c>
      <c r="K15" s="57" t="n">
        <v>2</v>
      </c>
      <c r="L15" s="58" t="n">
        <f aca="false">F15/E15</f>
        <v>1</v>
      </c>
      <c r="M15" s="61"/>
      <c r="N15" s="61"/>
      <c r="O15" s="72"/>
      <c r="P15" s="72"/>
      <c r="Q15" s="61"/>
      <c r="R15" s="62"/>
      <c r="S15" s="62"/>
      <c r="T15" s="62"/>
      <c r="U15" s="62"/>
      <c r="V15" s="62"/>
      <c r="W15" s="61"/>
      <c r="Y15" s="61"/>
      <c r="Z15" s="63"/>
      <c r="AA15" s="64"/>
      <c r="AB15" s="70"/>
      <c r="AC15" s="61"/>
      <c r="AD15" s="61"/>
      <c r="AE15" s="61"/>
      <c r="AF15" s="61"/>
      <c r="AG15" s="67"/>
      <c r="AH15" s="67"/>
      <c r="AI15" s="67"/>
      <c r="AJ15" s="67"/>
      <c r="AK15" s="67"/>
      <c r="AL15" s="61"/>
      <c r="AM15" s="61"/>
      <c r="AN15" s="61"/>
      <c r="AO15" s="61"/>
      <c r="AP15" s="71"/>
    </row>
    <row r="16" customFormat="false" ht="18" hidden="false" customHeight="true" outlineLevel="0" collapsed="false">
      <c r="B16" s="49" t="s">
        <v>39</v>
      </c>
      <c r="C16" s="50" t="s">
        <v>40</v>
      </c>
      <c r="D16" s="51" t="s">
        <v>41</v>
      </c>
      <c r="E16" s="52" t="n">
        <v>5</v>
      </c>
      <c r="F16" s="53" t="n">
        <v>3</v>
      </c>
      <c r="G16" s="54" t="n">
        <f aca="false">E16-F16</f>
        <v>2</v>
      </c>
      <c r="H16" s="55" t="n">
        <v>1</v>
      </c>
      <c r="I16" s="56" t="n">
        <v>45380</v>
      </c>
      <c r="J16" s="56" t="n">
        <v>45381</v>
      </c>
      <c r="K16" s="57" t="n">
        <v>2</v>
      </c>
      <c r="L16" s="58" t="n">
        <f aca="false">F16/E16</f>
        <v>0.6</v>
      </c>
      <c r="M16" s="61"/>
      <c r="N16" s="61"/>
      <c r="O16" s="61"/>
      <c r="P16" s="61"/>
      <c r="Q16" s="72"/>
      <c r="R16" s="72"/>
      <c r="S16" s="62"/>
      <c r="T16" s="62"/>
      <c r="U16" s="62"/>
      <c r="V16" s="62"/>
      <c r="W16" s="61"/>
      <c r="Y16" s="61"/>
      <c r="Z16" s="63"/>
      <c r="AA16" s="64"/>
      <c r="AB16" s="70"/>
      <c r="AC16" s="61"/>
      <c r="AD16" s="61"/>
      <c r="AE16" s="61"/>
      <c r="AF16" s="61"/>
      <c r="AG16" s="67"/>
      <c r="AH16" s="67"/>
      <c r="AI16" s="67"/>
      <c r="AJ16" s="67"/>
      <c r="AK16" s="67"/>
      <c r="AL16" s="61"/>
      <c r="AM16" s="61"/>
      <c r="AN16" s="61"/>
      <c r="AO16" s="61"/>
      <c r="AP16" s="71"/>
    </row>
    <row r="17" customFormat="false" ht="15.75" hidden="false" customHeight="true" outlineLevel="0" collapsed="false">
      <c r="B17" s="49" t="s">
        <v>42</v>
      </c>
      <c r="C17" s="73" t="s">
        <v>43</v>
      </c>
      <c r="D17" s="51" t="s">
        <v>27</v>
      </c>
      <c r="E17" s="52" t="n">
        <v>5</v>
      </c>
      <c r="F17" s="53" t="n">
        <v>11</v>
      </c>
      <c r="G17" s="54" t="n">
        <f aca="false">E17-F17</f>
        <v>-6</v>
      </c>
      <c r="H17" s="55" t="n">
        <v>1</v>
      </c>
      <c r="I17" s="56" t="n">
        <v>45369</v>
      </c>
      <c r="J17" s="56" t="n">
        <v>45381</v>
      </c>
      <c r="K17" s="57" t="n">
        <f aca="false">J17-I17+1</f>
        <v>13</v>
      </c>
      <c r="L17" s="58" t="n">
        <f aca="false">F17/E17</f>
        <v>2.2</v>
      </c>
      <c r="M17" s="61"/>
      <c r="N17" s="61"/>
      <c r="O17" s="61"/>
      <c r="P17" s="61"/>
      <c r="Q17" s="72"/>
      <c r="R17" s="62"/>
      <c r="S17" s="62"/>
      <c r="T17" s="62"/>
      <c r="U17" s="62"/>
      <c r="V17" s="62"/>
      <c r="W17" s="61"/>
      <c r="X17" s="61"/>
      <c r="Y17" s="61"/>
      <c r="Z17" s="61"/>
      <c r="AA17" s="69"/>
      <c r="AB17" s="70"/>
      <c r="AD17" s="61"/>
      <c r="AE17" s="61"/>
      <c r="AF17" s="61"/>
      <c r="AG17" s="67"/>
      <c r="AH17" s="67"/>
      <c r="AI17" s="67"/>
      <c r="AJ17" s="67"/>
      <c r="AK17" s="67"/>
      <c r="AL17" s="61"/>
      <c r="AM17" s="61"/>
      <c r="AN17" s="61"/>
      <c r="AO17" s="61"/>
      <c r="AP17" s="71"/>
    </row>
    <row r="18" customFormat="false" ht="15.75" hidden="false" customHeight="true" outlineLevel="0" collapsed="false">
      <c r="B18" s="49" t="s">
        <v>44</v>
      </c>
      <c r="C18" s="50" t="s">
        <v>45</v>
      </c>
      <c r="D18" s="51" t="s">
        <v>46</v>
      </c>
      <c r="E18" s="52" t="n">
        <v>3</v>
      </c>
      <c r="F18" s="53" t="n">
        <v>2</v>
      </c>
      <c r="G18" s="54" t="n">
        <f aca="false">E18-F18</f>
        <v>1</v>
      </c>
      <c r="H18" s="55" t="n">
        <v>1</v>
      </c>
      <c r="I18" s="56" t="n">
        <v>45374</v>
      </c>
      <c r="J18" s="56" t="n">
        <v>45374</v>
      </c>
      <c r="K18" s="57" t="n">
        <v>2</v>
      </c>
      <c r="L18" s="58" t="n">
        <f aca="false">F18/E18</f>
        <v>0.666666666666667</v>
      </c>
      <c r="M18" s="61"/>
      <c r="N18" s="61"/>
      <c r="O18" s="61"/>
      <c r="P18" s="61"/>
      <c r="Q18" s="72"/>
      <c r="R18" s="62"/>
      <c r="S18" s="62"/>
      <c r="T18" s="62"/>
      <c r="U18" s="62"/>
      <c r="V18" s="62"/>
      <c r="W18" s="63"/>
      <c r="X18" s="63"/>
      <c r="Y18" s="61"/>
      <c r="Z18" s="61"/>
      <c r="AA18" s="69"/>
      <c r="AB18" s="70"/>
      <c r="AC18" s="61"/>
      <c r="AD18" s="61"/>
      <c r="AE18" s="61"/>
      <c r="AF18" s="61"/>
      <c r="AG18" s="67"/>
      <c r="AH18" s="67"/>
      <c r="AI18" s="67"/>
      <c r="AJ18" s="67"/>
      <c r="AK18" s="67"/>
      <c r="AL18" s="61"/>
      <c r="AM18" s="61"/>
      <c r="AN18" s="61"/>
      <c r="AO18" s="61"/>
      <c r="AP18" s="71"/>
    </row>
    <row r="19" customFormat="false" ht="18" hidden="false" customHeight="true" outlineLevel="0" collapsed="false">
      <c r="B19" s="49" t="s">
        <v>47</v>
      </c>
      <c r="C19" s="50" t="s">
        <v>48</v>
      </c>
      <c r="D19" s="51" t="s">
        <v>49</v>
      </c>
      <c r="E19" s="52" t="n">
        <v>5</v>
      </c>
      <c r="F19" s="53" t="n">
        <v>5</v>
      </c>
      <c r="G19" s="54" t="n">
        <f aca="false">E19-F19</f>
        <v>0</v>
      </c>
      <c r="H19" s="55" t="n">
        <v>1</v>
      </c>
      <c r="I19" s="56" t="n">
        <v>45374</v>
      </c>
      <c r="J19" s="56" t="n">
        <v>45374</v>
      </c>
      <c r="K19" s="57" t="n">
        <f aca="false">J19-I19+1</f>
        <v>1</v>
      </c>
      <c r="L19" s="58" t="n">
        <f aca="false">F19/E19</f>
        <v>1</v>
      </c>
      <c r="M19" s="61"/>
      <c r="N19" s="61"/>
      <c r="O19" s="61"/>
      <c r="P19" s="61"/>
      <c r="Q19" s="72"/>
      <c r="R19" s="62"/>
      <c r="S19" s="62"/>
      <c r="T19" s="62"/>
      <c r="U19" s="62"/>
      <c r="V19" s="62"/>
      <c r="W19" s="61"/>
      <c r="X19" s="61"/>
      <c r="Y19" s="63"/>
      <c r="Z19" s="74"/>
      <c r="AA19" s="69"/>
      <c r="AB19" s="70"/>
      <c r="AC19" s="61"/>
      <c r="AD19" s="61"/>
      <c r="AE19" s="61"/>
      <c r="AF19" s="61"/>
      <c r="AG19" s="67"/>
      <c r="AH19" s="67"/>
      <c r="AI19" s="67"/>
      <c r="AJ19" s="67"/>
      <c r="AK19" s="67"/>
      <c r="AL19" s="61"/>
      <c r="AM19" s="61"/>
      <c r="AN19" s="61"/>
      <c r="AO19" s="61"/>
      <c r="AP19" s="71"/>
    </row>
    <row r="20" customFormat="false" ht="18" hidden="false" customHeight="true" outlineLevel="0" collapsed="false">
      <c r="B20" s="49" t="s">
        <v>50</v>
      </c>
      <c r="C20" s="50" t="s">
        <v>51</v>
      </c>
      <c r="D20" s="51" t="s">
        <v>52</v>
      </c>
      <c r="E20" s="52" t="n">
        <v>2</v>
      </c>
      <c r="F20" s="53" t="n">
        <v>1</v>
      </c>
      <c r="G20" s="54" t="n">
        <f aca="false">E20-F20</f>
        <v>1</v>
      </c>
      <c r="H20" s="55" t="n">
        <v>1</v>
      </c>
      <c r="I20" s="56" t="n">
        <v>45374</v>
      </c>
      <c r="J20" s="56" t="n">
        <v>45374</v>
      </c>
      <c r="K20" s="57" t="n">
        <f aca="false">J20-I20+1</f>
        <v>1</v>
      </c>
      <c r="L20" s="58" t="n">
        <f aca="false">F20/E20</f>
        <v>0.5</v>
      </c>
      <c r="M20" s="61"/>
      <c r="N20" s="61"/>
      <c r="O20" s="61"/>
      <c r="P20" s="61"/>
      <c r="Q20" s="72"/>
      <c r="R20" s="62"/>
      <c r="S20" s="62"/>
      <c r="T20" s="62"/>
      <c r="U20" s="62"/>
      <c r="V20" s="62"/>
      <c r="W20" s="61"/>
      <c r="X20" s="61"/>
      <c r="Y20" s="63"/>
      <c r="Z20" s="74"/>
      <c r="AA20" s="69"/>
      <c r="AB20" s="70"/>
      <c r="AC20" s="61"/>
      <c r="AD20" s="61"/>
      <c r="AE20" s="61"/>
      <c r="AF20" s="61"/>
      <c r="AG20" s="67"/>
      <c r="AH20" s="67"/>
      <c r="AI20" s="67"/>
      <c r="AJ20" s="67"/>
      <c r="AK20" s="67"/>
      <c r="AL20" s="61"/>
      <c r="AM20" s="61"/>
      <c r="AN20" s="61"/>
      <c r="AO20" s="61"/>
      <c r="AP20" s="71"/>
    </row>
    <row r="21" customFormat="false" ht="18" hidden="false" customHeight="true" outlineLevel="0" collapsed="false">
      <c r="B21" s="49" t="s">
        <v>53</v>
      </c>
      <c r="C21" s="50" t="s">
        <v>54</v>
      </c>
      <c r="D21" s="51" t="s">
        <v>27</v>
      </c>
      <c r="E21" s="52" t="n">
        <v>3</v>
      </c>
      <c r="F21" s="53" t="n">
        <v>10</v>
      </c>
      <c r="G21" s="54" t="n">
        <f aca="false">E21-F21</f>
        <v>-7</v>
      </c>
      <c r="H21" s="55" t="n">
        <v>2</v>
      </c>
      <c r="I21" s="75" t="n">
        <v>45390</v>
      </c>
      <c r="J21" s="75" t="n">
        <v>45396</v>
      </c>
      <c r="K21" s="57" t="n">
        <f aca="false">J21-I21+1</f>
        <v>7</v>
      </c>
      <c r="L21" s="58" t="n">
        <f aca="false">F21/E21</f>
        <v>3.33333333333333</v>
      </c>
      <c r="M21" s="61"/>
      <c r="N21" s="61"/>
      <c r="O21" s="61"/>
      <c r="P21" s="61"/>
      <c r="Q21" s="61"/>
      <c r="R21" s="62"/>
      <c r="S21" s="72"/>
      <c r="T21" s="72"/>
      <c r="U21" s="72"/>
      <c r="V21" s="72"/>
      <c r="W21" s="61"/>
      <c r="X21" s="61"/>
      <c r="Y21" s="61"/>
      <c r="Z21" s="61"/>
      <c r="AB21" s="70"/>
      <c r="AC21" s="63"/>
      <c r="AD21" s="63"/>
      <c r="AE21" s="66"/>
      <c r="AF21" s="66"/>
      <c r="AG21" s="67"/>
      <c r="AH21" s="67"/>
      <c r="AI21" s="67"/>
      <c r="AJ21" s="67"/>
      <c r="AK21" s="67"/>
      <c r="AL21" s="61"/>
      <c r="AM21" s="61"/>
      <c r="AN21" s="61"/>
      <c r="AO21" s="61"/>
      <c r="AP21" s="71"/>
    </row>
    <row r="22" customFormat="false" ht="18" hidden="false" customHeight="true" outlineLevel="0" collapsed="false">
      <c r="B22" s="49" t="s">
        <v>55</v>
      </c>
      <c r="C22" s="50" t="s">
        <v>56</v>
      </c>
      <c r="D22" s="51" t="s">
        <v>27</v>
      </c>
      <c r="E22" s="52" t="n">
        <v>10</v>
      </c>
      <c r="F22" s="53" t="n">
        <v>13</v>
      </c>
      <c r="G22" s="54" t="n">
        <f aca="false">E22-F22</f>
        <v>-3</v>
      </c>
      <c r="H22" s="55" t="n">
        <v>2</v>
      </c>
      <c r="I22" s="75" t="n">
        <v>45398</v>
      </c>
      <c r="J22" s="75" t="n">
        <v>45402</v>
      </c>
      <c r="K22" s="57" t="n">
        <f aca="false">J22-I22+1</f>
        <v>5</v>
      </c>
      <c r="L22" s="58" t="n">
        <f aca="false">F22/E22</f>
        <v>1.3</v>
      </c>
      <c r="M22" s="61"/>
      <c r="N22" s="61"/>
      <c r="O22" s="61"/>
      <c r="P22" s="61"/>
      <c r="Q22" s="61"/>
      <c r="R22" s="62"/>
      <c r="S22" s="62"/>
      <c r="T22" s="62"/>
      <c r="U22" s="72"/>
      <c r="V22" s="72"/>
      <c r="W22" s="72"/>
      <c r="X22" s="61"/>
      <c r="Y22" s="61"/>
      <c r="Z22" s="61"/>
      <c r="AB22" s="70"/>
      <c r="AC22" s="63"/>
      <c r="AD22" s="63"/>
      <c r="AE22" s="66"/>
      <c r="AF22" s="66"/>
      <c r="AG22" s="67"/>
      <c r="AH22" s="67"/>
      <c r="AI22" s="67"/>
      <c r="AJ22" s="67"/>
      <c r="AK22" s="67"/>
      <c r="AL22" s="61"/>
      <c r="AM22" s="61"/>
      <c r="AN22" s="61"/>
      <c r="AO22" s="61"/>
      <c r="AP22" s="71"/>
    </row>
    <row r="23" customFormat="false" ht="15.75" hidden="false" customHeight="true" outlineLevel="0" collapsed="false">
      <c r="B23" s="49" t="n">
        <v>2</v>
      </c>
      <c r="C23" s="76" t="s">
        <v>57</v>
      </c>
      <c r="D23" s="77"/>
      <c r="E23" s="36" t="n">
        <f aca="false">SUM(E24:E26)</f>
        <v>25</v>
      </c>
      <c r="F23" s="37" t="n">
        <f aca="false">SUM(F24:F26)</f>
        <v>32</v>
      </c>
      <c r="G23" s="38" t="n">
        <f aca="false">E23-F23</f>
        <v>-7</v>
      </c>
      <c r="H23" s="78"/>
      <c r="I23" s="79"/>
      <c r="J23" s="80"/>
      <c r="K23" s="81" t="n">
        <v>11</v>
      </c>
      <c r="L23" s="43" t="n">
        <f aca="false">F23/E23</f>
        <v>1.28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82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83"/>
    </row>
    <row r="24" customFormat="false" ht="17.25" hidden="false" customHeight="true" outlineLevel="0" collapsed="false">
      <c r="B24" s="49" t="s">
        <v>58</v>
      </c>
      <c r="C24" s="50" t="s">
        <v>59</v>
      </c>
      <c r="D24" s="51" t="s">
        <v>27</v>
      </c>
      <c r="E24" s="52" t="n">
        <v>10</v>
      </c>
      <c r="F24" s="53" t="n">
        <v>19</v>
      </c>
      <c r="G24" s="54" t="n">
        <f aca="false">E24-F24</f>
        <v>-9</v>
      </c>
      <c r="H24" s="55" t="n">
        <v>2</v>
      </c>
      <c r="I24" s="75" t="n">
        <v>45390</v>
      </c>
      <c r="J24" s="75" t="n">
        <v>45402</v>
      </c>
      <c r="K24" s="57" t="n">
        <v>2</v>
      </c>
      <c r="L24" s="58" t="n">
        <f aca="false">F24/E24</f>
        <v>1.9</v>
      </c>
      <c r="M24" s="61"/>
      <c r="N24" s="61"/>
      <c r="O24" s="61"/>
      <c r="P24" s="61"/>
      <c r="Q24" s="61"/>
      <c r="R24" s="62"/>
      <c r="S24" s="62"/>
      <c r="T24" s="62"/>
      <c r="U24" s="62"/>
      <c r="V24" s="62"/>
      <c r="W24" s="84"/>
      <c r="X24" s="84"/>
      <c r="Y24" s="84"/>
      <c r="Z24" s="61"/>
      <c r="AA24" s="69"/>
      <c r="AB24" s="70"/>
      <c r="AC24" s="61"/>
      <c r="AD24" s="61"/>
      <c r="AF24" s="61"/>
      <c r="AG24" s="67"/>
      <c r="AH24" s="67"/>
      <c r="AI24" s="85"/>
      <c r="AJ24" s="85"/>
      <c r="AK24" s="67"/>
      <c r="AL24" s="61"/>
      <c r="AM24" s="61"/>
      <c r="AN24" s="61"/>
      <c r="AO24" s="61"/>
      <c r="AP24" s="71"/>
    </row>
    <row r="25" customFormat="false" ht="17.25" hidden="false" customHeight="true" outlineLevel="0" collapsed="false">
      <c r="B25" s="49" t="s">
        <v>60</v>
      </c>
      <c r="C25" s="50" t="s">
        <v>61</v>
      </c>
      <c r="D25" s="51" t="s">
        <v>62</v>
      </c>
      <c r="E25" s="52" t="n">
        <v>5</v>
      </c>
      <c r="F25" s="53" t="n">
        <v>7</v>
      </c>
      <c r="G25" s="54" t="n">
        <f aca="false">E25-F25</f>
        <v>-2</v>
      </c>
      <c r="H25" s="55" t="n">
        <v>2</v>
      </c>
      <c r="I25" s="75" t="n">
        <v>45398</v>
      </c>
      <c r="J25" s="75" t="n">
        <v>45402</v>
      </c>
      <c r="K25" s="57" t="n">
        <f aca="false">J25-I25+1</f>
        <v>5</v>
      </c>
      <c r="L25" s="58" t="n">
        <f aca="false">F25/E25</f>
        <v>1.4</v>
      </c>
      <c r="M25" s="61"/>
      <c r="N25" s="61"/>
      <c r="O25" s="61"/>
      <c r="P25" s="61"/>
      <c r="Q25" s="61"/>
      <c r="R25" s="62"/>
      <c r="S25" s="62"/>
      <c r="T25" s="62"/>
      <c r="U25" s="62"/>
      <c r="V25" s="62"/>
      <c r="W25" s="61"/>
      <c r="X25" s="84"/>
      <c r="Y25" s="84"/>
      <c r="Z25" s="61"/>
      <c r="AA25" s="69"/>
      <c r="AB25" s="70"/>
      <c r="AC25" s="61"/>
      <c r="AE25" s="61"/>
      <c r="AF25" s="61"/>
      <c r="AG25" s="67"/>
      <c r="AH25" s="67"/>
      <c r="AI25" s="67"/>
      <c r="AJ25" s="85"/>
      <c r="AK25" s="85"/>
      <c r="AL25" s="61"/>
      <c r="AM25" s="61"/>
      <c r="AN25" s="61"/>
      <c r="AO25" s="61"/>
      <c r="AP25" s="71"/>
    </row>
    <row r="26" customFormat="false" ht="18" hidden="false" customHeight="true" outlineLevel="0" collapsed="false">
      <c r="B26" s="49" t="s">
        <v>63</v>
      </c>
      <c r="C26" s="50" t="s">
        <v>64</v>
      </c>
      <c r="D26" s="51" t="s">
        <v>65</v>
      </c>
      <c r="E26" s="52" t="n">
        <v>10</v>
      </c>
      <c r="F26" s="53" t="n">
        <v>6</v>
      </c>
      <c r="G26" s="54" t="n">
        <f aca="false">E26-F26</f>
        <v>4</v>
      </c>
      <c r="H26" s="55" t="n">
        <v>2</v>
      </c>
      <c r="I26" s="75" t="n">
        <v>45402</v>
      </c>
      <c r="J26" s="75" t="n">
        <v>45406</v>
      </c>
      <c r="K26" s="57" t="n">
        <v>2</v>
      </c>
      <c r="L26" s="58" t="n">
        <f aca="false">F26/E26</f>
        <v>0.6</v>
      </c>
      <c r="M26" s="61"/>
      <c r="N26" s="61"/>
      <c r="O26" s="61"/>
      <c r="P26" s="61"/>
      <c r="Q26" s="61"/>
      <c r="R26" s="62"/>
      <c r="S26" s="62"/>
      <c r="T26" s="62"/>
      <c r="U26" s="62"/>
      <c r="V26" s="62"/>
      <c r="W26" s="61"/>
      <c r="X26" s="61"/>
      <c r="Y26" s="84"/>
      <c r="Z26" s="84"/>
      <c r="AA26" s="69"/>
      <c r="AB26" s="70"/>
      <c r="AC26" s="61"/>
      <c r="AD26" s="61"/>
      <c r="AE26" s="61"/>
      <c r="AF26" s="61"/>
      <c r="AG26" s="67"/>
      <c r="AH26" s="67"/>
      <c r="AI26" s="67"/>
      <c r="AJ26" s="67"/>
      <c r="AK26" s="67"/>
      <c r="AL26" s="86"/>
      <c r="AM26" s="87"/>
      <c r="AN26" s="88"/>
      <c r="AO26" s="88"/>
      <c r="AP26" s="89"/>
    </row>
    <row r="27" customFormat="false" ht="18" hidden="false" customHeight="true" outlineLevel="0" collapsed="false">
      <c r="B27" s="49" t="s">
        <v>66</v>
      </c>
      <c r="C27" s="50" t="s">
        <v>67</v>
      </c>
      <c r="D27" s="51" t="s">
        <v>68</v>
      </c>
      <c r="E27" s="52" t="n">
        <v>5</v>
      </c>
      <c r="F27" s="53" t="n">
        <v>4</v>
      </c>
      <c r="G27" s="54" t="n">
        <f aca="false">E27-F27</f>
        <v>1</v>
      </c>
      <c r="H27" s="55" t="n">
        <v>2</v>
      </c>
      <c r="I27" s="75" t="n">
        <v>45402</v>
      </c>
      <c r="J27" s="75" t="n">
        <v>45406</v>
      </c>
      <c r="K27" s="57" t="n">
        <v>2</v>
      </c>
      <c r="L27" s="58" t="n">
        <f aca="false">F27/E27</f>
        <v>0.8</v>
      </c>
      <c r="M27" s="61"/>
      <c r="N27" s="61"/>
      <c r="O27" s="61"/>
      <c r="P27" s="61"/>
      <c r="Q27" s="61"/>
      <c r="R27" s="62"/>
      <c r="S27" s="62"/>
      <c r="T27" s="62"/>
      <c r="U27" s="62"/>
      <c r="V27" s="62"/>
      <c r="W27" s="61"/>
      <c r="X27" s="61"/>
      <c r="Y27" s="84"/>
      <c r="Z27" s="84"/>
      <c r="AA27" s="69"/>
      <c r="AB27" s="70"/>
      <c r="AC27" s="61"/>
      <c r="AD27" s="61"/>
      <c r="AE27" s="61"/>
      <c r="AF27" s="61"/>
      <c r="AG27" s="67"/>
      <c r="AH27" s="67"/>
      <c r="AI27" s="67"/>
      <c r="AJ27" s="67"/>
      <c r="AK27" s="67"/>
      <c r="AL27" s="86"/>
      <c r="AM27" s="87"/>
      <c r="AN27" s="88"/>
      <c r="AO27" s="88"/>
      <c r="AP27" s="89"/>
    </row>
    <row r="28" customFormat="false" ht="18" hidden="false" customHeight="true" outlineLevel="0" collapsed="false">
      <c r="B28" s="49" t="n">
        <v>3</v>
      </c>
      <c r="C28" s="76" t="s">
        <v>69</v>
      </c>
      <c r="D28" s="77"/>
      <c r="E28" s="36" t="n">
        <f aca="false">SUM(E33:E38)</f>
        <v>40</v>
      </c>
      <c r="F28" s="37" t="n">
        <f aca="false">SUM(F33:F38)</f>
        <v>47</v>
      </c>
      <c r="G28" s="38" t="n">
        <f aca="false">(E28-F28)</f>
        <v>-7</v>
      </c>
      <c r="H28" s="78"/>
      <c r="I28" s="79"/>
      <c r="J28" s="80"/>
      <c r="K28" s="81" t="n">
        <v>18</v>
      </c>
      <c r="L28" s="43" t="n">
        <f aca="false">F28/E28</f>
        <v>1.175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82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83"/>
    </row>
    <row r="29" customFormat="false" ht="15.75" hidden="false" customHeight="true" outlineLevel="0" collapsed="false">
      <c r="B29" s="49" t="s">
        <v>70</v>
      </c>
      <c r="C29" s="50" t="s">
        <v>71</v>
      </c>
      <c r="D29" s="51" t="s">
        <v>35</v>
      </c>
      <c r="E29" s="52" t="n">
        <v>5</v>
      </c>
      <c r="F29" s="53" t="n">
        <v>12</v>
      </c>
      <c r="G29" s="54" t="n">
        <f aca="false">E29-F29</f>
        <v>-7</v>
      </c>
      <c r="H29" s="55" t="n">
        <v>3</v>
      </c>
      <c r="I29" s="75" t="n">
        <v>45526</v>
      </c>
      <c r="J29" s="56" t="n">
        <v>45576</v>
      </c>
      <c r="K29" s="57" t="n">
        <f aca="false">J29-I29+1</f>
        <v>51</v>
      </c>
      <c r="L29" s="58" t="n">
        <f aca="false">F29/E29</f>
        <v>2.4</v>
      </c>
      <c r="M29" s="61"/>
      <c r="N29" s="61"/>
      <c r="O29" s="61"/>
      <c r="P29" s="61"/>
      <c r="Q29" s="61"/>
      <c r="R29" s="62"/>
      <c r="S29" s="62"/>
      <c r="T29" s="62"/>
      <c r="U29" s="62"/>
      <c r="V29" s="62"/>
      <c r="W29" s="61"/>
      <c r="X29" s="61"/>
      <c r="Y29" s="61"/>
      <c r="Z29" s="61"/>
      <c r="AA29" s="69"/>
      <c r="AB29" s="70"/>
      <c r="AC29" s="61"/>
      <c r="AD29" s="61"/>
      <c r="AE29" s="61"/>
      <c r="AF29" s="61"/>
      <c r="AG29" s="90"/>
      <c r="AH29" s="90"/>
      <c r="AI29" s="67"/>
      <c r="AJ29" s="67"/>
      <c r="AK29" s="67"/>
      <c r="AL29" s="61"/>
      <c r="AM29" s="61"/>
      <c r="AN29" s="87"/>
      <c r="AO29" s="87"/>
      <c r="AP29" s="91"/>
    </row>
    <row r="30" customFormat="false" ht="15.75" hidden="false" customHeight="true" outlineLevel="0" collapsed="false">
      <c r="B30" s="49" t="s">
        <v>72</v>
      </c>
      <c r="C30" s="50" t="s">
        <v>73</v>
      </c>
      <c r="D30" s="51" t="s">
        <v>74</v>
      </c>
      <c r="E30" s="52" t="n">
        <v>5</v>
      </c>
      <c r="F30" s="53" t="n">
        <v>5</v>
      </c>
      <c r="G30" s="54" t="n">
        <f aca="false">E30-F30</f>
        <v>0</v>
      </c>
      <c r="H30" s="55" t="n">
        <v>3</v>
      </c>
      <c r="I30" s="75" t="n">
        <v>45576</v>
      </c>
      <c r="J30" s="56" t="n">
        <v>45576</v>
      </c>
      <c r="K30" s="57" t="n">
        <f aca="false">J30-I30+1</f>
        <v>1</v>
      </c>
      <c r="L30" s="58" t="n">
        <f aca="false">F30/E30</f>
        <v>1</v>
      </c>
      <c r="M30" s="61"/>
      <c r="N30" s="61"/>
      <c r="O30" s="61"/>
      <c r="P30" s="61"/>
      <c r="Q30" s="61"/>
      <c r="R30" s="62"/>
      <c r="S30" s="62"/>
      <c r="T30" s="62"/>
      <c r="U30" s="62"/>
      <c r="V30" s="62"/>
      <c r="W30" s="61"/>
      <c r="X30" s="61"/>
      <c r="Y30" s="61"/>
      <c r="Z30" s="61"/>
      <c r="AA30" s="69"/>
      <c r="AB30" s="70"/>
      <c r="AC30" s="61"/>
      <c r="AD30" s="61"/>
      <c r="AE30" s="61"/>
      <c r="AF30" s="61"/>
      <c r="AG30" s="67"/>
      <c r="AH30" s="90"/>
      <c r="AI30" s="67"/>
      <c r="AJ30" s="67"/>
      <c r="AK30" s="67"/>
      <c r="AL30" s="61"/>
      <c r="AM30" s="61"/>
      <c r="AN30" s="87"/>
      <c r="AO30" s="87"/>
      <c r="AP30" s="91"/>
    </row>
    <row r="31" customFormat="false" ht="18" hidden="false" customHeight="true" outlineLevel="0" collapsed="false">
      <c r="B31" s="49" t="s">
        <v>75</v>
      </c>
      <c r="C31" s="50" t="s">
        <v>76</v>
      </c>
      <c r="D31" s="51" t="s">
        <v>77</v>
      </c>
      <c r="E31" s="52" t="n">
        <v>5</v>
      </c>
      <c r="F31" s="53" t="n">
        <v>4</v>
      </c>
      <c r="G31" s="54" t="n">
        <f aca="false">E31-F31</f>
        <v>1</v>
      </c>
      <c r="H31" s="55" t="n">
        <v>2</v>
      </c>
      <c r="I31" s="75" t="n">
        <v>45591</v>
      </c>
      <c r="J31" s="75" t="n">
        <v>45591</v>
      </c>
      <c r="K31" s="57" t="n">
        <f aca="false">J31-I31+1</f>
        <v>1</v>
      </c>
      <c r="L31" s="58" t="n">
        <f aca="false">F31/E31</f>
        <v>0.8</v>
      </c>
      <c r="M31" s="63"/>
      <c r="N31" s="63"/>
      <c r="O31" s="63"/>
      <c r="P31" s="63"/>
      <c r="Q31" s="63"/>
      <c r="R31" s="62"/>
      <c r="S31" s="62"/>
      <c r="T31" s="62"/>
      <c r="U31" s="62"/>
      <c r="V31" s="62"/>
      <c r="W31" s="63"/>
      <c r="X31" s="63"/>
      <c r="Y31" s="63"/>
      <c r="Z31" s="63"/>
      <c r="AA31" s="64"/>
      <c r="AB31" s="65"/>
      <c r="AC31" s="63"/>
      <c r="AD31" s="63"/>
      <c r="AE31" s="63"/>
      <c r="AF31" s="63"/>
      <c r="AG31" s="67"/>
      <c r="AH31" s="67"/>
      <c r="AI31" s="67"/>
      <c r="AJ31" s="67"/>
      <c r="AK31" s="67"/>
      <c r="AL31" s="90"/>
      <c r="AM31" s="63"/>
      <c r="AN31" s="63"/>
      <c r="AO31" s="63"/>
      <c r="AP31" s="68"/>
    </row>
    <row r="32" customFormat="false" ht="18" hidden="false" customHeight="true" outlineLevel="0" collapsed="false">
      <c r="B32" s="49" t="s">
        <v>78</v>
      </c>
      <c r="C32" s="50" t="s">
        <v>79</v>
      </c>
      <c r="D32" s="51" t="s">
        <v>80</v>
      </c>
      <c r="E32" s="52" t="n">
        <v>10</v>
      </c>
      <c r="F32" s="53" t="n">
        <v>7</v>
      </c>
      <c r="G32" s="54" t="n">
        <f aca="false">E32-F32</f>
        <v>3</v>
      </c>
      <c r="H32" s="55" t="n">
        <v>2</v>
      </c>
      <c r="I32" s="75" t="n">
        <v>45591</v>
      </c>
      <c r="J32" s="75" t="n">
        <v>45591</v>
      </c>
      <c r="K32" s="57" t="n">
        <v>2</v>
      </c>
      <c r="L32" s="58" t="n">
        <f aca="false">F32/E32</f>
        <v>0.7</v>
      </c>
      <c r="M32" s="61"/>
      <c r="N32" s="61"/>
      <c r="O32" s="61"/>
      <c r="P32" s="61"/>
      <c r="Q32" s="61"/>
      <c r="R32" s="62"/>
      <c r="S32" s="62"/>
      <c r="T32" s="62"/>
      <c r="U32" s="62"/>
      <c r="V32" s="62"/>
      <c r="W32" s="61"/>
      <c r="X32" s="61"/>
      <c r="Y32" s="61"/>
      <c r="Z32" s="61"/>
      <c r="AA32" s="69"/>
      <c r="AB32" s="70"/>
      <c r="AC32" s="61"/>
      <c r="AD32" s="61"/>
      <c r="AE32" s="61"/>
      <c r="AF32" s="61"/>
      <c r="AG32" s="85"/>
      <c r="AH32" s="85"/>
      <c r="AI32" s="85"/>
      <c r="AJ32" s="67"/>
      <c r="AK32" s="67"/>
      <c r="AL32" s="90"/>
      <c r="AM32" s="61"/>
      <c r="AN32" s="61"/>
      <c r="AO32" s="61"/>
      <c r="AP32" s="71"/>
    </row>
    <row r="33" customFormat="false" ht="15.75" hidden="false" customHeight="true" outlineLevel="0" collapsed="false">
      <c r="B33" s="49" t="s">
        <v>81</v>
      </c>
      <c r="C33" s="50" t="s">
        <v>82</v>
      </c>
      <c r="D33" s="51" t="s">
        <v>83</v>
      </c>
      <c r="E33" s="52" t="n">
        <v>4</v>
      </c>
      <c r="F33" s="53" t="n">
        <v>5</v>
      </c>
      <c r="G33" s="54" t="n">
        <f aca="false">E33-F33</f>
        <v>-1</v>
      </c>
      <c r="H33" s="55" t="n">
        <v>3</v>
      </c>
      <c r="I33" s="75" t="n">
        <v>45576</v>
      </c>
      <c r="J33" s="56" t="n">
        <v>45597</v>
      </c>
      <c r="K33" s="57" t="n">
        <f aca="false">J33-I33+1</f>
        <v>22</v>
      </c>
      <c r="L33" s="58" t="n">
        <f aca="false">F33/E33</f>
        <v>1.25</v>
      </c>
      <c r="M33" s="61"/>
      <c r="N33" s="61"/>
      <c r="O33" s="61"/>
      <c r="P33" s="61"/>
      <c r="Q33" s="61"/>
      <c r="R33" s="62"/>
      <c r="S33" s="62"/>
      <c r="T33" s="62"/>
      <c r="U33" s="62"/>
      <c r="V33" s="62"/>
      <c r="W33" s="61"/>
      <c r="X33" s="61"/>
      <c r="Y33" s="61"/>
      <c r="Z33" s="61"/>
      <c r="AA33" s="69"/>
      <c r="AB33" s="70"/>
      <c r="AC33" s="61"/>
      <c r="AD33" s="61"/>
      <c r="AE33" s="61"/>
      <c r="AF33" s="61"/>
      <c r="AG33" s="67"/>
      <c r="AH33" s="90"/>
      <c r="AI33" s="90"/>
      <c r="AJ33" s="90"/>
      <c r="AK33" s="90"/>
      <c r="AL33" s="90"/>
      <c r="AM33" s="90"/>
      <c r="AN33" s="92"/>
      <c r="AO33" s="92"/>
      <c r="AP33" s="91"/>
    </row>
    <row r="34" customFormat="false" ht="15.75" hidden="false" customHeight="true" outlineLevel="0" collapsed="false">
      <c r="B34" s="49" t="s">
        <v>84</v>
      </c>
      <c r="C34" s="50" t="s">
        <v>85</v>
      </c>
      <c r="D34" s="51" t="s">
        <v>80</v>
      </c>
      <c r="E34" s="52" t="n">
        <v>5</v>
      </c>
      <c r="F34" s="53" t="n">
        <v>5</v>
      </c>
      <c r="G34" s="54" t="n">
        <f aca="false">E34-F34</f>
        <v>0</v>
      </c>
      <c r="H34" s="55" t="n">
        <v>3</v>
      </c>
      <c r="I34" s="75" t="n">
        <v>45576</v>
      </c>
      <c r="J34" s="56" t="n">
        <v>45576</v>
      </c>
      <c r="K34" s="57" t="n">
        <f aca="false">J34-I34+1</f>
        <v>1</v>
      </c>
      <c r="L34" s="58" t="n">
        <f aca="false">F34/E34</f>
        <v>1</v>
      </c>
      <c r="M34" s="63"/>
      <c r="N34" s="61"/>
      <c r="O34" s="61"/>
      <c r="P34" s="61"/>
      <c r="Q34" s="61"/>
      <c r="R34" s="62"/>
      <c r="S34" s="62"/>
      <c r="T34" s="62"/>
      <c r="U34" s="62"/>
      <c r="V34" s="62"/>
      <c r="W34" s="61"/>
      <c r="X34" s="61"/>
      <c r="Y34" s="61"/>
      <c r="Z34" s="61"/>
      <c r="AA34" s="69"/>
      <c r="AB34" s="70"/>
      <c r="AC34" s="61"/>
      <c r="AD34" s="61"/>
      <c r="AE34" s="61"/>
      <c r="AF34" s="61"/>
      <c r="AG34" s="67"/>
      <c r="AH34" s="90"/>
      <c r="AI34" s="67"/>
      <c r="AJ34" s="67"/>
      <c r="AK34" s="67"/>
      <c r="AL34" s="61"/>
      <c r="AM34" s="61"/>
      <c r="AN34" s="86"/>
      <c r="AO34" s="86"/>
      <c r="AP34" s="91"/>
    </row>
    <row r="35" customFormat="false" ht="18" hidden="false" customHeight="true" outlineLevel="0" collapsed="false">
      <c r="B35" s="49" t="s">
        <v>86</v>
      </c>
      <c r="C35" s="50" t="s">
        <v>87</v>
      </c>
      <c r="D35" s="51" t="s">
        <v>88</v>
      </c>
      <c r="E35" s="52" t="n">
        <v>6</v>
      </c>
      <c r="F35" s="53" t="n">
        <v>5</v>
      </c>
      <c r="G35" s="54" t="n">
        <f aca="false">E35-F35</f>
        <v>1</v>
      </c>
      <c r="H35" s="55" t="n">
        <v>2</v>
      </c>
      <c r="I35" s="75" t="n">
        <v>45576</v>
      </c>
      <c r="J35" s="75" t="n">
        <v>45576</v>
      </c>
      <c r="K35" s="57" t="n">
        <f aca="false">J35-I35+1</f>
        <v>1</v>
      </c>
      <c r="L35" s="58" t="n">
        <f aca="false">F35/E35</f>
        <v>0.833333333333333</v>
      </c>
      <c r="M35" s="61"/>
      <c r="N35" s="61"/>
      <c r="O35" s="61"/>
      <c r="P35" s="61"/>
      <c r="Q35" s="61"/>
      <c r="R35" s="62"/>
      <c r="S35" s="62"/>
      <c r="T35" s="62"/>
      <c r="U35" s="62"/>
      <c r="V35" s="62"/>
      <c r="W35" s="61"/>
      <c r="X35" s="61"/>
      <c r="Y35" s="61"/>
      <c r="Z35" s="61"/>
      <c r="AA35" s="69"/>
      <c r="AB35" s="70"/>
      <c r="AC35" s="61"/>
      <c r="AD35" s="61"/>
      <c r="AE35" s="61"/>
      <c r="AF35" s="61"/>
      <c r="AG35" s="67"/>
      <c r="AH35" s="90"/>
      <c r="AI35" s="67"/>
      <c r="AJ35" s="67"/>
      <c r="AK35" s="67"/>
      <c r="AL35" s="88"/>
      <c r="AM35" s="88"/>
      <c r="AN35" s="61"/>
      <c r="AO35" s="61"/>
      <c r="AP35" s="71"/>
    </row>
    <row r="36" customFormat="false" ht="15.75" hidden="false" customHeight="true" outlineLevel="0" collapsed="false">
      <c r="B36" s="49" t="s">
        <v>89</v>
      </c>
      <c r="C36" s="50" t="s">
        <v>90</v>
      </c>
      <c r="D36" s="51" t="s">
        <v>91</v>
      </c>
      <c r="E36" s="52" t="n">
        <v>10</v>
      </c>
      <c r="F36" s="53" t="n">
        <v>14</v>
      </c>
      <c r="G36" s="54" t="n">
        <f aca="false">E36-F36</f>
        <v>-4</v>
      </c>
      <c r="H36" s="55" t="n">
        <v>3</v>
      </c>
      <c r="I36" s="75" t="n">
        <v>45576</v>
      </c>
      <c r="J36" s="56" t="n">
        <v>45591</v>
      </c>
      <c r="K36" s="57" t="n">
        <f aca="false">J36-I36+1</f>
        <v>16</v>
      </c>
      <c r="L36" s="58" t="n">
        <f aca="false">F36/E36</f>
        <v>1.4</v>
      </c>
      <c r="M36" s="61"/>
      <c r="N36" s="63"/>
      <c r="O36" s="63"/>
      <c r="P36" s="63"/>
      <c r="Q36" s="63"/>
      <c r="R36" s="62"/>
      <c r="S36" s="62"/>
      <c r="T36" s="62"/>
      <c r="U36" s="62"/>
      <c r="V36" s="62"/>
      <c r="W36" s="63"/>
      <c r="X36" s="63"/>
      <c r="Y36" s="63"/>
      <c r="Z36" s="63"/>
      <c r="AA36" s="64"/>
      <c r="AB36" s="65"/>
      <c r="AC36" s="63"/>
      <c r="AD36" s="63"/>
      <c r="AE36" s="63"/>
      <c r="AF36" s="63"/>
      <c r="AG36" s="67"/>
      <c r="AH36" s="90"/>
      <c r="AI36" s="90"/>
      <c r="AJ36" s="90"/>
      <c r="AK36" s="90"/>
      <c r="AL36" s="90"/>
      <c r="AM36" s="90"/>
      <c r="AN36" s="63"/>
      <c r="AO36" s="63"/>
      <c r="AP36" s="68"/>
    </row>
    <row r="37" customFormat="false" ht="15.75" hidden="false" customHeight="true" outlineLevel="0" collapsed="false">
      <c r="B37" s="49" t="s">
        <v>92</v>
      </c>
      <c r="C37" s="50" t="s">
        <v>93</v>
      </c>
      <c r="D37" s="51" t="s">
        <v>94</v>
      </c>
      <c r="E37" s="52" t="n">
        <v>10</v>
      </c>
      <c r="F37" s="53" t="n">
        <v>10</v>
      </c>
      <c r="G37" s="54" t="n">
        <f aca="false">E37-F37</f>
        <v>0</v>
      </c>
      <c r="H37" s="55" t="n">
        <v>3</v>
      </c>
      <c r="I37" s="75" t="n">
        <v>45591</v>
      </c>
      <c r="J37" s="56" t="n">
        <v>45595</v>
      </c>
      <c r="K37" s="57" t="n">
        <f aca="false">J37-I37+1</f>
        <v>5</v>
      </c>
      <c r="L37" s="58" t="n">
        <f aca="false">F37/E37</f>
        <v>1</v>
      </c>
      <c r="M37" s="61"/>
      <c r="N37" s="61"/>
      <c r="O37" s="61"/>
      <c r="P37" s="61"/>
      <c r="Q37" s="61"/>
      <c r="R37" s="62"/>
      <c r="S37" s="62"/>
      <c r="T37" s="62"/>
      <c r="U37" s="62"/>
      <c r="V37" s="62"/>
      <c r="W37" s="61"/>
      <c r="X37" s="61"/>
      <c r="Y37" s="61"/>
      <c r="Z37" s="61"/>
      <c r="AA37" s="69"/>
      <c r="AB37" s="70"/>
      <c r="AC37" s="61"/>
      <c r="AD37" s="61"/>
      <c r="AE37" s="61"/>
      <c r="AF37" s="61"/>
      <c r="AG37" s="67"/>
      <c r="AH37" s="67"/>
      <c r="AI37" s="67"/>
      <c r="AJ37" s="67"/>
      <c r="AK37" s="67"/>
      <c r="AL37" s="61"/>
      <c r="AM37" s="90"/>
      <c r="AN37" s="90"/>
      <c r="AO37" s="90"/>
      <c r="AP37" s="71"/>
    </row>
    <row r="38" customFormat="false" ht="15.75" hidden="false" customHeight="true" outlineLevel="0" collapsed="false">
      <c r="B38" s="49" t="s">
        <v>95</v>
      </c>
      <c r="C38" s="50" t="s">
        <v>96</v>
      </c>
      <c r="D38" s="51" t="s">
        <v>97</v>
      </c>
      <c r="E38" s="52" t="n">
        <v>5</v>
      </c>
      <c r="F38" s="53" t="n">
        <v>8</v>
      </c>
      <c r="G38" s="54" t="n">
        <f aca="false">E38-F38</f>
        <v>-3</v>
      </c>
      <c r="H38" s="55" t="n">
        <v>3</v>
      </c>
      <c r="I38" s="75" t="n">
        <v>45595</v>
      </c>
      <c r="J38" s="56" t="n">
        <v>45598</v>
      </c>
      <c r="K38" s="57" t="n">
        <v>2</v>
      </c>
      <c r="L38" s="58" t="n">
        <v>1</v>
      </c>
      <c r="M38" s="61"/>
      <c r="N38" s="93"/>
      <c r="O38" s="93"/>
      <c r="P38" s="93"/>
      <c r="Q38" s="93"/>
      <c r="R38" s="94"/>
      <c r="S38" s="94"/>
      <c r="T38" s="94"/>
      <c r="U38" s="94"/>
      <c r="V38" s="94"/>
      <c r="W38" s="93"/>
      <c r="X38" s="93"/>
      <c r="Y38" s="93"/>
      <c r="Z38" s="93"/>
      <c r="AA38" s="95"/>
      <c r="AB38" s="96"/>
      <c r="AC38" s="93"/>
      <c r="AD38" s="93"/>
      <c r="AE38" s="93"/>
      <c r="AF38" s="93"/>
      <c r="AG38" s="97"/>
      <c r="AH38" s="97"/>
      <c r="AI38" s="97"/>
      <c r="AJ38" s="97"/>
      <c r="AK38" s="97"/>
      <c r="AL38" s="93"/>
      <c r="AM38" s="93"/>
      <c r="AN38" s="93"/>
      <c r="AO38" s="98"/>
      <c r="AP38" s="99"/>
    </row>
    <row r="40" customFormat="false" ht="15.75" hidden="false" customHeight="true" outlineLevel="0" collapsed="false">
      <c r="A40" s="100"/>
    </row>
    <row r="41" customFormat="false" ht="15.75" hidden="false" customHeight="true" outlineLevel="0" collapsed="false">
      <c r="A41" s="100"/>
      <c r="C41" s="101"/>
      <c r="D41" s="101"/>
    </row>
    <row r="42" customFormat="false" ht="18.75" hidden="false" customHeight="true" outlineLevel="0" collapsed="false">
      <c r="E42" s="102"/>
      <c r="F42" s="103"/>
      <c r="G42" s="102"/>
      <c r="H42" s="102"/>
      <c r="I42" s="102"/>
    </row>
    <row r="43" customFormat="false" ht="18" hidden="false" customHeight="true" outlineLevel="0" collapsed="false"/>
    <row r="44" customFormat="false" ht="15.75" hidden="false" customHeight="true" outlineLevel="0" collapsed="false"/>
    <row r="45" customFormat="false" ht="18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>
      <c r="BA48" s="104"/>
    </row>
    <row r="49" customFormat="false" ht="15.75" hidden="false" customHeight="true" outlineLevel="0" collapsed="false">
      <c r="C49" s="105"/>
      <c r="D49" s="105"/>
    </row>
    <row r="50" customFormat="false" ht="15.75" hidden="false" customHeight="true" outlineLevel="0" collapsed="false">
      <c r="E50" s="106" t="s">
        <v>16</v>
      </c>
      <c r="F50" s="106" t="s">
        <v>17</v>
      </c>
      <c r="G50" s="106" t="s">
        <v>18</v>
      </c>
      <c r="H50" s="106" t="s">
        <v>98</v>
      </c>
      <c r="I50" s="106" t="s">
        <v>99</v>
      </c>
    </row>
    <row r="51" customFormat="false" ht="15.75" hidden="false" customHeight="true" outlineLevel="0" collapsed="false"/>
    <row r="52" customFormat="false" ht="15.75" hidden="false" customHeight="true" outlineLevel="0" collapsed="false">
      <c r="C52" s="107" t="s">
        <v>100</v>
      </c>
      <c r="D52" s="108" t="s">
        <v>101</v>
      </c>
      <c r="E52" s="109" t="n">
        <f aca="false">SUM(E9+E23+E28)</f>
        <v>222</v>
      </c>
      <c r="F52" s="0" t="n">
        <f aca="false">F9+F23+F28</f>
        <v>294</v>
      </c>
      <c r="G52" s="109" t="n">
        <f aca="false">SUM(G18:G23,G24:G25,G19:G38,G41:G44)</f>
        <v>-65</v>
      </c>
      <c r="H52" s="109" t="n">
        <v>66</v>
      </c>
      <c r="I52" s="109" t="n">
        <f aca="false">E52/H52</f>
        <v>3.36363636363636</v>
      </c>
      <c r="L52" s="110" t="s">
        <v>102</v>
      </c>
      <c r="M52" s="111" t="n">
        <v>1</v>
      </c>
      <c r="N52" s="111" t="n">
        <v>2</v>
      </c>
      <c r="O52" s="111" t="n">
        <v>3</v>
      </c>
      <c r="P52" s="111" t="n">
        <v>4</v>
      </c>
      <c r="Q52" s="111" t="n">
        <v>5</v>
      </c>
      <c r="R52" s="111" t="n">
        <v>6</v>
      </c>
      <c r="S52" s="111" t="n">
        <v>7</v>
      </c>
      <c r="T52" s="111" t="n">
        <v>8</v>
      </c>
      <c r="U52" s="111" t="n">
        <v>9</v>
      </c>
      <c r="V52" s="111" t="n">
        <v>10</v>
      </c>
      <c r="W52" s="111" t="n">
        <v>11</v>
      </c>
      <c r="X52" s="111" t="n">
        <v>12</v>
      </c>
      <c r="Y52" s="111" t="n">
        <v>13</v>
      </c>
      <c r="Z52" s="111" t="n">
        <v>14</v>
      </c>
      <c r="AA52" s="111" t="n">
        <v>15</v>
      </c>
      <c r="AB52" s="111" t="n">
        <v>16</v>
      </c>
      <c r="AC52" s="111" t="n">
        <v>17</v>
      </c>
      <c r="AD52" s="111" t="n">
        <v>18</v>
      </c>
      <c r="AE52" s="111" t="n">
        <v>19</v>
      </c>
      <c r="AF52" s="111" t="n">
        <v>20</v>
      </c>
      <c r="AG52" s="111" t="n">
        <v>21</v>
      </c>
      <c r="AH52" s="111" t="n">
        <v>22</v>
      </c>
      <c r="AI52" s="111" t="n">
        <v>23</v>
      </c>
      <c r="AJ52" s="111" t="n">
        <v>24</v>
      </c>
      <c r="AK52" s="111" t="n">
        <v>25</v>
      </c>
      <c r="AL52" s="111" t="n">
        <v>26</v>
      </c>
      <c r="AM52" s="111" t="n">
        <v>27</v>
      </c>
      <c r="AN52" s="111" t="n">
        <v>28</v>
      </c>
      <c r="AO52" s="111" t="n">
        <v>29</v>
      </c>
      <c r="AP52" s="111" t="n">
        <v>30</v>
      </c>
      <c r="AQ52" s="111" t="n">
        <v>31</v>
      </c>
      <c r="AR52" s="111" t="n">
        <v>32</v>
      </c>
      <c r="AS52" s="111" t="n">
        <v>33</v>
      </c>
      <c r="AT52" s="111" t="n">
        <v>34</v>
      </c>
      <c r="AU52" s="111" t="n">
        <v>35</v>
      </c>
      <c r="AV52" s="111" t="n">
        <v>36</v>
      </c>
      <c r="AW52" s="111" t="n">
        <v>37</v>
      </c>
      <c r="AX52" s="111" t="n">
        <v>38</v>
      </c>
      <c r="AY52" s="111" t="n">
        <v>39</v>
      </c>
      <c r="AZ52" s="111" t="n">
        <v>40</v>
      </c>
      <c r="BB52" s="108"/>
    </row>
    <row r="53" customFormat="false" ht="15.75" hidden="false" customHeight="true" outlineLevel="0" collapsed="false">
      <c r="H53" s="112"/>
      <c r="L53" s="110" t="s">
        <v>103</v>
      </c>
      <c r="M53" s="113" t="n">
        <f aca="false">E52</f>
        <v>222</v>
      </c>
      <c r="N53" s="114" t="n">
        <f aca="false">E52</f>
        <v>222</v>
      </c>
      <c r="O53" s="114" t="n">
        <f aca="false">E52</f>
        <v>222</v>
      </c>
      <c r="P53" s="113" t="n">
        <f aca="false">E52</f>
        <v>222</v>
      </c>
      <c r="Q53" s="114" t="n">
        <f aca="false">P53-I52</f>
        <v>218.636363636364</v>
      </c>
      <c r="R53" s="114" t="n">
        <f aca="false">Q53-I52</f>
        <v>215.272727272727</v>
      </c>
      <c r="S53" s="114" t="n">
        <f aca="false">R53-I52</f>
        <v>211.909090909091</v>
      </c>
      <c r="T53" s="114" t="n">
        <f aca="false">S53-I52</f>
        <v>208.545454545455</v>
      </c>
      <c r="U53" s="114" t="n">
        <f aca="false">T53-I52</f>
        <v>205.181818181818</v>
      </c>
      <c r="V53" s="114" t="n">
        <f aca="false">U53-I52</f>
        <v>201.818181818182</v>
      </c>
      <c r="W53" s="114" t="n">
        <f aca="false">V53-I52</f>
        <v>198.454545454545</v>
      </c>
      <c r="X53" s="114" t="n">
        <f aca="false">W53-I52</f>
        <v>195.090909090909</v>
      </c>
      <c r="Y53" s="114" t="n">
        <f aca="false">X53-I52</f>
        <v>191.727272727273</v>
      </c>
      <c r="Z53" s="114" t="n">
        <f aca="false">Y53-I52</f>
        <v>188.363636363636</v>
      </c>
      <c r="AA53" s="114" t="n">
        <f aca="false">Z53-I52</f>
        <v>185</v>
      </c>
      <c r="AB53" s="114" t="n">
        <f aca="false">AA53-I52</f>
        <v>181.636363636364</v>
      </c>
      <c r="AC53" s="114" t="n">
        <f aca="false">AB53-I52</f>
        <v>178.272727272727</v>
      </c>
      <c r="AD53" s="114" t="n">
        <f aca="false">AC53-I52</f>
        <v>174.909090909091</v>
      </c>
      <c r="AE53" s="114" t="n">
        <f aca="false">AD53-I52</f>
        <v>171.545454545454</v>
      </c>
      <c r="AF53" s="114" t="n">
        <f aca="false">AE53-I52</f>
        <v>168.181818181818</v>
      </c>
      <c r="AG53" s="114" t="n">
        <f aca="false">AF53-I52</f>
        <v>164.818181818182</v>
      </c>
      <c r="AH53" s="114" t="n">
        <f aca="false">AG53-I52</f>
        <v>161.454545454545</v>
      </c>
      <c r="AI53" s="114" t="n">
        <f aca="false">AH53-I52</f>
        <v>158.090909090909</v>
      </c>
      <c r="AJ53" s="114" t="n">
        <f aca="false">AI53-I52</f>
        <v>154.727272727273</v>
      </c>
      <c r="AK53" s="114" t="n">
        <f aca="false">AJ53-I52</f>
        <v>151.363636363636</v>
      </c>
      <c r="AL53" s="114" t="n">
        <f aca="false">AK53-I52</f>
        <v>148</v>
      </c>
      <c r="AM53" s="114" t="n">
        <f aca="false">AL53-I52</f>
        <v>144.636363636363</v>
      </c>
      <c r="AN53" s="114" t="n">
        <f aca="false">AM53-I52</f>
        <v>141.272727272727</v>
      </c>
      <c r="AO53" s="114" t="n">
        <f aca="false">AN53-I52</f>
        <v>137.909090909091</v>
      </c>
      <c r="AP53" s="114" t="n">
        <f aca="false">AO53-I52</f>
        <v>134.545454545454</v>
      </c>
      <c r="AQ53" s="114" t="n">
        <f aca="false">AP53-I52</f>
        <v>131.181818181818</v>
      </c>
      <c r="AR53" s="114" t="n">
        <f aca="false">AQ53-I52</f>
        <v>127.818181818182</v>
      </c>
      <c r="AS53" s="114" t="n">
        <f aca="false">AR53-I52</f>
        <v>124.454545454545</v>
      </c>
      <c r="AT53" s="114" t="n">
        <f aca="false">AS53-I52</f>
        <v>121.090909090909</v>
      </c>
      <c r="AU53" s="114" t="n">
        <f aca="false">AT53-I52</f>
        <v>117.727272727272</v>
      </c>
      <c r="AV53" s="114" t="n">
        <f aca="false">AU53-I52</f>
        <v>114.363636363636</v>
      </c>
      <c r="AW53" s="114" t="n">
        <f aca="false">AV53-I52</f>
        <v>111</v>
      </c>
      <c r="AX53" s="114" t="n">
        <f aca="false">AW53-I52</f>
        <v>107.636363636363</v>
      </c>
      <c r="AY53" s="114" t="n">
        <f aca="false">AX53-I52</f>
        <v>104.272727272727</v>
      </c>
      <c r="AZ53" s="114" t="n">
        <f aca="false">AY53-I52</f>
        <v>100.909090909091</v>
      </c>
      <c r="BB53" s="109"/>
    </row>
    <row r="54" customFormat="false" ht="15.75" hidden="false" customHeight="true" outlineLevel="0" collapsed="false">
      <c r="L54" s="110" t="s">
        <v>16</v>
      </c>
      <c r="M54" s="113" t="n">
        <f aca="false">E52</f>
        <v>222</v>
      </c>
      <c r="N54" s="113" t="n">
        <f aca="false">M56</f>
        <v>215</v>
      </c>
      <c r="O54" s="113" t="n">
        <f aca="false">N56</f>
        <v>208</v>
      </c>
      <c r="P54" s="113" t="n">
        <f aca="false">O56</f>
        <v>205</v>
      </c>
      <c r="Q54" s="113" t="n">
        <f aca="false">P56</f>
        <v>200</v>
      </c>
      <c r="R54" s="113" t="n">
        <f aca="false">Q56</f>
        <v>195</v>
      </c>
      <c r="S54" s="113" t="n">
        <f aca="false">R56</f>
        <v>190</v>
      </c>
      <c r="T54" s="113" t="n">
        <f aca="false">S56</f>
        <v>187</v>
      </c>
      <c r="U54" s="113" t="n">
        <f aca="false">T56</f>
        <v>184</v>
      </c>
      <c r="V54" s="113" t="n">
        <f aca="false">U56</f>
        <v>178</v>
      </c>
      <c r="W54" s="113" t="n">
        <f aca="false">V56</f>
        <v>175</v>
      </c>
      <c r="X54" s="113" t="n">
        <f aca="false">W56</f>
        <v>171</v>
      </c>
      <c r="Y54" s="113" t="n">
        <f aca="false">X56</f>
        <v>165</v>
      </c>
      <c r="Z54" s="113" t="n">
        <f aca="false">Y56</f>
        <v>158</v>
      </c>
      <c r="AA54" s="113" t="n">
        <f aca="false">Z56</f>
        <v>153</v>
      </c>
      <c r="AB54" s="113" t="n">
        <f aca="false">AA56</f>
        <v>148</v>
      </c>
      <c r="AC54" s="113" t="n">
        <f aca="false">AB56</f>
        <v>143</v>
      </c>
      <c r="AD54" s="113" t="n">
        <f aca="false">AC56</f>
        <v>138</v>
      </c>
      <c r="AE54" s="113" t="n">
        <f aca="false">AD56</f>
        <v>133</v>
      </c>
      <c r="AF54" s="113" t="n">
        <f aca="false">AE56</f>
        <v>130</v>
      </c>
      <c r="AG54" s="113" t="n">
        <f aca="false">AF56</f>
        <v>122</v>
      </c>
      <c r="AH54" s="113" t="n">
        <f aca="false">AG56</f>
        <v>119</v>
      </c>
      <c r="AI54" s="113" t="n">
        <f aca="false">AH56</f>
        <v>115</v>
      </c>
      <c r="AJ54" s="113" t="n">
        <f aca="false">AI56</f>
        <v>107</v>
      </c>
      <c r="AK54" s="113" t="n">
        <f aca="false">AJ56</f>
        <v>103</v>
      </c>
      <c r="AL54" s="113" t="n">
        <f aca="false">AK56</f>
        <v>98</v>
      </c>
      <c r="AM54" s="113" t="n">
        <f aca="false">AL56</f>
        <v>95</v>
      </c>
      <c r="AN54" s="113" t="n">
        <f aca="false">AM56</f>
        <v>92</v>
      </c>
      <c r="AO54" s="113" t="n">
        <f aca="false">AN56</f>
        <v>89</v>
      </c>
      <c r="AP54" s="113" t="n">
        <f aca="false">AO56</f>
        <v>86</v>
      </c>
      <c r="AQ54" s="113" t="n">
        <f aca="false">AP56</f>
        <v>83</v>
      </c>
      <c r="AR54" s="113" t="n">
        <f aca="false">AQ56</f>
        <v>79</v>
      </c>
      <c r="AS54" s="113" t="n">
        <f aca="false">AR56</f>
        <v>73</v>
      </c>
      <c r="AT54" s="113" t="n">
        <f aca="false">AS56</f>
        <v>69</v>
      </c>
      <c r="AU54" s="113" t="n">
        <f aca="false">AT56</f>
        <v>65</v>
      </c>
      <c r="AV54" s="113" t="n">
        <f aca="false">AU56</f>
        <v>58</v>
      </c>
      <c r="AW54" s="113" t="n">
        <f aca="false">AV56</f>
        <v>51</v>
      </c>
      <c r="AX54" s="113" t="n">
        <f aca="false">AW56</f>
        <v>47</v>
      </c>
      <c r="AY54" s="113" t="n">
        <f aca="false">AX56</f>
        <v>43</v>
      </c>
      <c r="AZ54" s="113" t="n">
        <f aca="false">AY56</f>
        <v>39</v>
      </c>
      <c r="BB54" s="109"/>
    </row>
    <row r="55" customFormat="false" ht="15.75" hidden="false" customHeight="true" outlineLevel="0" collapsed="false">
      <c r="K55" s="115"/>
      <c r="L55" s="110" t="s">
        <v>104</v>
      </c>
      <c r="M55" s="116" t="n">
        <v>7</v>
      </c>
      <c r="N55" s="116" t="n">
        <v>7</v>
      </c>
      <c r="O55" s="116" t="n">
        <v>3</v>
      </c>
      <c r="P55" s="116" t="n">
        <v>5</v>
      </c>
      <c r="Q55" s="116" t="n">
        <v>5</v>
      </c>
      <c r="R55" s="116" t="n">
        <v>5</v>
      </c>
      <c r="S55" s="116" t="n">
        <v>3</v>
      </c>
      <c r="T55" s="116" t="n">
        <v>3</v>
      </c>
      <c r="U55" s="116" t="n">
        <v>6</v>
      </c>
      <c r="V55" s="116" t="n">
        <v>3</v>
      </c>
      <c r="W55" s="116" t="n">
        <v>4</v>
      </c>
      <c r="X55" s="116" t="n">
        <v>6</v>
      </c>
      <c r="Y55" s="116" t="n">
        <v>7</v>
      </c>
      <c r="Z55" s="116" t="n">
        <v>5</v>
      </c>
      <c r="AA55" s="116" t="n">
        <v>5</v>
      </c>
      <c r="AB55" s="116" t="n">
        <v>5</v>
      </c>
      <c r="AC55" s="116" t="n">
        <v>5</v>
      </c>
      <c r="AD55" s="116" t="n">
        <v>5</v>
      </c>
      <c r="AE55" s="116" t="n">
        <v>3</v>
      </c>
      <c r="AF55" s="116" t="n">
        <v>8</v>
      </c>
      <c r="AG55" s="116" t="n">
        <v>3</v>
      </c>
      <c r="AH55" s="116" t="n">
        <v>4</v>
      </c>
      <c r="AI55" s="116" t="n">
        <v>8</v>
      </c>
      <c r="AJ55" s="116" t="n">
        <v>4</v>
      </c>
      <c r="AK55" s="116" t="n">
        <v>5</v>
      </c>
      <c r="AL55" s="116" t="n">
        <v>3</v>
      </c>
      <c r="AM55" s="116" t="n">
        <v>3</v>
      </c>
      <c r="AN55" s="116" t="n">
        <v>3</v>
      </c>
      <c r="AO55" s="116" t="n">
        <v>3</v>
      </c>
      <c r="AP55" s="116" t="n">
        <v>3</v>
      </c>
      <c r="AQ55" s="116" t="n">
        <v>4</v>
      </c>
      <c r="AR55" s="116" t="n">
        <v>6</v>
      </c>
      <c r="AS55" s="116" t="n">
        <v>4</v>
      </c>
      <c r="AT55" s="116" t="n">
        <v>4</v>
      </c>
      <c r="AU55" s="116" t="n">
        <v>7</v>
      </c>
      <c r="AV55" s="116" t="n">
        <v>7</v>
      </c>
      <c r="AW55" s="116" t="n">
        <v>4</v>
      </c>
      <c r="AX55" s="116" t="n">
        <v>4</v>
      </c>
      <c r="AY55" s="116" t="n">
        <v>4</v>
      </c>
      <c r="AZ55" s="116" t="n">
        <v>3</v>
      </c>
      <c r="BB55" s="109"/>
    </row>
    <row r="56" customFormat="false" ht="15.75" hidden="false" customHeight="true" outlineLevel="0" collapsed="false">
      <c r="D56" s="117"/>
      <c r="L56" s="110" t="s">
        <v>105</v>
      </c>
      <c r="M56" s="113" t="n">
        <f aca="false">M54-M55</f>
        <v>215</v>
      </c>
      <c r="N56" s="113" t="n">
        <f aca="false">N54-N55</f>
        <v>208</v>
      </c>
      <c r="O56" s="113" t="n">
        <f aca="false">O54-O55</f>
        <v>205</v>
      </c>
      <c r="P56" s="113" t="n">
        <f aca="false">P54-P55</f>
        <v>200</v>
      </c>
      <c r="Q56" s="113" t="n">
        <f aca="false">Q54-Q55</f>
        <v>195</v>
      </c>
      <c r="R56" s="113" t="n">
        <f aca="false">R54-R55</f>
        <v>190</v>
      </c>
      <c r="S56" s="113" t="n">
        <f aca="false">S54-S55</f>
        <v>187</v>
      </c>
      <c r="T56" s="113" t="n">
        <f aca="false">T54-T55</f>
        <v>184</v>
      </c>
      <c r="U56" s="113" t="n">
        <f aca="false">U54-U55</f>
        <v>178</v>
      </c>
      <c r="V56" s="113" t="n">
        <f aca="false">V54-V55</f>
        <v>175</v>
      </c>
      <c r="W56" s="113" t="n">
        <f aca="false">W54-W55</f>
        <v>171</v>
      </c>
      <c r="X56" s="113" t="n">
        <f aca="false">X54-X55</f>
        <v>165</v>
      </c>
      <c r="Y56" s="113" t="n">
        <f aca="false">Y54-Y55</f>
        <v>158</v>
      </c>
      <c r="Z56" s="113" t="n">
        <f aca="false">Z54-Z55</f>
        <v>153</v>
      </c>
      <c r="AA56" s="113" t="n">
        <f aca="false">AA54-AA55</f>
        <v>148</v>
      </c>
      <c r="AB56" s="113" t="n">
        <f aca="false">AB54-AB55</f>
        <v>143</v>
      </c>
      <c r="AC56" s="113" t="n">
        <f aca="false">AC54-AC55</f>
        <v>138</v>
      </c>
      <c r="AD56" s="113" t="n">
        <f aca="false">AD54-AD55</f>
        <v>133</v>
      </c>
      <c r="AE56" s="113" t="n">
        <f aca="false">AE54-AE55</f>
        <v>130</v>
      </c>
      <c r="AF56" s="113" t="n">
        <f aca="false">AF54-AF55</f>
        <v>122</v>
      </c>
      <c r="AG56" s="113" t="n">
        <f aca="false">AG54-AG55</f>
        <v>119</v>
      </c>
      <c r="AH56" s="113" t="n">
        <f aca="false">AH54-AH55</f>
        <v>115</v>
      </c>
      <c r="AI56" s="113" t="n">
        <f aca="false">AI54-AI55</f>
        <v>107</v>
      </c>
      <c r="AJ56" s="113" t="n">
        <f aca="false">AJ54-AJ55</f>
        <v>103</v>
      </c>
      <c r="AK56" s="113" t="n">
        <f aca="false">AK54-AK55</f>
        <v>98</v>
      </c>
      <c r="AL56" s="113" t="n">
        <f aca="false">AL54-AL55</f>
        <v>95</v>
      </c>
      <c r="AM56" s="113" t="n">
        <f aca="false">AM54-AM55</f>
        <v>92</v>
      </c>
      <c r="AN56" s="113" t="n">
        <f aca="false">AN54-AN55</f>
        <v>89</v>
      </c>
      <c r="AO56" s="113" t="n">
        <f aca="false">AO54-AO55</f>
        <v>86</v>
      </c>
      <c r="AP56" s="113" t="n">
        <f aca="false">AP54-AP55</f>
        <v>83</v>
      </c>
      <c r="AQ56" s="113" t="n">
        <f aca="false">AQ54-AQ55</f>
        <v>79</v>
      </c>
      <c r="AR56" s="113" t="n">
        <f aca="false">AR54-AR55</f>
        <v>73</v>
      </c>
      <c r="AS56" s="113" t="n">
        <f aca="false">AS54-AS55</f>
        <v>69</v>
      </c>
      <c r="AT56" s="113" t="n">
        <f aca="false">AT54-AT55</f>
        <v>65</v>
      </c>
      <c r="AU56" s="113" t="n">
        <f aca="false">AU54-AU55</f>
        <v>58</v>
      </c>
      <c r="AV56" s="113" t="n">
        <f aca="false">AV54-AV55</f>
        <v>51</v>
      </c>
      <c r="AW56" s="113" t="n">
        <f aca="false">AW54-AW55</f>
        <v>47</v>
      </c>
      <c r="AX56" s="113" t="n">
        <f aca="false">AX54-AX55</f>
        <v>43</v>
      </c>
      <c r="AY56" s="113" t="n">
        <f aca="false">AY54-AY55</f>
        <v>39</v>
      </c>
      <c r="AZ56" s="113" t="n">
        <f aca="false">AZ54-AZ55</f>
        <v>36</v>
      </c>
      <c r="BB56" s="109"/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>
      <c r="I60" s="118"/>
    </row>
    <row r="61" customFormat="false" ht="15.75" hidden="false" customHeight="true" outlineLevel="0" collapsed="false">
      <c r="C61" s="119"/>
    </row>
    <row r="62" customFormat="false" ht="15.75" hidden="false" customHeight="true" outlineLevel="0" collapsed="false"/>
    <row r="63" customFormat="false" ht="381.75" hidden="false" customHeight="true" outlineLevel="0" collapsed="false"/>
    <row r="64" customFormat="false" ht="223.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1048575" customFormat="false" ht="12.75" hidden="false" customHeight="true" outlineLevel="0" collapsed="false"/>
  </sheetData>
  <mergeCells count="15">
    <mergeCell ref="B7:B8"/>
    <mergeCell ref="C7:C8"/>
    <mergeCell ref="D7:D8"/>
    <mergeCell ref="E7:G7"/>
    <mergeCell ref="H7:H8"/>
    <mergeCell ref="I7:I8"/>
    <mergeCell ref="J7:J8"/>
    <mergeCell ref="K7:K8"/>
    <mergeCell ref="L7:L8"/>
    <mergeCell ref="M7:Q7"/>
    <mergeCell ref="R7:V7"/>
    <mergeCell ref="W7:AA7"/>
    <mergeCell ref="AB7:AF7"/>
    <mergeCell ref="AG7:AK7"/>
    <mergeCell ref="AL7:AP7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2024-11-03T15:35:53Z</dcterms:created>
  <dc:creator>Giuseppe Fosci</dc:creator>
  <dc:description/>
  <dc:language>en-US</dc:language>
  <cp:lastModifiedBy/>
  <cp:lastPrinted>2024-11-03T15:35:15Z</cp:lastPrinted>
  <dcterms:modified xsi:type="dcterms:W3CDTF">2024-11-04T13:13:57Z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