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9075" windowHeight="70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" i="1" l="1"/>
  <c r="T4" i="1"/>
  <c r="S5" i="1"/>
  <c r="S4" i="1"/>
  <c r="R5" i="1"/>
  <c r="R4" i="1"/>
  <c r="P4" i="1"/>
  <c r="Q5" i="1"/>
  <c r="Q4" i="1"/>
  <c r="P5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Q10" i="1"/>
  <c r="P10" i="1"/>
</calcChain>
</file>

<file path=xl/sharedStrings.xml><?xml version="1.0" encoding="utf-8"?>
<sst xmlns="http://schemas.openxmlformats.org/spreadsheetml/2006/main" count="126" uniqueCount="64">
  <si>
    <t>1MB</t>
  </si>
  <si>
    <t>1GB</t>
  </si>
  <si>
    <t>2GB</t>
  </si>
  <si>
    <t>Test Description</t>
  </si>
  <si>
    <t>DDR3 Memory Elapsed Time (nS)</t>
  </si>
  <si>
    <t>32KB</t>
  </si>
  <si>
    <t>4KB</t>
  </si>
  <si>
    <t>atan2dp</t>
  </si>
  <si>
    <t>Passed</t>
  </si>
  <si>
    <t>atandp</t>
  </si>
  <si>
    <t>cosdp</t>
  </si>
  <si>
    <t>divdp</t>
  </si>
  <si>
    <t>exp10dp</t>
  </si>
  <si>
    <t>exp2dp</t>
  </si>
  <si>
    <t>expdp</t>
  </si>
  <si>
    <t>log10dp</t>
  </si>
  <si>
    <t>log2dp</t>
  </si>
  <si>
    <t>logdp</t>
  </si>
  <si>
    <t>powdp</t>
  </si>
  <si>
    <t>recipdp</t>
  </si>
  <si>
    <t>rsqrtdp</t>
  </si>
  <si>
    <t>sindp</t>
  </si>
  <si>
    <t>sqrtdp</t>
  </si>
  <si>
    <t> Rts  </t>
  </si>
  <si>
    <t>  Asm  </t>
  </si>
  <si>
    <t>   C   </t>
  </si>
  <si>
    <t>Inline</t>
  </si>
  <si>
    <t>Vector</t>
  </si>
  <si>
    <t>Result</t>
  </si>
  <si>
    <t>Profile (Cycles)</t>
  </si>
  <si>
    <t>Memory (Bytes)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</si>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</sst>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1" fillId="0" borderId="0" xfId="0" applyFont="1"/>
    <xf numFmtId="0" fontId="1" fillId="4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63"/>
  <sheetViews>
    <sheetView tabSelected="1" topLeftCell="C1" zoomScaleNormal="100" workbookViewId="0">
      <selection activeCell="N13" sqref="N13"/>
    </sheetView>
  </sheetViews>
  <sheetFormatPr defaultRowHeight="15" x14ac:dyDescent="0.25"/>
  <cols>
    <col min="4" max="4" width="10.140625" bestFit="1" customWidth="1"/>
    <col min="5" max="5" width="40.85546875" bestFit="1" customWidth="1"/>
    <col min="6" max="6" width="9.5703125" bestFit="1" customWidth="1"/>
    <col min="7" max="8" width="10.5703125" bestFit="1" customWidth="1"/>
    <col min="9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5" max="15" width="37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4:23" x14ac:dyDescent="0.25">
      <c r="E2" s="11" t="s">
        <v>33</v>
      </c>
      <c r="F2" s="26" t="s">
        <v>4</v>
      </c>
      <c r="G2" s="27"/>
      <c r="H2" s="27"/>
      <c r="I2" s="27"/>
      <c r="J2" s="28"/>
      <c r="K2" s="29"/>
      <c r="L2" s="29"/>
      <c r="M2" s="29"/>
      <c r="O2" s="11" t="s">
        <v>33</v>
      </c>
      <c r="P2" s="26" t="s">
        <v>63</v>
      </c>
      <c r="Q2" s="27"/>
      <c r="R2" s="27"/>
      <c r="S2" s="27"/>
      <c r="T2" s="28"/>
      <c r="U2" s="29"/>
      <c r="V2" s="29"/>
      <c r="W2" s="29"/>
    </row>
    <row r="3" spans="4:23" x14ac:dyDescent="0.25">
      <c r="D3" s="21"/>
      <c r="E3" s="7" t="s">
        <v>3</v>
      </c>
      <c r="F3" s="7" t="s">
        <v>6</v>
      </c>
      <c r="G3" s="7" t="s">
        <v>5</v>
      </c>
      <c r="H3" s="7" t="s">
        <v>0</v>
      </c>
      <c r="I3" s="7" t="s">
        <v>1</v>
      </c>
      <c r="J3" s="7" t="s">
        <v>2</v>
      </c>
      <c r="K3" s="21"/>
      <c r="L3" s="21"/>
      <c r="M3" s="21"/>
      <c r="O3" s="24" t="s">
        <v>3</v>
      </c>
      <c r="P3" s="24" t="s">
        <v>6</v>
      </c>
      <c r="Q3" s="24" t="s">
        <v>5</v>
      </c>
      <c r="R3" s="24" t="s">
        <v>0</v>
      </c>
      <c r="S3" s="24" t="s">
        <v>1</v>
      </c>
      <c r="T3" s="24" t="s">
        <v>2</v>
      </c>
      <c r="U3" s="23"/>
      <c r="V3" s="23"/>
      <c r="W3" s="23"/>
    </row>
    <row r="4" spans="4:23" x14ac:dyDescent="0.25">
      <c r="D4" s="22"/>
      <c r="E4" s="1" t="s">
        <v>56</v>
      </c>
      <c r="F4" s="1">
        <v>1379</v>
      </c>
      <c r="G4" s="1">
        <v>6646</v>
      </c>
      <c r="H4" s="1">
        <v>209827</v>
      </c>
      <c r="I4" s="1">
        <v>213979445</v>
      </c>
      <c r="J4" s="1">
        <v>427972203</v>
      </c>
      <c r="K4" s="22"/>
      <c r="L4" s="22"/>
      <c r="M4" s="22"/>
      <c r="O4" s="1" t="s">
        <v>56</v>
      </c>
      <c r="P4" s="41">
        <f>4096*1000/F4</f>
        <v>2970.2683103698332</v>
      </c>
      <c r="Q4" s="41">
        <f>32768*1000/G4</f>
        <v>4930.4845019560635</v>
      </c>
      <c r="R4" s="41">
        <f>1024*1024*1000/H4</f>
        <v>4997.3359005275779</v>
      </c>
      <c r="S4" s="41">
        <f>1024*1024*1024*1000/I4</f>
        <v>5017.9671416569945</v>
      </c>
      <c r="T4" s="41">
        <f>2*1024*1024*1024*1000/J4</f>
        <v>5017.8110469478315</v>
      </c>
      <c r="U4" s="22"/>
      <c r="V4" s="22"/>
      <c r="W4" s="22"/>
    </row>
    <row r="5" spans="4:23" x14ac:dyDescent="0.25">
      <c r="D5" s="22"/>
      <c r="E5" s="1" t="s">
        <v>57</v>
      </c>
      <c r="F5" s="1">
        <v>87166</v>
      </c>
      <c r="G5" s="1">
        <v>713865</v>
      </c>
      <c r="H5" s="1">
        <v>23187872</v>
      </c>
      <c r="I5" s="1">
        <v>23752100446</v>
      </c>
      <c r="J5" s="1">
        <v>46017545643</v>
      </c>
      <c r="K5" s="22"/>
      <c r="L5" s="22"/>
      <c r="M5" s="22"/>
      <c r="O5" s="1" t="s">
        <v>57</v>
      </c>
      <c r="P5" s="41">
        <f>4096*1024/F5</f>
        <v>48.118578344767457</v>
      </c>
      <c r="Q5" s="41">
        <f>32768*1024/G5</f>
        <v>47.003890091263756</v>
      </c>
      <c r="R5" s="41">
        <f>1024*1024*1000/H5</f>
        <v>45.220880984680271</v>
      </c>
      <c r="S5" s="41">
        <f>1024*1024*1024*1000/I5</f>
        <v>45.206184035855436</v>
      </c>
      <c r="T5" s="41">
        <f>2*1024*1024*1024*1000/J5</f>
        <v>46.666627217800489</v>
      </c>
      <c r="U5" s="22"/>
      <c r="V5" s="22"/>
      <c r="W5" s="22"/>
    </row>
    <row r="7" spans="4:23" x14ac:dyDescent="0.25">
      <c r="E7" s="19" t="s">
        <v>39</v>
      </c>
      <c r="F7" s="30" t="s">
        <v>34</v>
      </c>
      <c r="G7" s="30"/>
      <c r="H7" s="30" t="s">
        <v>35</v>
      </c>
      <c r="I7" s="30"/>
      <c r="J7" s="30" t="s">
        <v>36</v>
      </c>
      <c r="K7" s="30"/>
      <c r="L7" s="30" t="s">
        <v>37</v>
      </c>
      <c r="M7" s="30"/>
      <c r="O7" s="19" t="s">
        <v>39</v>
      </c>
      <c r="P7" s="30" t="s">
        <v>34</v>
      </c>
      <c r="Q7" s="30"/>
      <c r="R7" s="30" t="s">
        <v>35</v>
      </c>
      <c r="S7" s="30"/>
      <c r="T7" s="30" t="s">
        <v>36</v>
      </c>
      <c r="U7" s="30"/>
      <c r="V7" s="30" t="s">
        <v>37</v>
      </c>
      <c r="W7" s="30"/>
    </row>
    <row r="8" spans="4:23" x14ac:dyDescent="0.25">
      <c r="E8" s="11" t="s">
        <v>33</v>
      </c>
      <c r="F8" s="38" t="s">
        <v>61</v>
      </c>
      <c r="G8" s="39"/>
      <c r="H8" s="39"/>
      <c r="I8" s="39"/>
      <c r="J8" s="39"/>
      <c r="K8" s="39"/>
      <c r="L8" s="39"/>
      <c r="M8" s="39"/>
      <c r="O8" s="11" t="s">
        <v>33</v>
      </c>
      <c r="P8" s="38" t="s">
        <v>62</v>
      </c>
      <c r="Q8" s="39"/>
      <c r="R8" s="39"/>
      <c r="S8" s="39"/>
      <c r="T8" s="39"/>
      <c r="U8" s="39"/>
      <c r="V8" s="39"/>
      <c r="W8" s="39"/>
    </row>
    <row r="9" spans="4:23" ht="30" x14ac:dyDescent="0.25">
      <c r="E9" s="20" t="s">
        <v>40</v>
      </c>
      <c r="F9" s="12" t="s">
        <v>31</v>
      </c>
      <c r="G9" s="12" t="s">
        <v>32</v>
      </c>
      <c r="H9" s="12" t="s">
        <v>31</v>
      </c>
      <c r="I9" s="12" t="s">
        <v>32</v>
      </c>
      <c r="J9" s="12" t="s">
        <v>31</v>
      </c>
      <c r="K9" s="12" t="s">
        <v>32</v>
      </c>
      <c r="L9" s="12" t="s">
        <v>31</v>
      </c>
      <c r="M9" s="12" t="s">
        <v>32</v>
      </c>
      <c r="O9" s="20" t="s">
        <v>40</v>
      </c>
      <c r="P9" s="12" t="s">
        <v>31</v>
      </c>
      <c r="Q9" s="12" t="s">
        <v>32</v>
      </c>
      <c r="R9" s="12" t="s">
        <v>31</v>
      </c>
      <c r="S9" s="12" t="s">
        <v>32</v>
      </c>
      <c r="T9" s="12" t="s">
        <v>31</v>
      </c>
      <c r="U9" s="12" t="s">
        <v>32</v>
      </c>
      <c r="V9" s="12" t="s">
        <v>31</v>
      </c>
      <c r="W9" s="12" t="s">
        <v>32</v>
      </c>
    </row>
    <row r="10" spans="4:23" x14ac:dyDescent="0.25">
      <c r="E10" s="31" t="s">
        <v>50</v>
      </c>
      <c r="F10" s="33">
        <v>323656</v>
      </c>
      <c r="G10" s="33">
        <v>1084492</v>
      </c>
      <c r="H10" s="33">
        <v>2614989</v>
      </c>
      <c r="I10" s="33">
        <v>8696778</v>
      </c>
      <c r="J10" s="33">
        <v>83835749</v>
      </c>
      <c r="K10" s="33">
        <v>266657875</v>
      </c>
      <c r="L10" s="34">
        <v>25865278148</v>
      </c>
      <c r="M10" s="34">
        <v>97312861123</v>
      </c>
      <c r="O10" s="31" t="s">
        <v>50</v>
      </c>
      <c r="P10" s="40">
        <f>F10/4096</f>
        <v>79.017578125</v>
      </c>
      <c r="Q10" s="40">
        <f>G10/4096</f>
        <v>264.7685546875</v>
      </c>
      <c r="R10" s="40">
        <f>H10/32768</f>
        <v>79.803131103515625</v>
      </c>
      <c r="S10" s="40">
        <f>I10/32768</f>
        <v>265.40460205078125</v>
      </c>
      <c r="T10" s="40">
        <f>J10/(1048576)</f>
        <v>79.952000617980957</v>
      </c>
      <c r="U10" s="40">
        <f>K10/(1048576)</f>
        <v>254.30476665496826</v>
      </c>
      <c r="V10" s="40">
        <f>L10/1073741824</f>
        <v>24.088917437940836</v>
      </c>
      <c r="W10" s="40">
        <f>M10/1073741824</f>
        <v>90.629664364270866</v>
      </c>
    </row>
    <row r="11" spans="4:23" x14ac:dyDescent="0.25">
      <c r="E11" s="17" t="s">
        <v>41</v>
      </c>
      <c r="F11" s="32">
        <v>57564</v>
      </c>
      <c r="G11" s="32">
        <v>766100</v>
      </c>
      <c r="H11" s="33">
        <v>473309</v>
      </c>
      <c r="I11" s="33">
        <v>6142107</v>
      </c>
      <c r="J11" s="35">
        <v>15140365</v>
      </c>
      <c r="K11" s="36">
        <v>210968642</v>
      </c>
      <c r="L11" s="33">
        <v>15503573416</v>
      </c>
      <c r="M11" s="35">
        <v>161614052630</v>
      </c>
      <c r="O11" s="17" t="s">
        <v>41</v>
      </c>
      <c r="P11" s="40">
        <f t="shared" ref="P11:P24" si="0">F11/4096</f>
        <v>14.0537109375</v>
      </c>
      <c r="Q11" s="40">
        <f t="shared" ref="Q11:Q24" si="1">G11/4096</f>
        <v>187.0361328125</v>
      </c>
      <c r="R11" s="40">
        <f t="shared" ref="R11:S24" si="2">H11/32768</f>
        <v>14.444244384765625</v>
      </c>
      <c r="S11" s="40">
        <f t="shared" si="2"/>
        <v>187.44223022460937</v>
      </c>
      <c r="T11" s="40">
        <f t="shared" ref="T11:U24" si="3">J11/(1048576)</f>
        <v>14.438977241516113</v>
      </c>
      <c r="U11" s="40">
        <f t="shared" si="3"/>
        <v>201.19537544250488</v>
      </c>
      <c r="V11" s="40">
        <f t="shared" ref="V11:W24" si="4">L11/1073741824</f>
        <v>14.438827909529209</v>
      </c>
      <c r="W11" s="40">
        <f t="shared" si="4"/>
        <v>150.51481558941305</v>
      </c>
    </row>
    <row r="12" spans="4:23" x14ac:dyDescent="0.25">
      <c r="E12" s="10" t="s">
        <v>42</v>
      </c>
      <c r="F12" s="35">
        <v>53407</v>
      </c>
      <c r="G12" s="35">
        <v>65780</v>
      </c>
      <c r="H12" s="35">
        <v>440483</v>
      </c>
      <c r="I12" s="35">
        <v>538875</v>
      </c>
      <c r="J12" s="35">
        <v>14091590</v>
      </c>
      <c r="K12" s="35">
        <v>17237922</v>
      </c>
      <c r="L12" s="35">
        <v>14429677742</v>
      </c>
      <c r="M12" s="35">
        <v>17651462539</v>
      </c>
      <c r="O12" s="10" t="s">
        <v>42</v>
      </c>
      <c r="P12" s="40">
        <f t="shared" si="0"/>
        <v>13.038818359375</v>
      </c>
      <c r="Q12" s="40">
        <f t="shared" si="1"/>
        <v>16.0595703125</v>
      </c>
      <c r="R12" s="40">
        <f t="shared" si="2"/>
        <v>13.442474365234375</v>
      </c>
      <c r="S12" s="40">
        <f t="shared" si="2"/>
        <v>16.445159912109375</v>
      </c>
      <c r="T12" s="40">
        <f t="shared" si="3"/>
        <v>13.438787460327148</v>
      </c>
      <c r="U12" s="40">
        <f t="shared" si="3"/>
        <v>16.439363479614258</v>
      </c>
      <c r="V12" s="40">
        <f t="shared" si="4"/>
        <v>13.438684625551105</v>
      </c>
      <c r="W12" s="40">
        <f t="shared" si="4"/>
        <v>16.439205537550151</v>
      </c>
    </row>
    <row r="13" spans="4:23" x14ac:dyDescent="0.25">
      <c r="E13" s="9" t="s">
        <v>51</v>
      </c>
      <c r="F13" s="35">
        <v>139301</v>
      </c>
      <c r="G13" s="35">
        <v>208932</v>
      </c>
      <c r="H13" s="35">
        <v>1135793</v>
      </c>
      <c r="I13" s="35">
        <v>1692855</v>
      </c>
      <c r="J13" s="35">
        <v>36473943</v>
      </c>
      <c r="K13" s="35">
        <v>54299701</v>
      </c>
      <c r="L13" s="35">
        <v>37346865138</v>
      </c>
      <c r="M13" s="35">
        <v>55600434209</v>
      </c>
      <c r="O13" s="9" t="s">
        <v>51</v>
      </c>
      <c r="P13" s="40">
        <f t="shared" si="0"/>
        <v>34.009033203125</v>
      </c>
      <c r="Q13" s="40">
        <f t="shared" si="1"/>
        <v>51.0087890625</v>
      </c>
      <c r="R13" s="40">
        <f t="shared" si="2"/>
        <v>34.661651611328125</v>
      </c>
      <c r="S13" s="40">
        <f t="shared" si="2"/>
        <v>51.661834716796875</v>
      </c>
      <c r="T13" s="40">
        <f t="shared" si="3"/>
        <v>34.784262657165527</v>
      </c>
      <c r="U13" s="40">
        <f t="shared" si="3"/>
        <v>51.78423023223877</v>
      </c>
      <c r="V13" s="40">
        <f t="shared" si="4"/>
        <v>34.781978594139218</v>
      </c>
      <c r="W13" s="40">
        <f t="shared" si="4"/>
        <v>51.781939537264407</v>
      </c>
    </row>
    <row r="14" spans="4:23" x14ac:dyDescent="0.25">
      <c r="E14" s="9" t="s">
        <v>45</v>
      </c>
      <c r="F14" s="35">
        <v>41217</v>
      </c>
      <c r="G14" s="35">
        <v>168109</v>
      </c>
      <c r="H14" s="35">
        <v>342306</v>
      </c>
      <c r="I14" s="35">
        <v>1357991</v>
      </c>
      <c r="J14" s="35">
        <v>10946206</v>
      </c>
      <c r="K14" s="35">
        <v>43452225</v>
      </c>
      <c r="L14" s="35">
        <v>11208690070</v>
      </c>
      <c r="M14" s="35">
        <v>44494994073</v>
      </c>
      <c r="O14" s="9" t="s">
        <v>45</v>
      </c>
      <c r="P14" s="40">
        <f t="shared" si="0"/>
        <v>10.062744140625</v>
      </c>
      <c r="Q14" s="40">
        <f t="shared" si="1"/>
        <v>41.042236328125</v>
      </c>
      <c r="R14" s="40">
        <f t="shared" si="2"/>
        <v>10.44635009765625</v>
      </c>
      <c r="S14" s="40">
        <f t="shared" si="2"/>
        <v>41.442596435546875</v>
      </c>
      <c r="T14" s="40">
        <f t="shared" si="3"/>
        <v>10.439115524291992</v>
      </c>
      <c r="U14" s="40">
        <f t="shared" si="3"/>
        <v>41.439270973205566</v>
      </c>
      <c r="V14" s="40">
        <f t="shared" si="4"/>
        <v>10.438906094059348</v>
      </c>
      <c r="W14" s="40">
        <f t="shared" si="4"/>
        <v>41.439192437566817</v>
      </c>
    </row>
    <row r="15" spans="4:23" x14ac:dyDescent="0.25">
      <c r="E15" s="9" t="s">
        <v>46</v>
      </c>
      <c r="F15" s="35">
        <v>37151</v>
      </c>
      <c r="G15" s="35">
        <v>168095</v>
      </c>
      <c r="H15" s="35">
        <v>309542</v>
      </c>
      <c r="I15" s="35">
        <v>1357988</v>
      </c>
      <c r="J15" s="35">
        <v>9898011</v>
      </c>
      <c r="K15" s="35">
        <v>43452210</v>
      </c>
      <c r="L15" s="35">
        <v>10135353700</v>
      </c>
      <c r="M15" s="35">
        <v>44494980092</v>
      </c>
      <c r="O15" s="9" t="s">
        <v>46</v>
      </c>
      <c r="P15" s="40">
        <f t="shared" si="0"/>
        <v>9.070068359375</v>
      </c>
      <c r="Q15" s="40">
        <f t="shared" si="1"/>
        <v>41.038818359375</v>
      </c>
      <c r="R15" s="40">
        <f t="shared" si="2"/>
        <v>9.44647216796875</v>
      </c>
      <c r="S15" s="40">
        <f t="shared" si="2"/>
        <v>41.4425048828125</v>
      </c>
      <c r="T15" s="40">
        <f t="shared" si="3"/>
        <v>9.439478874206543</v>
      </c>
      <c r="U15" s="40">
        <f t="shared" si="3"/>
        <v>41.43925666809082</v>
      </c>
      <c r="V15" s="40">
        <f t="shared" si="4"/>
        <v>9.4392837025225163</v>
      </c>
      <c r="W15" s="40">
        <f t="shared" si="4"/>
        <v>41.439179416745901</v>
      </c>
    </row>
    <row r="16" spans="4:23" x14ac:dyDescent="0.25">
      <c r="E16" s="9" t="s">
        <v>47</v>
      </c>
      <c r="F16" s="35">
        <v>49283</v>
      </c>
      <c r="G16" s="35">
        <v>143545</v>
      </c>
      <c r="H16" s="35">
        <v>407707</v>
      </c>
      <c r="I16" s="35">
        <v>1161395</v>
      </c>
      <c r="J16" s="35">
        <v>13042862</v>
      </c>
      <c r="K16" s="35">
        <v>37160768</v>
      </c>
      <c r="L16" s="35">
        <v>13355768158</v>
      </c>
      <c r="M16" s="35">
        <v>38052529162</v>
      </c>
      <c r="O16" s="9" t="s">
        <v>47</v>
      </c>
      <c r="P16" s="40">
        <f t="shared" si="0"/>
        <v>12.031982421875</v>
      </c>
      <c r="Q16" s="40">
        <f t="shared" si="1"/>
        <v>35.045166015625</v>
      </c>
      <c r="R16" s="40">
        <f t="shared" si="2"/>
        <v>12.442230224609375</v>
      </c>
      <c r="S16" s="40">
        <f t="shared" si="2"/>
        <v>35.442962646484375</v>
      </c>
      <c r="T16" s="40">
        <f t="shared" si="3"/>
        <v>12.438642501831055</v>
      </c>
      <c r="U16" s="40">
        <f t="shared" si="3"/>
        <v>35.43927001953125</v>
      </c>
      <c r="V16" s="40">
        <f t="shared" si="4"/>
        <v>12.438528386875987</v>
      </c>
      <c r="W16" s="40">
        <f t="shared" si="4"/>
        <v>35.439179429784417</v>
      </c>
    </row>
    <row r="17" spans="5:23" x14ac:dyDescent="0.25">
      <c r="E17" s="9" t="s">
        <v>59</v>
      </c>
      <c r="F17" s="35">
        <v>45207</v>
      </c>
      <c r="G17" s="35">
        <v>788878</v>
      </c>
      <c r="H17" s="35">
        <v>374968</v>
      </c>
      <c r="I17" s="35">
        <v>6325858</v>
      </c>
      <c r="J17" s="35">
        <v>11994401</v>
      </c>
      <c r="K17" s="37">
        <v>110541315</v>
      </c>
      <c r="L17" s="35">
        <v>12282082323</v>
      </c>
      <c r="M17" s="37">
        <v>48851403492</v>
      </c>
      <c r="O17" s="9" t="s">
        <v>59</v>
      </c>
      <c r="P17" s="40">
        <f t="shared" si="0"/>
        <v>11.036865234375</v>
      </c>
      <c r="Q17" s="40">
        <f t="shared" si="1"/>
        <v>192.59716796875</v>
      </c>
      <c r="R17" s="40">
        <f t="shared" si="2"/>
        <v>11.443115234375</v>
      </c>
      <c r="S17" s="40">
        <f t="shared" si="2"/>
        <v>193.04986572265625</v>
      </c>
      <c r="T17" s="40">
        <f t="shared" si="3"/>
        <v>11.438752174377441</v>
      </c>
      <c r="U17" s="40">
        <f t="shared" si="3"/>
        <v>105.42041301727295</v>
      </c>
      <c r="V17" s="40">
        <f t="shared" si="4"/>
        <v>11.438580530695617</v>
      </c>
      <c r="W17" s="40">
        <f t="shared" si="4"/>
        <v>45.496414873749018</v>
      </c>
    </row>
    <row r="18" spans="5:23" x14ac:dyDescent="0.25">
      <c r="E18" s="9" t="s">
        <v>60</v>
      </c>
      <c r="F18" s="35">
        <v>45211</v>
      </c>
      <c r="G18" s="35">
        <v>788878</v>
      </c>
      <c r="H18" s="35">
        <v>374975</v>
      </c>
      <c r="I18" s="35">
        <v>6325857</v>
      </c>
      <c r="J18" s="35">
        <v>11994440</v>
      </c>
      <c r="K18" s="37">
        <v>151988451</v>
      </c>
      <c r="L18" s="35">
        <v>12282068387</v>
      </c>
      <c r="M18" s="37">
        <v>48892850626</v>
      </c>
      <c r="O18" s="9" t="s">
        <v>60</v>
      </c>
      <c r="P18" s="40">
        <f t="shared" si="0"/>
        <v>11.037841796875</v>
      </c>
      <c r="Q18" s="40">
        <f t="shared" si="1"/>
        <v>192.59716796875</v>
      </c>
      <c r="R18" s="40">
        <f t="shared" si="2"/>
        <v>11.443328857421875</v>
      </c>
      <c r="S18" s="40">
        <f t="shared" si="2"/>
        <v>193.04983520507812</v>
      </c>
      <c r="T18" s="40">
        <f t="shared" si="3"/>
        <v>11.438789367675781</v>
      </c>
      <c r="U18" s="40">
        <f t="shared" si="3"/>
        <v>144.94748210906982</v>
      </c>
      <c r="V18" s="40">
        <f t="shared" si="4"/>
        <v>11.438567551784217</v>
      </c>
      <c r="W18" s="40">
        <f t="shared" si="4"/>
        <v>45.53501552529633</v>
      </c>
    </row>
    <row r="19" spans="5:23" x14ac:dyDescent="0.25">
      <c r="E19" s="9" t="s">
        <v>48</v>
      </c>
      <c r="F19" s="35">
        <v>41147</v>
      </c>
      <c r="G19" s="35">
        <v>772494</v>
      </c>
      <c r="H19" s="35">
        <v>342198</v>
      </c>
      <c r="I19" s="35">
        <v>6194782</v>
      </c>
      <c r="J19" s="35">
        <v>10945826</v>
      </c>
      <c r="K19" s="37">
        <v>127692026</v>
      </c>
      <c r="L19" s="35">
        <v>11208326528</v>
      </c>
      <c r="M19" s="37">
        <v>47795860954</v>
      </c>
      <c r="O19" s="9" t="s">
        <v>48</v>
      </c>
      <c r="P19" s="40">
        <f t="shared" si="0"/>
        <v>10.045654296875</v>
      </c>
      <c r="Q19" s="40">
        <f t="shared" si="1"/>
        <v>188.59716796875</v>
      </c>
      <c r="R19" s="40">
        <f t="shared" si="2"/>
        <v>10.44305419921875</v>
      </c>
      <c r="S19" s="40">
        <f t="shared" si="2"/>
        <v>189.04974365234375</v>
      </c>
      <c r="T19" s="40">
        <f t="shared" si="3"/>
        <v>10.438753128051758</v>
      </c>
      <c r="U19" s="40">
        <f t="shared" si="3"/>
        <v>121.7766056060791</v>
      </c>
      <c r="V19" s="40">
        <f t="shared" si="4"/>
        <v>10.438567519187927</v>
      </c>
      <c r="W19" s="40">
        <f t="shared" si="4"/>
        <v>44.513364279642701</v>
      </c>
    </row>
    <row r="20" spans="5:23" x14ac:dyDescent="0.25">
      <c r="E20" s="9" t="s">
        <v>49</v>
      </c>
      <c r="F20" s="35">
        <v>400032</v>
      </c>
      <c r="G20" s="35">
        <v>1284609</v>
      </c>
      <c r="H20" s="35">
        <v>3222352</v>
      </c>
      <c r="I20" s="35">
        <v>10295965</v>
      </c>
      <c r="J20" s="37">
        <v>35974638</v>
      </c>
      <c r="K20" s="37">
        <v>62521210</v>
      </c>
      <c r="L20" s="37">
        <v>30077262308</v>
      </c>
      <c r="M20" s="37">
        <v>39350259391</v>
      </c>
      <c r="O20" s="9" t="s">
        <v>49</v>
      </c>
      <c r="P20" s="40">
        <f t="shared" si="0"/>
        <v>97.6640625</v>
      </c>
      <c r="Q20" s="40">
        <f t="shared" si="1"/>
        <v>313.625244140625</v>
      </c>
      <c r="R20" s="40">
        <f t="shared" si="2"/>
        <v>98.33837890625</v>
      </c>
      <c r="S20" s="40">
        <f t="shared" si="2"/>
        <v>314.20791625976562</v>
      </c>
      <c r="T20" s="40">
        <f t="shared" si="3"/>
        <v>34.308088302612305</v>
      </c>
      <c r="U20" s="40">
        <f t="shared" si="3"/>
        <v>59.624872207641602</v>
      </c>
      <c r="V20" s="40">
        <f t="shared" si="4"/>
        <v>28.01163337007165</v>
      </c>
      <c r="W20" s="40">
        <f t="shared" si="4"/>
        <v>36.647784887813032</v>
      </c>
    </row>
    <row r="21" spans="5:23" x14ac:dyDescent="0.25">
      <c r="E21" s="9" t="s">
        <v>52</v>
      </c>
      <c r="F21" s="35">
        <v>16443</v>
      </c>
      <c r="G21" s="35">
        <v>28782</v>
      </c>
      <c r="H21" s="35">
        <v>147514</v>
      </c>
      <c r="I21" s="35">
        <v>245873</v>
      </c>
      <c r="J21" s="35">
        <v>4719235</v>
      </c>
      <c r="K21" s="35">
        <v>7865265</v>
      </c>
      <c r="L21" s="35">
        <v>4832466900</v>
      </c>
      <c r="M21" s="35">
        <v>8053958064</v>
      </c>
      <c r="O21" s="9" t="s">
        <v>52</v>
      </c>
      <c r="P21" s="40">
        <f t="shared" si="0"/>
        <v>4.014404296875</v>
      </c>
      <c r="Q21" s="40">
        <f t="shared" si="1"/>
        <v>7.02685546875</v>
      </c>
      <c r="R21" s="40">
        <f t="shared" si="2"/>
        <v>4.50177001953125</v>
      </c>
      <c r="S21" s="40">
        <f t="shared" si="2"/>
        <v>7.503448486328125</v>
      </c>
      <c r="T21" s="40">
        <f t="shared" si="3"/>
        <v>4.5006132125854492</v>
      </c>
      <c r="U21" s="40">
        <f t="shared" si="3"/>
        <v>7.5009012222290039</v>
      </c>
      <c r="V21" s="40">
        <f t="shared" si="4"/>
        <v>4.5005855150520802</v>
      </c>
      <c r="W21" s="40">
        <f t="shared" si="4"/>
        <v>7.5008329600095749</v>
      </c>
    </row>
    <row r="22" spans="5:23" x14ac:dyDescent="0.25">
      <c r="E22" s="9" t="s">
        <v>53</v>
      </c>
      <c r="F22" s="35">
        <v>20555</v>
      </c>
      <c r="G22" s="35">
        <v>32904</v>
      </c>
      <c r="H22" s="35">
        <v>178251</v>
      </c>
      <c r="I22" s="35">
        <v>278668</v>
      </c>
      <c r="J22" s="35">
        <v>5702513</v>
      </c>
      <c r="K22" s="35">
        <v>8914026</v>
      </c>
      <c r="L22" s="35">
        <v>5839337617</v>
      </c>
      <c r="M22" s="35">
        <v>9127867684</v>
      </c>
      <c r="O22" s="9" t="s">
        <v>53</v>
      </c>
      <c r="P22" s="40">
        <f t="shared" si="0"/>
        <v>5.018310546875</v>
      </c>
      <c r="Q22" s="40">
        <f t="shared" si="1"/>
        <v>8.033203125</v>
      </c>
      <c r="R22" s="40">
        <f t="shared" si="2"/>
        <v>5.439788818359375</v>
      </c>
      <c r="S22" s="40">
        <f t="shared" si="2"/>
        <v>8.5042724609375</v>
      </c>
      <c r="T22" s="40">
        <f t="shared" si="3"/>
        <v>5.4383401870727539</v>
      </c>
      <c r="U22" s="40">
        <f t="shared" si="3"/>
        <v>8.5010776519775391</v>
      </c>
      <c r="V22" s="40">
        <f t="shared" si="4"/>
        <v>5.438306943513453</v>
      </c>
      <c r="W22" s="40">
        <f t="shared" si="4"/>
        <v>8.5009892322123051</v>
      </c>
    </row>
    <row r="23" spans="5:23" x14ac:dyDescent="0.25">
      <c r="E23" s="16" t="s">
        <v>54</v>
      </c>
      <c r="F23" s="35">
        <v>37047</v>
      </c>
      <c r="G23" s="35">
        <v>82065</v>
      </c>
      <c r="H23" s="35">
        <v>309436</v>
      </c>
      <c r="I23" s="35">
        <v>669842</v>
      </c>
      <c r="J23" s="35">
        <v>9897346</v>
      </c>
      <c r="K23" s="35">
        <v>21431823</v>
      </c>
      <c r="L23" s="35">
        <v>10134752413</v>
      </c>
      <c r="M23" s="35">
        <v>21946108173</v>
      </c>
      <c r="O23" s="16" t="s">
        <v>54</v>
      </c>
      <c r="P23" s="40">
        <f t="shared" si="0"/>
        <v>9.044677734375</v>
      </c>
      <c r="Q23" s="40">
        <f t="shared" si="1"/>
        <v>20.035400390625</v>
      </c>
      <c r="R23" s="40">
        <f t="shared" si="2"/>
        <v>9.4432373046875</v>
      </c>
      <c r="S23" s="40">
        <f t="shared" si="2"/>
        <v>20.44195556640625</v>
      </c>
      <c r="T23" s="40">
        <f t="shared" si="3"/>
        <v>9.4388446807861328</v>
      </c>
      <c r="U23" s="40">
        <f t="shared" si="3"/>
        <v>20.438979148864746</v>
      </c>
      <c r="V23" s="40">
        <f t="shared" si="4"/>
        <v>9.4387237103655934</v>
      </c>
      <c r="W23" s="40">
        <f t="shared" si="4"/>
        <v>20.438905966468155</v>
      </c>
    </row>
    <row r="24" spans="5:23" x14ac:dyDescent="0.25">
      <c r="E24" s="17" t="s">
        <v>55</v>
      </c>
      <c r="F24" s="35">
        <v>24726</v>
      </c>
      <c r="G24" s="35">
        <v>41152</v>
      </c>
      <c r="H24" s="35">
        <v>211093</v>
      </c>
      <c r="I24" s="35">
        <v>342197</v>
      </c>
      <c r="J24" s="35">
        <v>6751242</v>
      </c>
      <c r="K24" s="35">
        <v>10945787</v>
      </c>
      <c r="L24" s="35">
        <v>6913163402</v>
      </c>
      <c r="M24" s="35">
        <v>11208354423</v>
      </c>
      <c r="O24" s="17" t="s">
        <v>55</v>
      </c>
      <c r="P24" s="40">
        <f t="shared" si="0"/>
        <v>6.03662109375</v>
      </c>
      <c r="Q24" s="40">
        <f t="shared" si="1"/>
        <v>10.046875</v>
      </c>
      <c r="R24" s="40">
        <f t="shared" si="2"/>
        <v>6.442047119140625</v>
      </c>
      <c r="S24" s="40">
        <f t="shared" si="2"/>
        <v>10.443023681640625</v>
      </c>
      <c r="T24" s="40">
        <f t="shared" si="3"/>
        <v>6.4384860992431641</v>
      </c>
      <c r="U24" s="40">
        <f t="shared" si="3"/>
        <v>10.438715934753418</v>
      </c>
      <c r="V24" s="40">
        <f t="shared" si="4"/>
        <v>6.4383851382881403</v>
      </c>
      <c r="W24" s="40">
        <f t="shared" si="4"/>
        <v>10.438593498431146</v>
      </c>
    </row>
    <row r="25" spans="5:23" x14ac:dyDescent="0.25">
      <c r="E25" s="8"/>
      <c r="F25" s="14"/>
      <c r="G25" s="14"/>
      <c r="H25" s="14"/>
      <c r="I25" s="14"/>
      <c r="J25" s="14"/>
      <c r="K25" s="14"/>
      <c r="L25" s="14"/>
      <c r="M25" s="14"/>
    </row>
    <row r="26" spans="5:23" x14ac:dyDescent="0.25">
      <c r="E26" s="25" t="s">
        <v>38</v>
      </c>
      <c r="F26" s="25"/>
      <c r="G26" s="25"/>
      <c r="H26" s="25"/>
      <c r="I26" s="25"/>
      <c r="J26" s="25"/>
      <c r="K26" s="25"/>
      <c r="L26" s="25"/>
      <c r="M26" s="25"/>
    </row>
    <row r="27" spans="5:23" x14ac:dyDescent="0.25">
      <c r="E27" s="15" t="s">
        <v>43</v>
      </c>
    </row>
    <row r="28" spans="5:23" x14ac:dyDescent="0.25">
      <c r="E28" s="13" t="s">
        <v>44</v>
      </c>
    </row>
    <row r="29" spans="5:23" x14ac:dyDescent="0.25">
      <c r="E29" s="18" t="s">
        <v>58</v>
      </c>
    </row>
    <row r="47" spans="6:13" x14ac:dyDescent="0.25">
      <c r="G47" s="30" t="s">
        <v>29</v>
      </c>
      <c r="H47" s="30"/>
      <c r="I47" s="30"/>
      <c r="J47" s="30"/>
      <c r="K47" s="30"/>
      <c r="L47" s="30" t="s">
        <v>30</v>
      </c>
      <c r="M47" s="30"/>
    </row>
    <row r="48" spans="6:13" x14ac:dyDescent="0.25">
      <c r="F48" s="5" t="s">
        <v>28</v>
      </c>
      <c r="G48" s="6" t="s">
        <v>23</v>
      </c>
      <c r="H48" s="6" t="s">
        <v>24</v>
      </c>
      <c r="I48" s="6" t="s">
        <v>25</v>
      </c>
      <c r="J48" s="6" t="s">
        <v>26</v>
      </c>
      <c r="K48" s="6" t="s">
        <v>27</v>
      </c>
      <c r="L48" s="6" t="s">
        <v>24</v>
      </c>
      <c r="M48" s="6" t="s">
        <v>25</v>
      </c>
    </row>
    <row r="49" spans="5:13" x14ac:dyDescent="0.25">
      <c r="E49" s="2" t="s">
        <v>7</v>
      </c>
      <c r="F49" s="3" t="s">
        <v>8</v>
      </c>
      <c r="G49" s="4">
        <v>1897</v>
      </c>
      <c r="H49" s="4">
        <v>462</v>
      </c>
      <c r="I49" s="4">
        <v>265</v>
      </c>
      <c r="J49" s="4">
        <v>272</v>
      </c>
      <c r="K49" s="4">
        <v>217</v>
      </c>
      <c r="L49" s="4">
        <v>960</v>
      </c>
      <c r="M49" s="4">
        <v>1632</v>
      </c>
    </row>
    <row r="50" spans="5:13" x14ac:dyDescent="0.25">
      <c r="E50" s="2" t="s">
        <v>9</v>
      </c>
      <c r="F50" s="3" t="s">
        <v>8</v>
      </c>
      <c r="G50" s="4">
        <v>327</v>
      </c>
      <c r="H50" s="4">
        <v>337</v>
      </c>
      <c r="I50" s="4">
        <v>202</v>
      </c>
      <c r="J50" s="4">
        <v>167</v>
      </c>
      <c r="K50" s="4">
        <v>159</v>
      </c>
      <c r="L50" s="4">
        <v>736</v>
      </c>
      <c r="M50" s="4">
        <v>640</v>
      </c>
    </row>
    <row r="51" spans="5:13" x14ac:dyDescent="0.25">
      <c r="E51" s="2" t="s">
        <v>10</v>
      </c>
      <c r="F51" s="3" t="s">
        <v>8</v>
      </c>
      <c r="G51" s="4">
        <v>206</v>
      </c>
      <c r="H51" s="4">
        <v>167</v>
      </c>
      <c r="I51" s="4">
        <v>112</v>
      </c>
      <c r="J51" s="4">
        <v>98</v>
      </c>
      <c r="K51" s="4">
        <v>30</v>
      </c>
      <c r="L51" s="4">
        <v>384</v>
      </c>
      <c r="M51" s="4">
        <v>384</v>
      </c>
    </row>
    <row r="52" spans="5:13" x14ac:dyDescent="0.25">
      <c r="E52" s="2" t="s">
        <v>11</v>
      </c>
      <c r="F52" s="3" t="s">
        <v>8</v>
      </c>
      <c r="G52" s="4">
        <v>758</v>
      </c>
      <c r="H52" s="4">
        <v>103</v>
      </c>
      <c r="I52" s="4">
        <v>59</v>
      </c>
      <c r="J52" s="4">
        <v>50</v>
      </c>
      <c r="K52" s="4">
        <v>8</v>
      </c>
      <c r="L52" s="4">
        <v>128</v>
      </c>
      <c r="M52" s="4">
        <v>128</v>
      </c>
    </row>
    <row r="53" spans="5:13" x14ac:dyDescent="0.25">
      <c r="E53" s="2" t="s">
        <v>12</v>
      </c>
      <c r="F53" s="3" t="s">
        <v>8</v>
      </c>
      <c r="G53" s="4">
        <v>966</v>
      </c>
      <c r="H53" s="4">
        <v>245</v>
      </c>
      <c r="I53" s="4">
        <v>132</v>
      </c>
      <c r="J53" s="4">
        <v>120</v>
      </c>
      <c r="K53" s="4">
        <v>28</v>
      </c>
      <c r="L53" s="4">
        <v>544</v>
      </c>
      <c r="M53" s="4">
        <v>416</v>
      </c>
    </row>
    <row r="54" spans="5:13" x14ac:dyDescent="0.25">
      <c r="E54" s="2" t="s">
        <v>13</v>
      </c>
      <c r="F54" s="3" t="s">
        <v>8</v>
      </c>
      <c r="G54" s="4">
        <v>963</v>
      </c>
      <c r="H54" s="4">
        <v>245</v>
      </c>
      <c r="I54" s="4">
        <v>132</v>
      </c>
      <c r="J54" s="4">
        <v>117</v>
      </c>
      <c r="K54" s="4">
        <v>25</v>
      </c>
      <c r="L54" s="4">
        <v>544</v>
      </c>
      <c r="M54" s="4">
        <v>416</v>
      </c>
    </row>
    <row r="55" spans="5:13" x14ac:dyDescent="0.25">
      <c r="E55" s="2" t="s">
        <v>14</v>
      </c>
      <c r="F55" s="3" t="s">
        <v>8</v>
      </c>
      <c r="G55" s="4">
        <v>943</v>
      </c>
      <c r="H55" s="4">
        <v>232</v>
      </c>
      <c r="I55" s="4">
        <v>134</v>
      </c>
      <c r="J55" s="4">
        <v>113</v>
      </c>
      <c r="K55" s="4">
        <v>26</v>
      </c>
      <c r="L55" s="4">
        <v>512</v>
      </c>
      <c r="M55" s="4">
        <v>416</v>
      </c>
    </row>
    <row r="56" spans="5:13" x14ac:dyDescent="0.25">
      <c r="E56" s="2" t="s">
        <v>15</v>
      </c>
      <c r="F56" s="3" t="s">
        <v>8</v>
      </c>
      <c r="G56" s="4">
        <v>1636</v>
      </c>
      <c r="H56" s="4">
        <v>302</v>
      </c>
      <c r="I56" s="4">
        <v>170</v>
      </c>
      <c r="J56" s="4">
        <v>176</v>
      </c>
      <c r="K56" s="4">
        <v>155</v>
      </c>
      <c r="L56" s="4">
        <v>576</v>
      </c>
      <c r="M56" s="4">
        <v>608</v>
      </c>
    </row>
    <row r="57" spans="5:13" x14ac:dyDescent="0.25">
      <c r="E57" s="2" t="s">
        <v>16</v>
      </c>
      <c r="F57" s="3" t="s">
        <v>8</v>
      </c>
      <c r="G57" s="4">
        <v>1644</v>
      </c>
      <c r="H57" s="4">
        <v>302</v>
      </c>
      <c r="I57" s="4">
        <v>164</v>
      </c>
      <c r="J57" s="4">
        <v>180</v>
      </c>
      <c r="K57" s="4">
        <v>152</v>
      </c>
      <c r="L57" s="4">
        <v>576</v>
      </c>
      <c r="M57" s="4">
        <v>576</v>
      </c>
    </row>
    <row r="58" spans="5:13" x14ac:dyDescent="0.25">
      <c r="E58" s="2" t="s">
        <v>17</v>
      </c>
      <c r="F58" s="3" t="s">
        <v>8</v>
      </c>
      <c r="G58" s="4">
        <v>1619</v>
      </c>
      <c r="H58" s="4">
        <v>301</v>
      </c>
      <c r="I58" s="4">
        <v>165</v>
      </c>
      <c r="J58" s="4">
        <v>170</v>
      </c>
      <c r="K58" s="4">
        <v>149</v>
      </c>
      <c r="L58" s="4">
        <v>576</v>
      </c>
      <c r="M58" s="4">
        <v>576</v>
      </c>
    </row>
    <row r="59" spans="5:13" x14ac:dyDescent="0.25">
      <c r="E59" s="2" t="s">
        <v>18</v>
      </c>
      <c r="F59" s="3" t="s">
        <v>8</v>
      </c>
      <c r="G59" s="4">
        <v>1436</v>
      </c>
      <c r="H59" s="4">
        <v>256</v>
      </c>
      <c r="I59" s="4">
        <v>282</v>
      </c>
      <c r="J59" s="4">
        <v>283</v>
      </c>
      <c r="K59" s="4">
        <v>270</v>
      </c>
      <c r="L59" s="4">
        <v>1280</v>
      </c>
      <c r="M59" s="4">
        <v>1600</v>
      </c>
    </row>
    <row r="60" spans="5:13" x14ac:dyDescent="0.25">
      <c r="E60" s="2" t="s">
        <v>19</v>
      </c>
      <c r="F60" s="3" t="s">
        <v>8</v>
      </c>
      <c r="G60" s="4">
        <v>764</v>
      </c>
      <c r="H60" s="4">
        <v>93</v>
      </c>
      <c r="I60" s="4">
        <v>65</v>
      </c>
      <c r="J60" s="4">
        <v>45</v>
      </c>
      <c r="K60" s="4">
        <v>6</v>
      </c>
      <c r="L60" s="4">
        <v>128</v>
      </c>
      <c r="M60" s="4">
        <v>128</v>
      </c>
    </row>
    <row r="61" spans="5:13" x14ac:dyDescent="0.25">
      <c r="E61" s="2" t="s">
        <v>20</v>
      </c>
      <c r="F61" s="3" t="s">
        <v>8</v>
      </c>
      <c r="G61" s="4">
        <v>200</v>
      </c>
      <c r="H61" s="4">
        <v>123</v>
      </c>
      <c r="I61" s="4">
        <v>79</v>
      </c>
      <c r="J61" s="4">
        <v>68</v>
      </c>
      <c r="K61" s="4">
        <v>10</v>
      </c>
      <c r="L61" s="4">
        <v>224</v>
      </c>
      <c r="M61" s="4">
        <v>192</v>
      </c>
    </row>
    <row r="62" spans="5:13" x14ac:dyDescent="0.25">
      <c r="E62" s="2" t="s">
        <v>21</v>
      </c>
      <c r="F62" s="3" t="s">
        <v>8</v>
      </c>
      <c r="G62" s="4">
        <v>188</v>
      </c>
      <c r="H62" s="4">
        <v>163</v>
      </c>
      <c r="I62" s="4">
        <v>105</v>
      </c>
      <c r="J62" s="4">
        <v>94</v>
      </c>
      <c r="K62" s="4">
        <v>27</v>
      </c>
      <c r="L62" s="4">
        <v>384</v>
      </c>
      <c r="M62" s="4">
        <v>352</v>
      </c>
    </row>
    <row r="63" spans="5:13" x14ac:dyDescent="0.25">
      <c r="E63" s="2" t="s">
        <v>22</v>
      </c>
      <c r="F63" s="3" t="s">
        <v>8</v>
      </c>
      <c r="G63" s="4">
        <v>186</v>
      </c>
      <c r="H63" s="4">
        <v>133</v>
      </c>
      <c r="I63" s="4">
        <v>91</v>
      </c>
      <c r="J63" s="4">
        <v>76</v>
      </c>
      <c r="K63" s="4">
        <v>14</v>
      </c>
      <c r="L63" s="4">
        <v>192</v>
      </c>
      <c r="M63" s="4">
        <v>192</v>
      </c>
    </row>
  </sheetData>
  <mergeCells count="17">
    <mergeCell ref="P8:W8"/>
    <mergeCell ref="P2:T2"/>
    <mergeCell ref="U2:W2"/>
    <mergeCell ref="P7:Q7"/>
    <mergeCell ref="R7:S7"/>
    <mergeCell ref="T7:U7"/>
    <mergeCell ref="V7:W7"/>
    <mergeCell ref="E26:M26"/>
    <mergeCell ref="F8:M8"/>
    <mergeCell ref="F2:J2"/>
    <mergeCell ref="K2:M2"/>
    <mergeCell ref="L47:M47"/>
    <mergeCell ref="G47:K47"/>
    <mergeCell ref="F7:G7"/>
    <mergeCell ref="H7:I7"/>
    <mergeCell ref="J7:K7"/>
    <mergeCell ref="L7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2015-03-29T02:37:41Z</dcterms:modified>
</cp:coreProperties>
</file>