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9435" tabRatio="698" firstSheet="2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AMAC" sheetId="2" r:id="rId5"/>
    <sheet name="BWARI" sheetId="32" r:id="rId6"/>
    <sheet name="KONSHISHA" sheetId="33" r:id="rId7"/>
    <sheet name="USHONGO" sheetId="34" r:id="rId8"/>
    <sheet name="DOMA" sheetId="35" r:id="rId9"/>
    <sheet name="KARU" sheetId="36" r:id="rId10"/>
    <sheet name="LAFIA" sheetId="37" r:id="rId11"/>
    <sheet name="NASSARAWA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</workbook>
</file>

<file path=xl/sharedStrings.xml><?xml version="1.0" encoding="utf-8"?>
<sst xmlns="http://schemas.openxmlformats.org/spreadsheetml/2006/main" count="923" uniqueCount="923">
  <si>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</si>
  <si>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</si>
  <si>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</si>
  <si>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</si>
  <si>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</si>
  <si>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</si>
  <si>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</si>
  <si>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</si>
  <si>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</si>
  <si>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</si>
  <si>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</si>
  <si>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</si>
  <si>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</si>
  <si>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</si>
  <si>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</si>
  <si>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</si>
  <si>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</si>
  <si>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</si>
  <si>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</si>
  <si>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</si>
  <si>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</si>
  <si>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</si>
  <si>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</si>
  <si>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</si>
  <si>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</si>
  <si>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</si>
  <si>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</si>
  <si>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</si>
  <si>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</si>
  <si>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</si>
  <si>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</si>
  <si>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</si>
  <si>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</si>
  <si>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</si>
  <si>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</si>
  <si>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</si>
  <si>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</si>
  <si>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</si>
  <si>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</si>
  <si>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</si>
  <si>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</si>
  <si>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</si>
  <si>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</si>
  <si>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</si>
  <si>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</si>
  <si>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</si>
  <si>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</si>
  <si>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</si>
  <si>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</si>
  <si>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</si>
  <si>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</si>
  <si>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</si>
  <si>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</si>
  <si>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</si>
  <si>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</si>
  <si>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</si>
  <si>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</si>
  <si>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</si>
  <si>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Testing/Yield</t>
  </si>
  <si>
    <t>Select</t>
  </si>
  <si>
    <t>APIN</t>
  </si>
  <si>
    <t>CCFN</t>
  </si>
  <si>
    <t>CIHP</t>
  </si>
  <si>
    <t>FHI360</t>
  </si>
  <si>
    <t>IHVN</t>
  </si>
  <si>
    <t>TBD</t>
  </si>
  <si>
    <t>PEPFAR Nigeria Implementing Partner Semi-Monthly Performance Monitoring Dashboard</t>
  </si>
  <si>
    <t>Scale-up LGAs Analysis</t>
  </si>
  <si>
    <t>Implementing Partner</t>
  </si>
  <si>
    <t>Last Reporting Period</t>
  </si>
  <si>
    <t>FY 2017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</si>
  <si>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</si>
  <si>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</si>
  <si>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</si>
  <si>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</si>
  <si>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</si>
  <si>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</si>
  <si>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</si>
  <si>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</si>
  <si>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</si>
  <si>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</si>
  <si>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</si>
  <si>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</si>
  <si>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NAS NSW</t>
  </si>
  <si>
    <t>IHVN/NAS/NSW/F/0002</t>
  </si>
  <si>
    <t>Adonai Hospital</t>
  </si>
  <si>
    <t>IHVN/NAS/NSW/F/0003</t>
  </si>
  <si>
    <t>Alpha Medical Center</t>
  </si>
  <si>
    <t>IHVN/NAS/NSW/F/0004</t>
  </si>
  <si>
    <t>Alumbugu Memorial Clinic</t>
  </si>
  <si>
    <t>IHVN/NAS/NSW/F/0005</t>
  </si>
  <si>
    <t>Butus Medical</t>
  </si>
  <si>
    <t>IHVN/NAS/NSW/F/0006</t>
  </si>
  <si>
    <t>Dehi Hospital and Maternity</t>
  </si>
  <si>
    <t>IHVN/NAS/NSW/F/0007</t>
  </si>
  <si>
    <t>Diamond Medical Centre</t>
  </si>
  <si>
    <t>IHVN/NAS/NSW/F/0008</t>
  </si>
  <si>
    <t>Henad Medical Center</t>
  </si>
  <si>
    <t>IHVN/NAS/NSW/F/0009</t>
  </si>
  <si>
    <t>Kaudiya Clinic</t>
  </si>
  <si>
    <t>IHVN/NAS/NSW/F/0010</t>
  </si>
  <si>
    <t>Loko 2 Kekura Road Primary Health Care Center</t>
  </si>
  <si>
    <t>IHVN/NAS/NSW/F/0011</t>
  </si>
  <si>
    <t>Loko Primary Health Center</t>
  </si>
  <si>
    <t>IHVN/NAS/NSW/F/0012</t>
  </si>
  <si>
    <t>Nasara Clinic</t>
  </si>
  <si>
    <t>IHVN/NAS/NSW/C/0001</t>
  </si>
  <si>
    <t>NASARAWA HTC</t>
  </si>
  <si>
    <t>IHVN/NAS/NSW/F/0013</t>
  </si>
  <si>
    <t>Nasarawa Medical Center</t>
  </si>
  <si>
    <t>IHVN/NAS/NSW/F/0014</t>
  </si>
  <si>
    <t>PHC Agam</t>
  </si>
  <si>
    <t>IHVN/NAS/NSW/F/0015</t>
  </si>
  <si>
    <t>PHC Ajaga</t>
  </si>
  <si>
    <t>IHVN/NAS/NSW/F/0016</t>
  </si>
  <si>
    <t>PHC Ara 2</t>
  </si>
  <si>
    <t>IHVN/NAS/NSW/F/0017</t>
  </si>
  <si>
    <t>PHC Bakono</t>
  </si>
  <si>
    <t>IHVN/NAS/NSW/F/0018</t>
  </si>
  <si>
    <t>PHC Ittah</t>
  </si>
  <si>
    <t>IHVN/NAS/NSW/F/0019</t>
  </si>
  <si>
    <t>PHC Laminga</t>
  </si>
  <si>
    <t>IHVN/NAS/NSW/F/0020</t>
  </si>
  <si>
    <t>PHC Maraban Odege</t>
  </si>
  <si>
    <t>IHVN/NAS/NSW/F/0021</t>
  </si>
  <si>
    <t>PHC Marmara</t>
  </si>
  <si>
    <t>IHVN/NAS/NSW/F/0022</t>
  </si>
  <si>
    <t>PHC Nasarawa Maintown</t>
  </si>
  <si>
    <t>IHVN/NAS/NSW/F/0023</t>
  </si>
  <si>
    <t>PHC Ogufa</t>
  </si>
  <si>
    <t>IHVN/NAS/NSW/F/0024</t>
  </si>
  <si>
    <t>PHC Ogupa</t>
  </si>
  <si>
    <t>IHVN/NAS/NSW/F/0025</t>
  </si>
  <si>
    <t>PHC Onda</t>
  </si>
  <si>
    <t>IHVN/NAS/NSW/F/0026</t>
  </si>
  <si>
    <t>PHC Sagbagyi</t>
  </si>
  <si>
    <t>IHVN/NAS/NSW/F/0027</t>
  </si>
  <si>
    <t>PHC Tunga</t>
  </si>
  <si>
    <t>IHVN/NAS/NSW/F/0028</t>
  </si>
  <si>
    <t>PHC Useni</t>
  </si>
  <si>
    <t>IHVN/NAS/NSW/F/0029</t>
  </si>
  <si>
    <t>PHC Usha Kado</t>
  </si>
  <si>
    <t>IHVN/NAS/NSW/F/0030</t>
  </si>
  <si>
    <t>PHC Ushata</t>
  </si>
  <si>
    <t>IHVN/NAS/NSW/F/0031</t>
  </si>
  <si>
    <t>PHC Zakun Bello</t>
  </si>
  <si>
    <t>NAS LFA</t>
  </si>
  <si>
    <t>IHVN/NAS/LFA/F/0002</t>
  </si>
  <si>
    <t>Aboki Clinic</t>
  </si>
  <si>
    <t>IHVN/NAS/LFA/F/0003</t>
  </si>
  <si>
    <t>Adogi Primary Health Care</t>
  </si>
  <si>
    <t>IHVN/NAS/LFA/F/0004</t>
  </si>
  <si>
    <t>Agu Hospital</t>
  </si>
  <si>
    <t>IHVN/NAS/LFA/F/0005</t>
  </si>
  <si>
    <t>Agudu Primary Health Centre</t>
  </si>
  <si>
    <t>IHVN/NAS/LFA/F/0006</t>
  </si>
  <si>
    <t>Angbas Clinic</t>
  </si>
  <si>
    <t>IHVN/NAS/LFA/F/0007</t>
  </si>
  <si>
    <t>Assakio Primary Health Center</t>
  </si>
  <si>
    <t>IHVN/NAS/LFA/F/0008</t>
  </si>
  <si>
    <t>Azuba Bashayi Primary Health Center</t>
  </si>
  <si>
    <t>IHVN/NAS/LFA/F/0009</t>
  </si>
  <si>
    <t>Bakin Rijiya Primary Health Center</t>
  </si>
  <si>
    <t>IHVN/NAS/LFA/F/0010</t>
  </si>
  <si>
    <t>Barkin Abdullahi Primary Health Center</t>
  </si>
  <si>
    <t>IHVN/NAS/LFA/F/0011</t>
  </si>
  <si>
    <t>Dalhatu Araf Specialist Hospital</t>
  </si>
  <si>
    <t>IHVN/NAS/LFA/F/0012</t>
  </si>
  <si>
    <t>Doma Road Primary Health Care Center</t>
  </si>
  <si>
    <t>IHVN/NAS/LFA/F/0013</t>
  </si>
  <si>
    <t>Fadama North Primary Health Centre</t>
  </si>
  <si>
    <t>IHVN/NAS/LFA/F/0014</t>
  </si>
  <si>
    <t>Fadama South Primary Health Care Center</t>
  </si>
  <si>
    <t>IHVN/NAS/LFA/F/0015</t>
  </si>
  <si>
    <t>Gidan Buba Primary Health Care Center</t>
  </si>
  <si>
    <t>IHVN/NAS/LFA/F/0016</t>
  </si>
  <si>
    <t>Gidan Maiakuya Primary Health Center</t>
  </si>
  <si>
    <t>IHVN/NAS/LFA/F/0017</t>
  </si>
  <si>
    <t>Gosha Clinic</t>
  </si>
  <si>
    <t>IHVN/NAS/LFA/F/0018</t>
  </si>
  <si>
    <t>Hawawu Clinic and Maternity</t>
  </si>
  <si>
    <t>IHVN/NAS/LFA/F/0019</t>
  </si>
  <si>
    <t>Hiltop Hospital</t>
  </si>
  <si>
    <t>IHVN/NAS/LFA/F/0020</t>
  </si>
  <si>
    <t>Immanuela Clinic</t>
  </si>
  <si>
    <t>IHVN/NAS/LFA/F/0021</t>
  </si>
  <si>
    <t>Kowa Hospital</t>
  </si>
  <si>
    <t>IHVN/NAS/LFA/F/0022</t>
  </si>
  <si>
    <t>Kwandare Primary Health Centre</t>
  </si>
  <si>
    <t>IHVN/NAS/LFA/F/0023</t>
  </si>
  <si>
    <t>Lafia Clinic</t>
  </si>
  <si>
    <t>IHVN/NAS/LFA/C/0001</t>
  </si>
  <si>
    <t>LAFIA HTC</t>
  </si>
  <si>
    <t>IHVN/NAS/LFA/F/0025</t>
  </si>
  <si>
    <t>M&amp;D Hospital</t>
  </si>
  <si>
    <t>IHVN/NAS/LFA/F/0024</t>
  </si>
  <si>
    <t>Mararaba Akunza Primary Health Centre</t>
  </si>
  <si>
    <t>IHVN/NAS/LFA/F/0026</t>
  </si>
  <si>
    <t>Namu Clinic</t>
  </si>
  <si>
    <t>IHVN/NAS/LFA/F/0027</t>
  </si>
  <si>
    <t>New Market Road Primary Health Center</t>
  </si>
  <si>
    <t>IHVN/NAS/LFA/F/0028</t>
  </si>
  <si>
    <t>Nyekasi Nursing Home</t>
  </si>
  <si>
    <t>IHVN/NAS/LFA/F/0029</t>
  </si>
  <si>
    <t>Olivet Medical Center</t>
  </si>
  <si>
    <t>IHVN/NAS/LFA/F/0030</t>
  </si>
  <si>
    <t>Oshyegba Medical Center</t>
  </si>
  <si>
    <t>IHVN/NAS/LFA/F/0031</t>
  </si>
  <si>
    <t>Polytechnic Clinic</t>
  </si>
  <si>
    <t>IHVN/NAS/LFA/F/0032</t>
  </si>
  <si>
    <t>Sabon Gida Primary Health Care - Shendam Road</t>
  </si>
  <si>
    <t>IHVN/NAS/LFA/F/0033</t>
  </si>
  <si>
    <t>Sadanji Medical Center</t>
  </si>
  <si>
    <t>IHVN/NAS/LFA/F/0034</t>
  </si>
  <si>
    <t>Sauki Hospital</t>
  </si>
  <si>
    <t>IHVN/NAS/LFA/F/0035</t>
  </si>
  <si>
    <t>Shabu Model Comprehensive Center</t>
  </si>
  <si>
    <t>IHVN/NAS/LFA/F/0036</t>
  </si>
  <si>
    <t>The Chrane Hospital</t>
  </si>
  <si>
    <t>IHVN/NAS/LFA/F/0037</t>
  </si>
  <si>
    <t>Tudun Gwandara Primary Health Center</t>
  </si>
  <si>
    <t>IHVN/NAS/LFA/F/0038</t>
  </si>
  <si>
    <t>Ugah Primary Health Center</t>
  </si>
  <si>
    <t>IHVN/NAS/LFA/F/0039</t>
  </si>
  <si>
    <t>Voice of Islam Hospital</t>
  </si>
  <si>
    <t>IHVN/NAS/LFA/F/0040</t>
  </si>
  <si>
    <t>Wadata Primary Health Centre</t>
  </si>
  <si>
    <t>NAS KRV</t>
  </si>
  <si>
    <t>IHVN/NAS/KRV/F/0002</t>
  </si>
  <si>
    <t>IHVN/NAS/KRV/F/0003</t>
  </si>
  <si>
    <t>Albama Clinics</t>
  </si>
  <si>
    <t>IHVN/NAS/KRV/F/0004</t>
  </si>
  <si>
    <t>Alheri Clinic and Maternity</t>
  </si>
  <si>
    <t>IHVN/NAS/KRV/F/0005</t>
  </si>
  <si>
    <t>IHVN/NAS/KRV/F/0006</t>
  </si>
  <si>
    <t>Al-Kawari Hospital</t>
  </si>
  <si>
    <t>IHVN/NAS/KRV/F/0007</t>
  </si>
  <si>
    <t>Anointed Clinic</t>
  </si>
  <si>
    <t>IHVN/NAS/KRV/F/0008</t>
  </si>
  <si>
    <t>Aso Panda Primary Health Care Center</t>
  </si>
  <si>
    <t>IHVN/NAS/KRV/F/0009</t>
  </si>
  <si>
    <t>Auta Primary Health Center</t>
  </si>
  <si>
    <t>IHVN/NAS/KRV/F/0010</t>
  </si>
  <si>
    <t>Best Clinic</t>
  </si>
  <si>
    <t>IHVN/NAS/KRV/F/0011</t>
  </si>
  <si>
    <t>Bethel Clinic</t>
  </si>
  <si>
    <t>IHVN/NAS/KRV/F/0012</t>
  </si>
  <si>
    <t>Blessed Trinity</t>
  </si>
  <si>
    <t>IHVN/NAS/KRV/F/0013</t>
  </si>
  <si>
    <t>City International</t>
  </si>
  <si>
    <t>IHVN/NAS/KRV/F/0014</t>
  </si>
  <si>
    <t>Destiny Clinic and Maternity</t>
  </si>
  <si>
    <t>IHVN/NAS/KRV/F/0015</t>
  </si>
  <si>
    <t>Diamond Medical Clinic</t>
  </si>
  <si>
    <t>IHVN/NAS/KRV/F/0016</t>
  </si>
  <si>
    <t>Diza Hospital</t>
  </si>
  <si>
    <t>IHVN/NAS/KRV/F/0017</t>
  </si>
  <si>
    <t>Edabta Hospital</t>
  </si>
  <si>
    <t>IHVN/NAS/KRV/F/0018</t>
  </si>
  <si>
    <t>Edither Choice Hospital</t>
  </si>
  <si>
    <t>IHVN/NAS/KRV/F/0019</t>
  </si>
  <si>
    <t>Emotan Clinic and Maternity</t>
  </si>
  <si>
    <t>IHVN/NAS/KRV/F/0020</t>
  </si>
  <si>
    <t>Ettal Clinic and Maternity</t>
  </si>
  <si>
    <t>IHVN/NAS/KRV/F/0021</t>
  </si>
  <si>
    <t>Fountainhead Hospital</t>
  </si>
  <si>
    <t>IHVN/NAS/KRV/F/0022</t>
  </si>
  <si>
    <t>Gidan Zakara Primary Health Center</t>
  </si>
  <si>
    <t>IHVN/NAS/KRV/F/0023</t>
  </si>
  <si>
    <t>Gitata Primary Health Center</t>
  </si>
  <si>
    <t>IHVN/NAS/KRV/F/0024</t>
  </si>
  <si>
    <t>Gora Primary Health Center</t>
  </si>
  <si>
    <t>IHVN/NAS/KRV/F/0025</t>
  </si>
  <si>
    <t>Goshen Clinic and Maternity</t>
  </si>
  <si>
    <t>IHVN/NAS/KRV/F/0026</t>
  </si>
  <si>
    <t>Gunduma Primary Health Center</t>
  </si>
  <si>
    <t>IHVN/NAS/KRV/F/0027</t>
  </si>
  <si>
    <t>Hebron Clinic</t>
  </si>
  <si>
    <t>IHVN/NAS/KRV/F/0028</t>
  </si>
  <si>
    <t>His Mercy Hospital</t>
  </si>
  <si>
    <t>IHVN/NAS/KRV/F/0029</t>
  </si>
  <si>
    <t>Karshi Primary Health Center</t>
  </si>
  <si>
    <t>IHVN/NAS/KRV/C/0001</t>
  </si>
  <si>
    <t>KARU HTC</t>
  </si>
  <si>
    <t>IHVN/NAS/KRV/F/0030</t>
  </si>
  <si>
    <t>Karu Primary Health Center</t>
  </si>
  <si>
    <t>IHVN/NAS/KRV/F/0031</t>
  </si>
  <si>
    <t>K-Health (Adult Adolescent Program)</t>
  </si>
  <si>
    <t>IHVN/NAS/KRV/F/0032</t>
  </si>
  <si>
    <t>Kingscare Hospital</t>
  </si>
  <si>
    <t>IHVN/NAS/KRV/F/0033</t>
  </si>
  <si>
    <t>Koroduma Primary Health Care Center</t>
  </si>
  <si>
    <t>IHVN/NAS/KRV/F/0034</t>
  </si>
  <si>
    <t>Kpamu Shammah Hospital</t>
  </si>
  <si>
    <t>IHVN/NAS/KRV/F/0035</t>
  </si>
  <si>
    <t>Livia Shammah Hospitals Limited</t>
  </si>
  <si>
    <t>IHVN/NAS/KRV/F/0036</t>
  </si>
  <si>
    <t xml:space="preserve">Luvu  Madaki</t>
  </si>
  <si>
    <t>IHVN/NAS/KRV/F/0037</t>
  </si>
  <si>
    <t>Maraba Charity</t>
  </si>
  <si>
    <t>IHVN/NAS/KRV/F/0038</t>
  </si>
  <si>
    <t>Maraba Clinic and Maternity</t>
  </si>
  <si>
    <t>IHVN/NAS/KRV/F/0039</t>
  </si>
  <si>
    <t>Maraba Gurku Primary Health Center</t>
  </si>
  <si>
    <t>IHVN/NAS/KRV/F/0040</t>
  </si>
  <si>
    <t>Maranatha Hospital</t>
  </si>
  <si>
    <t>IHVN/NAS/KRV/F/0041</t>
  </si>
  <si>
    <t>Mararaba Guruku Medical Center</t>
  </si>
  <si>
    <t>IHVN/NAS/KRV/F/0042</t>
  </si>
  <si>
    <t>Masaka Primary Health Care</t>
  </si>
  <si>
    <t>IHVN/NAS/KRV/F/0043</t>
  </si>
  <si>
    <t>Mayday Specialist Hospital and Maternity</t>
  </si>
  <si>
    <t>IHVN/NAS/KRV/F/0044</t>
  </si>
  <si>
    <t>Musawa Hospital</t>
  </si>
  <si>
    <t>IHVN/NAS/KRV/F/0045</t>
  </si>
  <si>
    <t>Nakowa Clinic</t>
  </si>
  <si>
    <t>IHVN/NAS/KRV/F/0046</t>
  </si>
  <si>
    <t>Nisi Hospital</t>
  </si>
  <si>
    <t>IHVN/NAS/KRV/F/0047</t>
  </si>
  <si>
    <t>Nyanya Gbagi Primary Health Care Center</t>
  </si>
  <si>
    <t>IHVN/NAS/KRV/F/0048</t>
  </si>
  <si>
    <t>Ojone Favour</t>
  </si>
  <si>
    <t>IHVN/NAS/KRV/F/0049</t>
  </si>
  <si>
    <t>Panda General Hospital</t>
  </si>
  <si>
    <t>IHVN/NAS/KRV/F/0050</t>
  </si>
  <si>
    <t>Panda Primary Health Center</t>
  </si>
  <si>
    <t>IHVN/NAS/KRV/F/0051</t>
  </si>
  <si>
    <t xml:space="preserve">PHC  Bagaji</t>
  </si>
  <si>
    <t>IHVN/NAS/KRV/F/0052</t>
  </si>
  <si>
    <t>PHC Gurku II</t>
  </si>
  <si>
    <t>IHVN/NAS/KRV/F/0053</t>
  </si>
  <si>
    <t>PHC Jankawa</t>
  </si>
  <si>
    <t>IHVN/NAS/KRV/F/0054</t>
  </si>
  <si>
    <t>PHC Kabusu</t>
  </si>
  <si>
    <t>IHVN/NAS/KRV/F/0055</t>
  </si>
  <si>
    <t>PHC Ruga Julie</t>
  </si>
  <si>
    <t>IHVN/NAS/KRV/F/0056</t>
  </si>
  <si>
    <t>Pijag Maternity Home</t>
  </si>
  <si>
    <t>IHVN/NAS/KRV/F/0057</t>
  </si>
  <si>
    <t>Raah Hospital</t>
  </si>
  <si>
    <t>IHVN/NAS/KRV/F/0058</t>
  </si>
  <si>
    <t>Rafin Kwara Primary Health Care</t>
  </si>
  <si>
    <t>IHVN/NAS/KRV/F/0059</t>
  </si>
  <si>
    <t>Sauki Health Clinic</t>
  </si>
  <si>
    <t>IHVN/NAS/KRV/F/0060</t>
  </si>
  <si>
    <t>SMC Clinic and Naternity</t>
  </si>
  <si>
    <t>IHVN/NAS/KRV/F/0061</t>
  </si>
  <si>
    <t>Tatara Primary Health Center</t>
  </si>
  <si>
    <t>IHVN/NAS/KRV/F/0062</t>
  </si>
  <si>
    <t>Uke General Hospital</t>
  </si>
  <si>
    <t>FCT ABC</t>
  </si>
  <si>
    <t>IHVN/FCT/ABC/F/0002</t>
  </si>
  <si>
    <t>Abuja Unity Hospital and Maternity</t>
  </si>
  <si>
    <t>IHVN/FCT/ABC/F/0003</t>
  </si>
  <si>
    <t>Accolade</t>
  </si>
  <si>
    <t>IHVN/FCT/ABC/F/0004</t>
  </si>
  <si>
    <t>Accolade (Garki)</t>
  </si>
  <si>
    <t>IHVN/FCT/ABC/F/0005</t>
  </si>
  <si>
    <t>Agnes Maternity</t>
  </si>
  <si>
    <t>IHVN/FCT/ABC/F/0006</t>
  </si>
  <si>
    <t>Alfad Specialist Medical Center</t>
  </si>
  <si>
    <t>IHVN/FCT/ABC/F/0007</t>
  </si>
  <si>
    <t>Allison Medical Center</t>
  </si>
  <si>
    <t>IHVN/FCT/ABC/C/0001</t>
  </si>
  <si>
    <t>AMAC HTC</t>
  </si>
  <si>
    <t>IHVN/FCT/ABC/F/0008</t>
  </si>
  <si>
    <t>Amana Medical Center</t>
  </si>
  <si>
    <t>IHVN/FCT/ABC/F/0009</t>
  </si>
  <si>
    <t>Apex (Masaka) Hospital</t>
  </si>
  <si>
    <t>IHVN/FCT/ABC/F/0010</t>
  </si>
  <si>
    <t>Asher</t>
  </si>
  <si>
    <t>IHVN/FCT/ABC/F/0011</t>
  </si>
  <si>
    <t>Asokoro District Hospital</t>
  </si>
  <si>
    <t>IHVN/FCT/ABC/F/0012</t>
  </si>
  <si>
    <t>Atlas Medical Center</t>
  </si>
  <si>
    <t>IHVN/FCT/ABC/F/0013</t>
  </si>
  <si>
    <t>Ayenmere Memorial Hospital</t>
  </si>
  <si>
    <t>IHVN/FCT/ABC/F/0014</t>
  </si>
  <si>
    <t>Bassa Jiwa Primary Health Center</t>
  </si>
  <si>
    <t>IHVN/FCT/ABC/F/0015</t>
  </si>
  <si>
    <t>Bethel Clinic and Maternity</t>
  </si>
  <si>
    <t>IHVN/FCT/ABC/F/0016</t>
  </si>
  <si>
    <t>Bismol Hospital and Maternity</t>
  </si>
  <si>
    <t>IHVN/FCT/ABC/F/0017</t>
  </si>
  <si>
    <t>Burum Primary Health Center</t>
  </si>
  <si>
    <t>IHVN/FCT/ABC/F/0018</t>
  </si>
  <si>
    <t>Capital Hospital</t>
  </si>
  <si>
    <t>IHVN/FCT/ABC/F/0019</t>
  </si>
  <si>
    <t>Cedamb Hospital</t>
  </si>
  <si>
    <t>IHVN/FCT/ABC/F/0020</t>
  </si>
  <si>
    <t>City Hospital</t>
  </si>
  <si>
    <t>IHVN/FCT/ABC/F/0021</t>
  </si>
  <si>
    <t>Cream Medics</t>
  </si>
  <si>
    <t>IHVN/FCT/ABC/F/0022</t>
  </si>
  <si>
    <t>Crystal Clinic</t>
  </si>
  <si>
    <t>IHVN/FCT/ABC/F/0023</t>
  </si>
  <si>
    <t>Custom Staff Clinic</t>
  </si>
  <si>
    <t>IHVN/FCT/ABC/F/0024</t>
  </si>
  <si>
    <t>De Rose Of Sharon Clinic and Maternity Hospital</t>
  </si>
  <si>
    <t>IHVN/FCT/ABC/F/0025</t>
  </si>
  <si>
    <t>Deidei Health Clinic</t>
  </si>
  <si>
    <t>IHVN/FCT/ABC/F/0026</t>
  </si>
  <si>
    <t>Dera Medical Center</t>
  </si>
  <si>
    <t>IHVN/FCT/ABC/F/0027</t>
  </si>
  <si>
    <t>Diamond Medical Center</t>
  </si>
  <si>
    <t>IHVN/FCT/ABC/F/0028</t>
  </si>
  <si>
    <t>Diff Hospital</t>
  </si>
  <si>
    <t>IHVN/FCT/ABC/F/0029</t>
  </si>
  <si>
    <t>Divine Clinic</t>
  </si>
  <si>
    <t>IHVN/FCT/ABC/F/0030</t>
  </si>
  <si>
    <t>Dutsen Garki Primary Health Center</t>
  </si>
  <si>
    <t>IHVN/FCT/ABC/F/0031</t>
  </si>
  <si>
    <t>Ebony Hospital</t>
  </si>
  <si>
    <t>IHVN/FCT/ABC/F/0032</t>
  </si>
  <si>
    <t>EFAB Medical Center</t>
  </si>
  <si>
    <t>IHVN/FCT/ABC/F/0033</t>
  </si>
  <si>
    <t>Evangelical Church of West Africa (ECWA) Medical Center</t>
  </si>
  <si>
    <t>IHVN/FCT/ABC/F/0034</t>
  </si>
  <si>
    <t>Everlasing Care</t>
  </si>
  <si>
    <t>IHVN/FCT/ABC/F/0035</t>
  </si>
  <si>
    <t>Family Care Multi Clinics</t>
  </si>
  <si>
    <t>IHVN/FCT/ABC/F/0036</t>
  </si>
  <si>
    <t>Federal Staff Hospital - Gwarimpa</t>
  </si>
  <si>
    <t>IHVN/FCT/ABC/F/0037</t>
  </si>
  <si>
    <t>Federal Staff Hospital - Jabi</t>
  </si>
  <si>
    <t>IHVN/FCT/ABC/F/0038</t>
  </si>
  <si>
    <t>Fereprod Medical Center</t>
  </si>
  <si>
    <t>IHVN/FCT/ABC/F/0039</t>
  </si>
  <si>
    <t>Freedomscan</t>
  </si>
  <si>
    <t>IHVN/FCT/ABC/F/0040</t>
  </si>
  <si>
    <t>Garki General Hospital</t>
  </si>
  <si>
    <t>IHVN/FCT/ABC/F/0041</t>
  </si>
  <si>
    <t>Garki Primary Health Center</t>
  </si>
  <si>
    <t>IHVN/FCT/ABC/F/0042</t>
  </si>
  <si>
    <t>Getwell Hospital</t>
  </si>
  <si>
    <t>IHVN/FCT/ABC/F/0043</t>
  </si>
  <si>
    <t>Gidan Mangoro Primary Health Center</t>
  </si>
  <si>
    <t>IHVN/FCT/ABC/F/0044</t>
  </si>
  <si>
    <t>Gugugu Health Post</t>
  </si>
  <si>
    <t>IHVN/FCT/ABC/F/0045</t>
  </si>
  <si>
    <t>Gwagwa Primary Health Center</t>
  </si>
  <si>
    <t>IHVN/FCT/ABC/F/0046</t>
  </si>
  <si>
    <t>Gwarimpa General Hospital</t>
  </si>
  <si>
    <t>IHVN/FCT/ABC/F/0047</t>
  </si>
  <si>
    <t>HeartLand</t>
  </si>
  <si>
    <t>IHVN/FCT/ABC/F/0048</t>
  </si>
  <si>
    <t>HI-FI Hospital</t>
  </si>
  <si>
    <t>IHVN/FCT/ABC/F/0049</t>
  </si>
  <si>
    <t>Holy Trinity Hospital</t>
  </si>
  <si>
    <t>IHVN/FCT/ABC/F/0050</t>
  </si>
  <si>
    <t>Iddo Pada Primary Health Center</t>
  </si>
  <si>
    <t>IHVN/FCT/ABC/F/0051</t>
  </si>
  <si>
    <t>Idu Karimo PHC</t>
  </si>
  <si>
    <t>IHVN/FCT/ABC/F/0052</t>
  </si>
  <si>
    <t>Iduna Hosiptal</t>
  </si>
  <si>
    <t>IHVN/FCT/ABC/F/0053</t>
  </si>
  <si>
    <t>Jahi Primary Health Center</t>
  </si>
  <si>
    <t>IHVN/FCT/ABC/F/0054</t>
  </si>
  <si>
    <t>Jalingo Medical Centre</t>
  </si>
  <si>
    <t>IHVN/FCT/ABC/F/0055</t>
  </si>
  <si>
    <t>Jikwoyi Medical Center</t>
  </si>
  <si>
    <t>IHVN/FCT/ABC/F/0056</t>
  </si>
  <si>
    <t>Jikwoyi Primary Health Center</t>
  </si>
  <si>
    <t>IHVN/FCT/ABC/F/0057</t>
  </si>
  <si>
    <t>Jiwa Primary Health Center</t>
  </si>
  <si>
    <t>IHVN/FCT/ABC/F/0058</t>
  </si>
  <si>
    <t>Kabusa Primary Health Center</t>
  </si>
  <si>
    <t>IHVN/FCT/ABC/F/0059</t>
  </si>
  <si>
    <t>Kagini Primary Health Center</t>
  </si>
  <si>
    <t>IHVN/FCT/ABC/F/0060</t>
  </si>
  <si>
    <t>Kapital Hospital</t>
  </si>
  <si>
    <t>IHVN/FCT/ABC/F/0061</t>
  </si>
  <si>
    <t>Karshi General Hospital</t>
  </si>
  <si>
    <t>IHVN/FCT/ABC/F/0062</t>
  </si>
  <si>
    <t>IHVN/FCT/ABC/F/0063</t>
  </si>
  <si>
    <t>IHVN/FCT/ABC/F/0064</t>
  </si>
  <si>
    <t>Kefat Medical Center</t>
  </si>
  <si>
    <t>IHVN/FCT/ABC/F/0065</t>
  </si>
  <si>
    <t>King's Care Hospital</t>
  </si>
  <si>
    <t>IHVN/FCT/ABC/F/0066</t>
  </si>
  <si>
    <t>Kpaduma Primary Health Center</t>
  </si>
  <si>
    <t>IHVN/FCT/ABC/F/0067</t>
  </si>
  <si>
    <t>Kuchaku Primary Health Centre</t>
  </si>
  <si>
    <t>IHVN/FCT/ABC/F/0068</t>
  </si>
  <si>
    <t>Kuchingoro Primary Health Center</t>
  </si>
  <si>
    <t>IHVN/FCT/ABC/F/0069</t>
  </si>
  <si>
    <t>Kurudu Primary Health Center</t>
  </si>
  <si>
    <t>IHVN/FCT/ABC/F/0070</t>
  </si>
  <si>
    <t>Lifebridge Medical</t>
  </si>
  <si>
    <t>IHVN/FCT/ABC/F/0071</t>
  </si>
  <si>
    <t>Loius Pasteur</t>
  </si>
  <si>
    <t>IHVN/FCT/ABC/F/0072</t>
  </si>
  <si>
    <t>Lugbe Maternity and Hospital</t>
  </si>
  <si>
    <t>IHVN/FCT/ABC/F/0073</t>
  </si>
  <si>
    <t>Lugbe Primary Health Center</t>
  </si>
  <si>
    <t>IHVN/FCT/ABC/F/0074</t>
  </si>
  <si>
    <t>M &amp; M Fertility Hospital</t>
  </si>
  <si>
    <t>IHVN/FCT/ABC/F/0075</t>
  </si>
  <si>
    <t>Mabushi Primary Health Center</t>
  </si>
  <si>
    <t>IHVN/FCT/ABC/F/0076</t>
  </si>
  <si>
    <t>Maitama General Hospital</t>
  </si>
  <si>
    <t>IHVN/FCT/ABC/F/0077</t>
  </si>
  <si>
    <t>Marie Stopes Nigeria</t>
  </si>
  <si>
    <t>IHVN/FCT/ABC/F/0078</t>
  </si>
  <si>
    <t>Massan Clinic Limited</t>
  </si>
  <si>
    <t>IHVN/FCT/ABC/F/0079</t>
  </si>
  <si>
    <t>Medimore Hospital</t>
  </si>
  <si>
    <t>IHVN/FCT/ABC/F/0080</t>
  </si>
  <si>
    <t>Midland Clinic</t>
  </si>
  <si>
    <t>IHVN/FCT/ABC/F/0081</t>
  </si>
  <si>
    <t xml:space="preserve">Molli </t>
  </si>
  <si>
    <t>IHVN/FCT/ABC/F/0082</t>
  </si>
  <si>
    <t>National Hospital Abuja</t>
  </si>
  <si>
    <t>IHVN/FCT/ABC/F/0083</t>
  </si>
  <si>
    <t>National Institute for Pharmaceutical Research and Development</t>
  </si>
  <si>
    <t>IHVN/FCT/ABC/F/0084</t>
  </si>
  <si>
    <t>Neumed Hospital</t>
  </si>
  <si>
    <t>IHVN/FCT/ABC/F/0085</t>
  </si>
  <si>
    <t>Northland</t>
  </si>
  <si>
    <t>IHVN/FCT/ABC/F/0086</t>
  </si>
  <si>
    <t>Nyanya General Hospital</t>
  </si>
  <si>
    <t>IHVN/FCT/ABC/F/0087</t>
  </si>
  <si>
    <t>Our Lady's Clinic and Maternity</t>
  </si>
  <si>
    <t>IHVN/FCT/ABC/F/0088</t>
  </si>
  <si>
    <t>Paafag Hospital</t>
  </si>
  <si>
    <t>IHVN/FCT/ABC/F/0089</t>
  </si>
  <si>
    <t>Pan-Raf Hospital</t>
  </si>
  <si>
    <t>IHVN/FCT/ABC/F/0090</t>
  </si>
  <si>
    <t>Peace Care Clinic</t>
  </si>
  <si>
    <t>IHVN/FCT/ABC/F/0091</t>
  </si>
  <si>
    <t>Pearl Clinic (EFAB)</t>
  </si>
  <si>
    <t>IHVN/FCT/ABC/F/0092</t>
  </si>
  <si>
    <t>Pigba Medical Center</t>
  </si>
  <si>
    <t>IHVN/FCT/ABC/F/0093</t>
  </si>
  <si>
    <t>Police Clinic - Abuja</t>
  </si>
  <si>
    <t>IHVN/FCT/ABC/F/0094</t>
  </si>
  <si>
    <t>Precious Clinic and Maternity</t>
  </si>
  <si>
    <t>IHVN/FCT/ABC/F/0095</t>
  </si>
  <si>
    <t>Prime Care</t>
  </si>
  <si>
    <t>IHVN/FCT/ABC/F/0096</t>
  </si>
  <si>
    <t>Prolfa International</t>
  </si>
  <si>
    <t>IHVN/FCT/ABC/F/0097</t>
  </si>
  <si>
    <t>Queens</t>
  </si>
  <si>
    <t>IHVN/FCT/ABC/F/0098</t>
  </si>
  <si>
    <t>Rapha Hospital</t>
  </si>
  <si>
    <t>IHVN/FCT/ABC/F/0099</t>
  </si>
  <si>
    <t>Rouz Hospital and Maternity</t>
  </si>
  <si>
    <t>IHVN/FCT/ABC/F/0100</t>
  </si>
  <si>
    <t>Ruz Medical and Diagnostic Centre</t>
  </si>
  <si>
    <t>IHVN/FCT/ABC/F/0101</t>
  </si>
  <si>
    <t>Saffron Hospital</t>
  </si>
  <si>
    <t>IHVN/FCT/ABC/F/0102</t>
  </si>
  <si>
    <t>Sauki Private Hospital</t>
  </si>
  <si>
    <t>IHVN/FCT/ABC/F/0103</t>
  </si>
  <si>
    <t>Shereti Primary Health Center</t>
  </si>
  <si>
    <t>IHVN/FCT/ABC/F/0104</t>
  </si>
  <si>
    <t>Sophy</t>
  </si>
  <si>
    <t>IHVN/FCT/ABC/F/0105</t>
  </si>
  <si>
    <t>Standard Care Hospital</t>
  </si>
  <si>
    <t>IHVN/FCT/ABC/F/0106</t>
  </si>
  <si>
    <t>Suzzyville Clinic and Maternity</t>
  </si>
  <si>
    <t>IHVN/FCT/ABC/F/0107</t>
  </si>
  <si>
    <t>The Crown Hospital</t>
  </si>
  <si>
    <t>IHVN/FCT/ABC/F/0108</t>
  </si>
  <si>
    <t>Tolbert Specialist Hospital</t>
  </si>
  <si>
    <t>IHVN/FCT/ABC/F/0109</t>
  </si>
  <si>
    <t>Tungan Madaki Primary Health Center</t>
  </si>
  <si>
    <t>IHVN/FCT/ABC/F/0110</t>
  </si>
  <si>
    <t>Una Clinic</t>
  </si>
  <si>
    <t>IHVN/FCT/ABC/F/0111</t>
  </si>
  <si>
    <t>Vecad Clinic</t>
  </si>
  <si>
    <t>IHVN/FCT/ABC/F/0112</t>
  </si>
  <si>
    <t xml:space="preserve">Viewpoint Hospital </t>
  </si>
  <si>
    <t>IHVN/FCT/ABC/F/0113</t>
  </si>
  <si>
    <t>Vinnette Diagnostic</t>
  </si>
  <si>
    <t>IHVN/FCT/ABC/F/0114</t>
  </si>
  <si>
    <t>Wellsprings</t>
  </si>
  <si>
    <t>IHVN/FCT/ABC/F/0115</t>
  </si>
  <si>
    <t>Wumba Medical Center</t>
  </si>
  <si>
    <t>IHVN/FCT/ABC/F/0116</t>
  </si>
  <si>
    <t>Yabisam Hospital</t>
  </si>
  <si>
    <t>IHVN/FCT/ABC/F/0117</t>
  </si>
  <si>
    <t>Zamman Medical</t>
  </si>
  <si>
    <t>IHVN/FCT/ABC/F/0118</t>
  </si>
  <si>
    <t>Zenith Medical</t>
  </si>
  <si>
    <t>IHVN/FCT/ABC/F/0119</t>
  </si>
  <si>
    <t>Zitadel</t>
  </si>
  <si>
    <t>FCT BWR</t>
  </si>
  <si>
    <t>IHVN/FCT/BWR/F/0002</t>
  </si>
  <si>
    <t>Bosom Hospital</t>
  </si>
  <si>
    <t>IHVN/FCT/BWR/F/0003</t>
  </si>
  <si>
    <t>Bwari General Hospital</t>
  </si>
  <si>
    <t>IHVN/FCT/BWR/C/0001</t>
  </si>
  <si>
    <t>BWARI HTC</t>
  </si>
  <si>
    <t>IHVN/FCT/BWR/F/0004</t>
  </si>
  <si>
    <t>Bwari Medical Center</t>
  </si>
  <si>
    <t>IHVN/FCT/BWR/F/0005</t>
  </si>
  <si>
    <t>Camp Hospital</t>
  </si>
  <si>
    <t>IHVN/FCT/BWR/F/0006</t>
  </si>
  <si>
    <t>Chitzere Clinic and Maternity</t>
  </si>
  <si>
    <t>IHVN/FCT/BWR/F/0007</t>
  </si>
  <si>
    <t>Dakwa Primary Health Center</t>
  </si>
  <si>
    <t>IHVN/FCT/BWR/F/0008</t>
  </si>
  <si>
    <t>Dei Dei Comprehensive Health Center</t>
  </si>
  <si>
    <t>IHVN/FCT/BWR/F/0009</t>
  </si>
  <si>
    <t xml:space="preserve">Denyion  Clinic</t>
  </si>
  <si>
    <t>IHVN/FCT/BWR/F/0010</t>
  </si>
  <si>
    <t>Divine Mercy</t>
  </si>
  <si>
    <t>IHVN/FCT/BWR/F/0011</t>
  </si>
  <si>
    <t>Divine Winners</t>
  </si>
  <si>
    <t>IHVN/FCT/BWR/F/0012</t>
  </si>
  <si>
    <t>Dominion Hospital</t>
  </si>
  <si>
    <t>IHVN/FCT/BWR/F/0013</t>
  </si>
  <si>
    <t>Durumi Primary Health Center</t>
  </si>
  <si>
    <t>IHVN/FCT/BWR/F/0014</t>
  </si>
  <si>
    <t>Excellence and Friends Management Consult (EFMC) Care Center (Modern Health Hospital)</t>
  </si>
  <si>
    <t>IHVN/FCT/BWR/F/0015</t>
  </si>
  <si>
    <t>Express Hospital</t>
  </si>
  <si>
    <t>IHVN/FCT/BWR/F/0016</t>
  </si>
  <si>
    <t>Fill Medical Center</t>
  </si>
  <si>
    <t>IHVN/FCT/BWR/F/0017</t>
  </si>
  <si>
    <t>Gaba Primary Health Centre</t>
  </si>
  <si>
    <t>IHVN/FCT/BWR/F/0018</t>
  </si>
  <si>
    <t>Gabic Divine Clinic and Maternity</t>
  </si>
  <si>
    <t>IHVN/FCT/BWR/F/0019</t>
  </si>
  <si>
    <t>Galuwyi Primary Health Centre</t>
  </si>
  <si>
    <t>IHVN/FCT/BWR/F/0020</t>
  </si>
  <si>
    <t>Goodnessland</t>
  </si>
  <si>
    <t>IHVN/FCT/BWR/F/0021</t>
  </si>
  <si>
    <t>Grace Of God Medical Center</t>
  </si>
  <si>
    <t>IHVN/FCT/BWR/F/0022</t>
  </si>
  <si>
    <t>Gudupe Primary Health Centre</t>
  </si>
  <si>
    <t>IHVN/FCT/BWR/F/0023</t>
  </si>
  <si>
    <t>Kogo Primary Health Center</t>
  </si>
  <si>
    <t>IHVN/FCT/BWR/F/0024</t>
  </si>
  <si>
    <t>Kubwa General Hospital</t>
  </si>
  <si>
    <t>IHVN/FCT/BWR/F/0025</t>
  </si>
  <si>
    <t>Kubwa Muslim Community Hospital</t>
  </si>
  <si>
    <t>IHVN/FCT/BWR/F/0026</t>
  </si>
  <si>
    <t>Kuchibuyi Primary Health Center</t>
  </si>
  <si>
    <t>IHVN/FCT/BWR/F/0027</t>
  </si>
  <si>
    <t>Kuduru Primary Health Centre</t>
  </si>
  <si>
    <t>IHVN/FCT/BWR/F/0028</t>
  </si>
  <si>
    <t>Kurumin Daudu Primary Health Centre</t>
  </si>
  <si>
    <t>IHVN/FCT/BWR/F/0029</t>
  </si>
  <si>
    <t>Kute Primary Health Center</t>
  </si>
  <si>
    <t>IHVN/FCT/BWR/F/0030</t>
  </si>
  <si>
    <t>Lamina Hospital</t>
  </si>
  <si>
    <t>IHVN/FCT/BWR/F/0031</t>
  </si>
  <si>
    <t>Laura Hospital and Maternity</t>
  </si>
  <si>
    <t>IHVN/FCT/BWR/F/0032</t>
  </si>
  <si>
    <t>Lower Usman Dam Primary Health Center</t>
  </si>
  <si>
    <t>IHVN/FCT/BWR/F/0033</t>
  </si>
  <si>
    <t>Lurcia Well Hospital Limited</t>
  </si>
  <si>
    <t>IHVN/FCT/BWR/F/0034</t>
  </si>
  <si>
    <t>Mdali Hospital</t>
  </si>
  <si>
    <t>IHVN/FCT/BWR/F/0035</t>
  </si>
  <si>
    <t>Miracle Seed</t>
  </si>
  <si>
    <t>IHVN/FCT/BWR/F/0036</t>
  </si>
  <si>
    <t>Mpape Primary Health Center</t>
  </si>
  <si>
    <t>IHVN/FCT/BWR/F/0037</t>
  </si>
  <si>
    <t>Omega Hospital</t>
  </si>
  <si>
    <t>IHVN/FCT/BWR/F/0038</t>
  </si>
  <si>
    <t>Padan Igwari Health Post</t>
  </si>
  <si>
    <t>IHVN/FCT/BWR/F/0039</t>
  </si>
  <si>
    <t>Pananuke</t>
  </si>
  <si>
    <t>IHVN/FCT/BWR/F/0040</t>
  </si>
  <si>
    <t xml:space="preserve">Pearl  Clinic (Biaji)</t>
  </si>
  <si>
    <t>IHVN/FCT/BWR/F/0041</t>
  </si>
  <si>
    <t>Piko Primary Health Center</t>
  </si>
  <si>
    <t>IHVN/FCT/BWR/F/0042</t>
  </si>
  <si>
    <t>Police Hospital Dei dei</t>
  </si>
  <si>
    <t>IHVN/FCT/BWR/F/0043</t>
  </si>
  <si>
    <t>Ronella Specialist Hospital</t>
  </si>
  <si>
    <t>IHVN/FCT/BWR/F/0044</t>
  </si>
  <si>
    <t>Sabon Gari Primary Health Center</t>
  </si>
  <si>
    <t>IHVN/FCT/BWR/F/0045</t>
  </si>
  <si>
    <t>Salihu'o Memoral Clinic and Maternity</t>
  </si>
  <si>
    <t>IHVN/FCT/BWR/F/0046</t>
  </si>
  <si>
    <t>Shere Primary Health Center</t>
  </si>
  <si>
    <t>IHVN/FCT/BWR/F/0047</t>
  </si>
  <si>
    <t>Sumit Hospital</t>
  </si>
  <si>
    <t>IHVN/FCT/BWR/F/0048</t>
  </si>
  <si>
    <t>Sumpe Health Post</t>
  </si>
  <si>
    <t>IHVN/FCT/BWR/F/0049</t>
  </si>
  <si>
    <t>Tokulo Primary Health Center</t>
  </si>
  <si>
    <t>IHVN/FCT/BWR/F/0050</t>
  </si>
  <si>
    <t>Tunganbijimi Primary Health Center</t>
  </si>
  <si>
    <t>IHVN/FCT/BWR/F/0051</t>
  </si>
  <si>
    <t>Unity Clinic and Maternity</t>
  </si>
  <si>
    <t>IHVN/FCT/BWR/F/0052</t>
  </si>
  <si>
    <t>Viva Hospital</t>
  </si>
  <si>
    <t>IHVN/FCT/BWR/F/0053</t>
  </si>
  <si>
    <t>Yaupe Health Post</t>
  </si>
  <si>
    <t>IHVN/FCT/BWR/F/0054</t>
  </si>
  <si>
    <t>Zhigakuchi PHC</t>
  </si>
  <si>
    <t>IHVN/FCT/BWR/F/0055</t>
  </si>
  <si>
    <t>Zhiko Primary Health Center</t>
  </si>
  <si>
    <t>NAS DMA</t>
  </si>
  <si>
    <t>IHVN/NAS/DMA/F/0002</t>
  </si>
  <si>
    <t>Agyema Primary Health Center</t>
  </si>
  <si>
    <t>IHVN/NAS/DMA/F/0003</t>
  </si>
  <si>
    <t>Alagye Primary Health Center</t>
  </si>
  <si>
    <t>IHVN/NAS/DMA/F/0004</t>
  </si>
  <si>
    <t>Angbashi Primary Health Center</t>
  </si>
  <si>
    <t>IHVN/NAS/DMA/F/0005</t>
  </si>
  <si>
    <t>Arumangye Bosco Primary Health Center</t>
  </si>
  <si>
    <t>IHVN/NAS/DMA/F/0006</t>
  </si>
  <si>
    <t>Burum-Burum Primary Health Center</t>
  </si>
  <si>
    <t>IHVN/NAS/DMA/F/0007</t>
  </si>
  <si>
    <t>Doma General Hospital</t>
  </si>
  <si>
    <t>IHVN/NAS/DMA/C/0001</t>
  </si>
  <si>
    <t>DOMA HTC</t>
  </si>
  <si>
    <t>IHVN/NAS/DMA/F/0008</t>
  </si>
  <si>
    <t>Doma Primary Health Center</t>
  </si>
  <si>
    <t>IHVN/NAS/DMA/F/0009</t>
  </si>
  <si>
    <t>Effugobrigbo Primary Health Center</t>
  </si>
  <si>
    <t>IHVN/NAS/DMA/F/0010</t>
  </si>
  <si>
    <t>Gaskiya Clinic</t>
  </si>
  <si>
    <t>IHVN/NAS/DMA/F/0011</t>
  </si>
  <si>
    <t>Idadu Primary Health Center</t>
  </si>
  <si>
    <t>IHVN/NAS/DMA/F/0012</t>
  </si>
  <si>
    <t>Igbabo Primary Health Center</t>
  </si>
  <si>
    <t>IHVN/NAS/DMA/F/0013</t>
  </si>
  <si>
    <t>New Era Clinic</t>
  </si>
  <si>
    <t>IHVN/NAS/DMA/F/0014</t>
  </si>
  <si>
    <t>Okpatte Primary Health Center</t>
  </si>
  <si>
    <t>IHVN/NAS/DMA/F/0015</t>
  </si>
  <si>
    <t>Ondori Primary Health Center</t>
  </si>
  <si>
    <t>IHVN/NAS/DMA/F/0016</t>
  </si>
  <si>
    <t>Owusoweshi Clinic</t>
  </si>
  <si>
    <t>IHVN/NAS/DMA/F/0017</t>
  </si>
  <si>
    <t>Rukubi Primary Health Center</t>
  </si>
  <si>
    <t>IHVN/NAS/DMA/F/0018</t>
  </si>
  <si>
    <t>Sabo Clinic</t>
  </si>
  <si>
    <t>IHVN/NAS/DMA/F/0019</t>
  </si>
  <si>
    <t>Shalom Clinic</t>
  </si>
  <si>
    <t>IHVN/NAS/DMA/F/0020</t>
  </si>
  <si>
    <t>Taimako Clinic and Maternity</t>
  </si>
  <si>
    <t>IHVN/NAS/DMA/F/0021</t>
  </si>
  <si>
    <t xml:space="preserve">Yelwa  Primary Health Center</t>
  </si>
  <si>
    <t>BNS SEL</t>
  </si>
  <si>
    <t>IHVN/BNS/SEL/F/0016</t>
  </si>
  <si>
    <t xml:space="preserve"> Laadi Ugee Health Centre</t>
  </si>
  <si>
    <t>IHVN/BNS/SEL/F/0002</t>
  </si>
  <si>
    <t>Adikpo Mgbaagwa Comprehensive Health Center</t>
  </si>
  <si>
    <t>IHVN/BNS/SEL/F/0003</t>
  </si>
  <si>
    <t>Akerior Comprehensive Health Center</t>
  </si>
  <si>
    <t>IHVN/BNS/SEL/F/0004</t>
  </si>
  <si>
    <t>Aku Primary Health Center</t>
  </si>
  <si>
    <t>IHVN/BNS/SEL/F/0005</t>
  </si>
  <si>
    <t>Anyakpa</t>
  </si>
  <si>
    <t>IHVN/BNS/SEL/F/0006</t>
  </si>
  <si>
    <t>Atekombo Comprehensive Health Center</t>
  </si>
  <si>
    <t>IHVN/BNS/SEL/F/0007</t>
  </si>
  <si>
    <t>Baki Clinic</t>
  </si>
  <si>
    <t>IHVN/BNS/SEL/F/0008</t>
  </si>
  <si>
    <t>Bethsaida Clinic</t>
  </si>
  <si>
    <t>IHVN/BNS/SEL/F/0009</t>
  </si>
  <si>
    <t>CHC Adikpo</t>
  </si>
  <si>
    <t>IHVN/BNS/SEL/F/0010</t>
  </si>
  <si>
    <t>City Clinic</t>
  </si>
  <si>
    <t>IHVN/BNS/SEL/F/0011</t>
  </si>
  <si>
    <t>Comprehensive Health Centre Hegha</t>
  </si>
  <si>
    <t>IHVN/BNS/SEL/F/0012</t>
  </si>
  <si>
    <t>Faith Health Clinic - Atoga</t>
  </si>
  <si>
    <t>IHVN/BNS/SEL/F/0013</t>
  </si>
  <si>
    <t>Hitom Orbiam Comprehensive Health Center</t>
  </si>
  <si>
    <t>IHVN/BNS/SEL/F/0014</t>
  </si>
  <si>
    <t xml:space="preserve">Ikumbur Memorial clinic </t>
  </si>
  <si>
    <t>IHVN/BNS/SEL/F/0015</t>
  </si>
  <si>
    <t>Kartyo Comprehensive Health Center</t>
  </si>
  <si>
    <t>IHVN/BNS/SEL/F/0017</t>
  </si>
  <si>
    <t>Manor Health Center</t>
  </si>
  <si>
    <t>IHVN/BNS/SEL/F/0018</t>
  </si>
  <si>
    <t>Mayange Primary Health Care</t>
  </si>
  <si>
    <t>IHVN/BNS/SEL/F/0019</t>
  </si>
  <si>
    <t>MCH Lessel</t>
  </si>
  <si>
    <t>IHVN/BNS/SEL/F/0020</t>
  </si>
  <si>
    <t>Mgbayiman Clinic</t>
  </si>
  <si>
    <t>IHVN/BNS/SEL/F/0021</t>
  </si>
  <si>
    <t xml:space="preserve">Nedoo Clinic </t>
  </si>
  <si>
    <t>IHVN/BNS/SEL/F/0022</t>
  </si>
  <si>
    <t>Nongu u Kristu ke Sudan hen Tiv (NKST) Clinic -Aku</t>
  </si>
  <si>
    <t>IHVN/BNS/SEL/F/0023</t>
  </si>
  <si>
    <t>Nongu u Kristu ke Sudan hen Tiv (NKST) Health Post - Adikpo Mbagwa</t>
  </si>
  <si>
    <t>IHVN/BNS/SEL/F/0024</t>
  </si>
  <si>
    <t>Nongu u Kristu ke Sudan hen Tiv (NKST) Health Post - Iorliam</t>
  </si>
  <si>
    <t>IHVN/BNS/SEL/F/0025</t>
  </si>
  <si>
    <t>Nyago Clinic</t>
  </si>
  <si>
    <t>IHVN/BNS/SEL/F/0026</t>
  </si>
  <si>
    <t>Oostra-Gum Clinic and Maternity</t>
  </si>
  <si>
    <t>IHVN/BNS/SEL/F/0027</t>
  </si>
  <si>
    <t>Phasset Clinic</t>
  </si>
  <si>
    <t>IHVN/BNS/SEL/F/0028</t>
  </si>
  <si>
    <t>Prince Health Clinic</t>
  </si>
  <si>
    <t>IHVN/BNS/SEL/F/0029</t>
  </si>
  <si>
    <t>Progress Clinic</t>
  </si>
  <si>
    <t>IHVN/BNS/SEL/F/0030</t>
  </si>
  <si>
    <t>Sati Ikov Health Clinic</t>
  </si>
  <si>
    <t>IHVN/BNS/SEL/F/0031</t>
  </si>
  <si>
    <t>St. Augustine Clinic</t>
  </si>
  <si>
    <t>IHVN/BNS/SEL/F/0032</t>
  </si>
  <si>
    <t>St. Francis Primary Health Center</t>
  </si>
  <si>
    <t>IHVN/BNS/SEL/F/0033</t>
  </si>
  <si>
    <t>Tor Medical Center - Ushongo</t>
  </si>
  <si>
    <t>IHVN/BNS/SEL/F/0034</t>
  </si>
  <si>
    <t>Tseghem Comprehensive Health Center</t>
  </si>
  <si>
    <t>IHVN/BNS/SEL/F/0035</t>
  </si>
  <si>
    <t>Tyson Clinic</t>
  </si>
  <si>
    <t>IHVN/BNS/SEL/F/0036</t>
  </si>
  <si>
    <t>Ushongo Comprehensive Health Center</t>
  </si>
  <si>
    <t>IHVN/BNS/SEL/C/0001</t>
  </si>
  <si>
    <t>USHONGO HTC</t>
  </si>
  <si>
    <t>IHVN/BNS/SEL/F/0037</t>
  </si>
  <si>
    <t>Waapera Comprehensive Health Center</t>
  </si>
  <si>
    <t>IHVN/BNS/SEL/F/0038</t>
  </si>
  <si>
    <t>Wajir Primary Health Center</t>
  </si>
  <si>
    <t>IHVN/BNS/SEL/F/0039</t>
  </si>
  <si>
    <t>Wause-ter Clinic</t>
  </si>
  <si>
    <t>IHVN/BNS/SEL/F/0040</t>
  </si>
  <si>
    <t>Wisdom Clinic</t>
  </si>
  <si>
    <t>IHVN/BNS/SEL/F/0041</t>
  </si>
  <si>
    <t>Yaakur Comprehensive Health Center</t>
  </si>
  <si>
    <t>IHVN/BNS/SEL/F/0042</t>
  </si>
  <si>
    <t>Yanibo Clinic</t>
  </si>
  <si>
    <t>IHVN/BNS/SEL/F/0043</t>
  </si>
  <si>
    <t>Yimase Clinic</t>
  </si>
  <si>
    <t>BNS TSE</t>
  </si>
  <si>
    <t>IHVN/BNS/TSE/F/0002</t>
  </si>
  <si>
    <t>Ada Model</t>
  </si>
  <si>
    <t>IHVN/BNS/TSE/F/0003</t>
  </si>
  <si>
    <t>Adeke Health Clinic</t>
  </si>
  <si>
    <t/>
  </si>
  <si>
    <t>IHVN/BNS/TSE/F/0004</t>
  </si>
  <si>
    <t>Agbeede Primary Health Center</t>
  </si>
  <si>
    <t>IHVN/BNS/TSE/F/0005</t>
  </si>
  <si>
    <t>Agidi Primary Health Center</t>
  </si>
  <si>
    <t>IHVN/BNS/TSE/F/0006</t>
  </si>
  <si>
    <t xml:space="preserve">Agudu  Comprehensive Health Center</t>
  </si>
  <si>
    <t>IHVN/BNS/TSE/F/0007</t>
  </si>
  <si>
    <t>Akase Buruku Medical Centre Gungul</t>
  </si>
  <si>
    <t>IHVN/BNS/TSE/F/0008</t>
  </si>
  <si>
    <t xml:space="preserve">Akputu  Primary Health Center</t>
  </si>
  <si>
    <t>IHVN/BNS/TSE/F/0009</t>
  </si>
  <si>
    <t>Amua Primary Health Center</t>
  </si>
  <si>
    <t>IHVN/BNS/TSE/F/0010</t>
  </si>
  <si>
    <t>Anyiranya Comprehensive Health Center</t>
  </si>
  <si>
    <t>IHVN/BNS/TSE/F/0011</t>
  </si>
  <si>
    <t>Bonta Family Support Program Clinic</t>
  </si>
  <si>
    <t>IHVN/BNS/TSE/F/0012</t>
  </si>
  <si>
    <t>Centar Clinic Korinya</t>
  </si>
  <si>
    <t>IHVN/BNS/TSE/F/0013</t>
  </si>
  <si>
    <t>Dio Primary Health Center</t>
  </si>
  <si>
    <t>IHVN/BNS/TSE/F/0014</t>
  </si>
  <si>
    <t>Dzambe Clinic &amp; Maternity</t>
  </si>
  <si>
    <t>IHVN/BNS/TSE/F/0015</t>
  </si>
  <si>
    <t>Guleya Health Clinic</t>
  </si>
  <si>
    <t>IHVN/BNS/TSE/F/0016</t>
  </si>
  <si>
    <t>Gungul Primary Health Center</t>
  </si>
  <si>
    <t>IHVN/BNS/TSE/F/0017</t>
  </si>
  <si>
    <t>Hope Hospital - Gungul</t>
  </si>
  <si>
    <t>IHVN/BNS/TSE/F/0018</t>
  </si>
  <si>
    <t>Huma Primary Health Center</t>
  </si>
  <si>
    <t>IHVN/BNS/TSE/F/0019</t>
  </si>
  <si>
    <t>Igbughul Primary Health Center</t>
  </si>
  <si>
    <t>IHVN/BNS/TSE/F/0020</t>
  </si>
  <si>
    <t>Ikpeakor Comprehensive Health Center</t>
  </si>
  <si>
    <t>IHVN/BNS/TSE/F/0021</t>
  </si>
  <si>
    <t>Ikumbur Memorial Korinya</t>
  </si>
  <si>
    <t>IHVN/BNS/TSE/F/0022</t>
  </si>
  <si>
    <t>Ikyaave Primary Health Center</t>
  </si>
  <si>
    <t>IHVN/BNS/TSE/F/0023</t>
  </si>
  <si>
    <t>Jirgba Primary Health Center</t>
  </si>
  <si>
    <t>IHVN/BNS/TSE/F/0024</t>
  </si>
  <si>
    <t>Jumota Health Clinic Tsuwe</t>
  </si>
  <si>
    <t>IHVN/BNS/TSE/C/0001</t>
  </si>
  <si>
    <t xml:space="preserve">KONSHISHA  HTC</t>
  </si>
  <si>
    <t>IHVN/BNS/TSE/F/0025</t>
  </si>
  <si>
    <t>Korinya Primary Health Center</t>
  </si>
  <si>
    <t>IHVN/BNS/TSE/F/0026</t>
  </si>
  <si>
    <t>Kusa Erem Agbeede Health Clinic</t>
  </si>
  <si>
    <t>IHVN/BNS/TSE/F/0027</t>
  </si>
  <si>
    <t>Leke Clinic and Maternity</t>
  </si>
  <si>
    <t>IHVN/BNS/TSE/F/0028</t>
  </si>
  <si>
    <t>Lim Health Clinic</t>
  </si>
  <si>
    <t>IHVN/BNS/TSE/F/0029</t>
  </si>
  <si>
    <t>Luter Health Clinic</t>
  </si>
  <si>
    <t>IHVN/BNS/TSE/F/0030</t>
  </si>
  <si>
    <t>Mbahan Health Clinic Ankugh</t>
  </si>
  <si>
    <t>IHVN/BNS/TSE/F/0031</t>
  </si>
  <si>
    <t>Mbaikpande Health Clinic</t>
  </si>
  <si>
    <t>IHVN/BNS/TSE/F/0032</t>
  </si>
  <si>
    <t>Mhen Health Clinic Jov-Mbavaa</t>
  </si>
  <si>
    <t>IHVN/BNS/TSE/F/0033</t>
  </si>
  <si>
    <t>Mimi Clinic and Maternity</t>
  </si>
  <si>
    <t>IHVN/BNS/TSE/F/0034</t>
  </si>
  <si>
    <t>Mkaa Health Clinic and Maternity</t>
  </si>
  <si>
    <t>IHVN/BNS/TSE/F/0035</t>
  </si>
  <si>
    <t>NKST PHC Kyaave Korinya</t>
  </si>
  <si>
    <t>IHVN/BNS/TSE/F/0036</t>
  </si>
  <si>
    <t>Nyam Ugbeh Clinic</t>
  </si>
  <si>
    <t>IHVN/BNS/TSE/F/0037</t>
  </si>
  <si>
    <t>Royal Clinic and Maternity Wuese</t>
  </si>
  <si>
    <t>IHVN/BNS/TSE/F/0038</t>
  </si>
  <si>
    <t>IHVN/BNS/TSE/F/0039</t>
  </si>
  <si>
    <t>St. Joseph Maternity Clinic - Korinya</t>
  </si>
  <si>
    <t>IHVN/BNS/TSE/F/0040</t>
  </si>
  <si>
    <t xml:space="preserve">Tongo  Primary Health Center</t>
  </si>
  <si>
    <t>IHVN/BNS/TSE/F/0041</t>
  </si>
  <si>
    <t>Tse-Agbaragba Primary Health Center</t>
  </si>
  <si>
    <t>IHVN/BNS/TSE/F/0042</t>
  </si>
  <si>
    <t>Tyoate Comprehensive Health Center</t>
  </si>
  <si>
    <t>IHVN/BNS/TSE/F/0043</t>
  </si>
  <si>
    <t>Tyough Primary Health Center</t>
  </si>
  <si>
    <t>IHVN/BNS/TSE/F/0044</t>
  </si>
  <si>
    <t>Uboagere Comprehensive Health Center</t>
  </si>
  <si>
    <t>IHVN/BNS/TSE/F/0045</t>
  </si>
  <si>
    <t>Ubwa Primary Health Center</t>
  </si>
  <si>
    <t>IHVN/BNS/TSE/F/0046</t>
  </si>
  <si>
    <t>Usaka Health Clinic Tsuwe</t>
  </si>
  <si>
    <t>IHVN/BNS/TSE/F/0047</t>
  </si>
  <si>
    <t>Wuese Health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</si>
</sst>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56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4" applyFont="1" fillId="0" applyFill="1" borderId="0" applyBorder="1" xfId="0">
      <alignment horizontal="center" wrapText="1"/>
    </xf>
    <xf numFmtId="0" applyNumberFormat="1" fontId="8" applyFont="1" fillId="0" applyFill="1" borderId="0" applyBorder="1" xfId="0"/>
    <xf numFmtId="0" applyNumberFormat="1" fontId="3" applyFont="1" fillId="0" applyFill="1" borderId="1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alignment horizontal="center" wrapText="1"/>
    </xf>
    <xf numFmtId="0" applyNumberFormat="1" fontId="3" applyFont="1" fillId="0" applyFill="1" borderId="17" applyBorder="1" xfId="0"/>
    <xf numFmtId="0" applyNumberFormat="1" fontId="3" applyFont="1" fillId="0" applyFill="1" borderId="1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3" applyFont="1" fillId="0" applyFill="1" borderId="17" applyBorder="1" xfId="2"/>
    <xf numFmtId="9" applyNumberFormat="1" fontId="3" applyFont="1" fillId="0" applyFill="1" borderId="5" applyBorder="1" xfId="2"/>
    <xf numFmtId="164" applyNumberFormat="1" fontId="3" applyFont="1" fillId="0" applyFill="1" borderId="4" applyBorder="1" xfId="1"/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0" applyFill="1" borderId="23" applyBorder="1" xfId="0"/>
    <xf numFmtId="0" applyNumberFormat="1" fontId="3" applyFont="1" fillId="0" applyFill="1" borderId="23" applyBorder="1" xfId="0">
      <alignment wrapText="1"/>
    </xf>
    <xf numFmtId="0" applyNumberFormat="1" fontId="3" applyFont="1" fillId="0" applyFill="1" borderId="24" applyBorder="1" xfId="0"/>
    <xf numFmtId="0" applyNumberFormat="1" fontId="4" applyFont="1" fillId="0" applyFill="1" borderId="23" applyBorder="1" xfId="0">
      <alignment horizontal="center" wrapText="1"/>
    </xf>
    <xf numFmtId="164" applyNumberFormat="1" fontId="3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0" applyBorder="1" xfId="2"/>
    <xf numFmtId="0" applyNumberFormat="1" fontId="3" applyFont="1" fillId="0" applyFill="1" borderId="2" applyBorder="1" xfId="0">
      <alignment wrapText="1"/>
    </xf>
    <xf numFmtId="164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3" applyFont="1" fillId="0" applyFill="1" borderId="0" applyBorder="1" xfId="2"/>
    <xf numFmtId="0" applyNumberFormat="1" fontId="17" applyFont="1" fillId="0" applyFill="1" borderId="0" applyBorder="1" xfId="0">
      <alignment horizontal="center" wrapText="1"/>
    </xf>
    <xf numFmtId="0" applyNumberFormat="1" fontId="17" applyFont="1" fillId="0" applyFill="1" borderId="0" applyBorder="1" xfId="0"/>
    <xf numFmtId="0" applyNumberFormat="1" fontId="18" applyFont="1" fillId="11" applyFill="1" borderId="21" applyBorder="1" xfId="0"/>
    <xf numFmtId="0" applyNumberFormat="1" fontId="18" applyFont="1" fillId="11" applyFill="1" borderId="21" applyBorder="1" xfId="0">
      <alignment horizontal="center" wrapText="1"/>
    </xf>
    <xf numFmtId="0" applyNumberFormat="1" fontId="18" applyFont="1" fillId="11" applyFill="1" borderId="21" applyBorder="1" xfId="0">
      <alignment horizontal="center"/>
    </xf>
    <xf numFmtId="9" applyNumberFormat="1" fontId="17" applyFont="1" fillId="6" applyFill="1" borderId="21" applyBorder="1" xfId="2">
      <alignment horizontal="center" wrapText="1"/>
    </xf>
    <xf numFmtId="0" applyNumberFormat="1" fontId="17" applyFont="1" fillId="6" applyFill="1" borderId="21" applyBorder="1" xfId="0">
      <alignment horizontal="center"/>
    </xf>
    <xf numFmtId="9" applyNumberFormat="1" fontId="17" applyFont="1" fillId="6" applyFill="1" borderId="21" applyBorder="1" xfId="2">
      <alignment horizontal="center"/>
    </xf>
    <xf numFmtId="9" applyNumberFormat="1" fontId="17" applyFont="1" fillId="10" applyFill="1" borderId="21" applyBorder="1" xfId="2">
      <alignment horizontal="center"/>
    </xf>
    <xf numFmtId="0" applyNumberFormat="1" fontId="17" applyFont="1" fillId="10" applyFill="1" borderId="21" applyBorder="1" xfId="0">
      <alignment horizontal="center"/>
    </xf>
    <xf numFmtId="0" applyNumberFormat="1" fontId="14" applyFont="1" fillId="4" applyFill="1" borderId="21" applyBorder="1" xfId="0">
      <alignment horizontal="center" vertical="center"/>
    </xf>
    <xf numFmtId="165" applyNumberFormat="1" fontId="17" applyFont="1" fillId="6" applyFill="1" borderId="21" applyBorder="1" xfId="2"/>
    <xf numFmtId="165" applyNumberFormat="1" fontId="17" applyFont="1" fillId="4" applyFill="1" borderId="21" applyBorder="1" xfId="2"/>
    <xf numFmtId="0" applyNumberFormat="1" fontId="14" applyFont="1" fillId="4" applyFill="1" borderId="22" applyBorder="1" xfId="0">
      <alignment horizontal="center" vertical="center"/>
    </xf>
    <xf numFmtId="0" applyNumberFormat="1" fontId="14" applyFont="1" fillId="4" applyFill="1" borderId="26" applyBorder="1" xfId="0">
      <alignment horizontal="center" vertical="center"/>
    </xf>
    <xf numFmtId="165" applyNumberFormat="1" fontId="17" applyFont="1" fillId="6" applyFill="1" borderId="26" applyBorder="1" xfId="2"/>
    <xf numFmtId="165" applyNumberFormat="1" fontId="17" applyFont="1" fillId="4" applyFill="1" borderId="26" applyBorder="1" xfId="2"/>
    <xf numFmtId="165" applyNumberFormat="1" fontId="3" applyFont="1" fillId="0" applyFill="1" borderId="0" applyBorder="1" xfId="0"/>
    <xf numFmtId="0" applyNumberFormat="1" fontId="3" applyFont="1" fillId="0" applyFill="1" borderId="0" applyBorder="1" xfId="0" quotePrefix="1"/>
    <xf numFmtId="0" applyNumberFormat="1" fontId="3" applyFont="1" fillId="0" applyFill="1" borderId="13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14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6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6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9" applyBorder="1" xfId="0">
      <protection locked="0"/>
    </xf>
    <xf numFmtId="0" applyNumberFormat="1" fontId="3" applyFont="1" fillId="0" applyFill="1" borderId="18" applyBorder="1" xfId="0">
      <protection locked="0"/>
    </xf>
    <xf numFmtId="0" applyNumberFormat="1" fontId="3" applyFont="1" fillId="0" applyFill="1" borderId="8" applyBorder="1" xfId="0">
      <protection locked="0"/>
    </xf>
    <xf numFmtId="0" applyNumberFormat="1" fontId="3" applyFont="1" fillId="0" applyFill="1" borderId="20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8" applyBorder="1" xfId="0">
      <protection locked="0" hidden="1"/>
    </xf>
    <xf numFmtId="0" applyNumberFormat="1" fontId="23" applyFont="1" fillId="0" applyFill="1" borderId="0" applyBorder="1" xfId="0"/>
    <xf numFmtId="0" applyNumberFormat="1" fontId="3" applyFont="1" fillId="0" applyFill="1" borderId="3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10" applyFill="1" borderId="0" applyBorder="1" xfId="0">
      <protection locked="0"/>
    </xf>
    <xf numFmtId="0" applyNumberFormat="1" fontId="6" applyFont="1" fillId="10" applyFill="1" borderId="0" applyBorder="1" xfId="0"/>
    <xf numFmtId="0" applyNumberFormat="1" fontId="3" applyFont="1" fillId="10" applyFill="1" borderId="0" applyBorder="1" xfId="0"/>
    <xf numFmtId="0" applyNumberFormat="1" fontId="18" applyFont="1" fillId="11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 wrapText="1"/>
      <protection locked="0"/>
    </xf>
    <xf numFmtId="0" applyNumberFormat="1" fontId="17" applyFont="1" fillId="10" applyFill="1" borderId="21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11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4" applyFont="1" fillId="0" applyFill="1" borderId="4" applyBorder="1" xfId="0">
      <alignment horizontal="center" wrapText="1"/>
    </xf>
    <xf numFmtId="0" applyNumberFormat="1" fontId="4" applyFont="1" fillId="5" applyFill="1" borderId="15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4" applyFont="1" fillId="0" applyFill="1" borderId="15" applyBorder="1" xfId="0">
      <alignment horizontal="center" wrapText="1"/>
    </xf>
    <xf numFmtId="0" applyNumberFormat="1" fontId="4" applyFont="1" fillId="5" applyFill="1" borderId="5" applyBorder="1" xfId="0">
      <alignment horizontal="center" wrapText="1"/>
    </xf>
    <xf numFmtId="0" applyNumberFormat="1" fontId="7" applyFont="1" fillId="0" applyFill="1" borderId="27" applyBorder="1" xfId="0">
      <alignment horizontal="center" wrapText="1"/>
    </xf>
    <xf numFmtId="0" applyNumberFormat="1" fontId="7" applyFont="1" fillId="0" applyFill="1" borderId="28" applyBorder="1" xfId="0">
      <alignment horizontal="center" wrapText="1"/>
    </xf>
    <xf numFmtId="0" applyNumberFormat="1" fontId="7" applyFont="1" fillId="0" applyFill="1" borderId="3" applyBorder="1" xfId="0">
      <alignment horizontal="center" wrapText="1"/>
    </xf>
    <xf numFmtId="0" applyNumberFormat="1" fontId="7" applyFont="1" fillId="0" applyFill="1" borderId="1" applyBorder="1" xfId="0">
      <alignment horizontal="center" wrapText="1"/>
    </xf>
    <xf numFmtId="0" applyNumberFormat="1" fontId="7" applyFont="1" fillId="0" applyFill="1" borderId="4" applyBorder="1" xfId="0">
      <alignment horizontal="center" wrapText="1"/>
    </xf>
    <xf numFmtId="0" applyNumberFormat="1" fontId="7" applyFont="1" fillId="0" applyFill="1" borderId="15" applyBorder="1" xfId="0">
      <alignment horizontal="center" wrapText="1"/>
    </xf>
    <xf numFmtId="0" applyNumberFormat="1" fontId="7" applyFont="1" fillId="0" applyFill="1" borderId="5" applyBorder="1" xfId="0">
      <alignment horizontal="center" wrapText="1"/>
    </xf>
    <xf numFmtId="0" applyNumberFormat="1" fontId="7" applyFont="1" fillId="0" applyFill="1" borderId="2" applyBorder="1" xfId="0">
      <alignment horizontal="center" wrapText="1"/>
    </xf>
    <xf numFmtId="0" applyNumberFormat="1" fontId="7" applyFont="1" fillId="0" applyFill="1" borderId="29" applyBorder="1" xfId="0">
      <alignment horizontal="center" wrapText="1"/>
    </xf>
    <xf numFmtId="3" applyNumberFormat="1" fontId="3" applyFont="1" fillId="0" applyFill="1" borderId="0" applyBorder="1" xfId="1"/>
    <xf numFmtId="3" applyNumberFormat="1" fontId="3" applyFont="1" fillId="0" applyFill="1" borderId="0" applyBorder="1" xfId="0"/>
    <xf numFmtId="3" applyNumberFormat="1" fontId="3" applyFont="1" fillId="0" applyFill="1" borderId="0" applyBorder="1" xfId="0"/>
    <xf numFmtId="0" applyNumberFormat="1" fontId="3" applyFont="1" fillId="0" applyFill="1" borderId="1" applyBorder="1" xfId="0">
      <protection locked="0"/>
    </xf>
    <xf numFmtId="9" applyNumberFormat="1" fontId="3" applyFont="1" fillId="5" applyFill="1" borderId="28" applyBorder="1" xfId="2"/>
    <xf numFmtId="0" applyNumberFormat="1" fontId="3" applyFont="1" fillId="0" applyFill="1" borderId="2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6" applyBorder="1" xfId="0"/>
    <xf numFmtId="9" applyNumberFormat="1" fontId="3" applyFont="1" fillId="5" applyFill="1" borderId="30" applyBorder="1" xfId="2"/>
    <xf numFmtId="9" applyNumberFormat="1" fontId="3" applyFont="1" fillId="5" applyFill="1" borderId="31" applyBorder="1" xfId="2"/>
    <xf numFmtId="9" applyNumberFormat="1" fontId="3" applyFont="1" fillId="0" applyFill="1" borderId="13" applyBorder="1" xfId="2"/>
    <xf numFmtId="9" applyNumberFormat="1" fontId="3" applyFont="1" fillId="0" applyFill="1" borderId="12" applyBorder="1" xfId="2"/>
    <xf numFmtId="9" applyNumberFormat="1" fontId="3" applyFont="1" fillId="0" applyFill="1" borderId="14" applyBorder="1" xfId="2"/>
    <xf numFmtId="0" applyNumberFormat="1" fontId="3" applyFont="1" fillId="0" applyFill="1" borderId="17" applyBorder="1" xfId="0"/>
    <xf numFmtId="0" applyNumberFormat="1" fontId="3" applyFont="1" fillId="0" applyFill="1" borderId="5" applyBorder="1" xfId="0"/>
    <xf numFmtId="9" applyNumberFormat="1" fontId="3" applyFont="1" fillId="0" applyFill="1" borderId="17" applyBorder="1" xfId="2"/>
    <xf numFmtId="9" applyNumberFormat="1" fontId="3" applyFont="1" fillId="0" applyFill="1" borderId="19" applyBorder="1" xfId="2"/>
    <xf numFmtId="9" applyNumberFormat="1" fontId="3" applyFont="1" fillId="0" applyFill="1" borderId="5" applyBorder="1" xfId="2"/>
    <xf numFmtId="9" applyNumberFormat="1" fontId="3" applyFont="1" fillId="0" applyFill="1" borderId="4" applyBorder="1" xfId="2"/>
    <xf numFmtId="0" applyNumberFormat="1" fontId="25" applyFont="1" fillId="3" applyFill="1" borderId="7" applyBorder="1" xfId="0">
      <alignment horizontal="center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3" applyFont="1" fillId="0" applyFill="1" borderId="19" applyBorder="1" xfId="0">
      <alignment wrapText="1"/>
    </xf>
    <xf numFmtId="0" applyNumberFormat="1" fontId="4" applyFont="1" fillId="0" applyFill="1" borderId="4" applyBorder="1" xfId="0">
      <alignment horizontal="center"/>
    </xf>
    <xf numFmtId="3" applyNumberFormat="1" fontId="3" applyFont="1" fillId="5" applyFill="1" borderId="28" applyBorder="1" xfId="2"/>
    <xf numFmtId="3" applyNumberFormat="1" fontId="3" applyFont="1" fillId="5" applyFill="1" borderId="30" applyBorder="1" xfId="2"/>
    <xf numFmtId="0" applyNumberFormat="1" fontId="4" applyFont="1" fillId="0" applyFill="1" borderId="25" applyBorder="1" xfId="0">
      <alignment horizontal="center" wrapText="1"/>
    </xf>
    <xf numFmtId="3" applyNumberFormat="1" fontId="8" applyFont="1" fillId="0" applyFill="1" borderId="0" applyBorder="1" xfId="2"/>
    <xf numFmtId="3" applyNumberFormat="1" fontId="17" applyFont="1" fillId="6" applyFill="1" borderId="21" applyBorder="1" xfId="0">
      <alignment horizontal="center"/>
    </xf>
    <xf numFmtId="0" applyNumberFormat="1" fontId="17" applyFont="1" fillId="0" applyFill="1" borderId="0" applyBorder="1" xfId="0"/>
    <xf numFmtId="3" applyNumberFormat="1" fontId="17" applyFont="1" fillId="6" applyFill="1" borderId="21" applyBorder="1" xfId="0"/>
    <xf numFmtId="3" applyNumberFormat="1" fontId="17" applyFont="1" fillId="6" applyFill="1" borderId="22" applyBorder="1" xfId="0"/>
    <xf numFmtId="3" applyNumberFormat="1" fontId="17" applyFont="1" fillId="4" applyFill="1" borderId="22" applyBorder="1" xfId="0"/>
    <xf numFmtId="3" applyNumberFormat="1" fontId="17" applyFont="1" fillId="4" applyFill="1" borderId="21" applyBorder="1" xfId="0"/>
    <xf numFmtId="0" applyNumberFormat="1" fontId="4" applyFont="1" fillId="4" applyFill="1" borderId="4" applyBorder="1" xfId="0">
      <alignment horizontal="center"/>
    </xf>
    <xf numFmtId="0" applyNumberFormat="1" fontId="4" applyFont="1" fillId="4" applyFill="1" borderId="0" applyBorder="1" xfId="0">
      <alignment horizontal="center"/>
    </xf>
    <xf numFmtId="0" applyNumberFormat="1" fontId="3" applyFont="1" fillId="4" applyFill="1" borderId="0" applyBorder="1" xfId="0"/>
    <xf numFmtId="0" applyNumberFormat="1" fontId="3" applyFont="1" fillId="4" applyFill="1" borderId="5" applyBorder="1" xfId="0"/>
    <xf numFmtId="0" applyNumberFormat="1" fontId="3" applyFont="1" fillId="4" applyFill="1" borderId="4" applyBorder="1" xfId="0"/>
    <xf numFmtId="0" applyNumberFormat="1" fontId="3" applyFont="1" fillId="4" applyFill="1" borderId="0" applyBorder="1" xfId="0">
      <alignment wrapText="1"/>
    </xf>
    <xf numFmtId="9" applyNumberFormat="1" fontId="3" applyFont="1" fillId="4" applyFill="1" borderId="5" applyBorder="1" xfId="2"/>
    <xf numFmtId="9" applyNumberFormat="1" fontId="3" applyFont="1" fillId="4" applyFill="1" borderId="4" applyBorder="1" xfId="2"/>
    <xf numFmtId="0" applyNumberFormat="1" fontId="3" applyFont="1" fillId="4" applyFill="1" borderId="4" applyBorder="1" xfId="0">
      <alignment wrapText="1"/>
    </xf>
    <xf numFmtId="9" applyNumberFormat="1" fontId="3" applyFont="1" fillId="4" applyFill="1" borderId="0" applyBorder="1" xfId="2"/>
    <xf numFmtId="0" applyNumberFormat="1" fontId="27" applyFont="1" fillId="0" applyFill="1" borderId="0" applyBorder="1" xfId="0">
      <alignment vertical="center"/>
      <protection locked="0"/>
    </xf>
    <xf numFmtId="0" applyNumberFormat="1" fontId="3" applyFont="1" fillId="0" applyFill="1" borderId="35" applyBorder="1" xfId="0"/>
    <xf numFmtId="0" applyNumberFormat="1" fontId="8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35" applyBorder="1" xfId="2"/>
    <xf numFmtId="0" applyNumberFormat="1" fontId="3" applyFont="1" fillId="0" applyFill="1" borderId="33" applyBorder="1" xfId="0"/>
    <xf numFmtId="9" applyNumberFormat="1" fontId="3" applyFont="1" fillId="0" applyFill="1" borderId="33" applyBorder="1" xfId="2"/>
    <xf numFmtId="164" applyNumberFormat="1" fontId="3" applyFont="1" fillId="0" applyFill="1" borderId="0" applyBorder="1" xfId="1"/>
    <xf numFmtId="164" applyNumberFormat="1" fontId="3" applyFont="1" fillId="0" applyFill="1" borderId="5" applyBorder="1" xfId="1"/>
    <xf numFmtId="0" applyNumberFormat="1" fontId="3" applyFont="1" fillId="0" applyFill="1" borderId="3" applyBorder="1" xfId="0">
      <alignment wrapText="1"/>
    </xf>
    <xf numFmtId="9" applyNumberFormat="1" fontId="3" applyFont="1" fillId="0" applyFill="1" borderId="0" applyBorder="1" xfId="2"/>
    <xf numFmtId="9" applyNumberFormat="1" fontId="3" applyFont="1" fillId="6" applyFill="1" borderId="21" applyBorder="1" xfId="2">
      <alignment horizontal="center"/>
    </xf>
    <xf numFmtId="0" applyNumberFormat="1" fontId="26" applyFont="1" fillId="11" applyFill="1" borderId="37" applyBorder="1" xfId="0">
      <alignment horizontal="center" vertical="center"/>
    </xf>
    <xf numFmtId="0" applyNumberFormat="1" fontId="26" applyFont="1" fillId="11" applyFill="1" borderId="38" applyBorder="1" xfId="0">
      <alignment horizontal="center" vertical="center"/>
    </xf>
    <xf numFmtId="0" applyNumberFormat="1" fontId="26" applyFont="1" fillId="11" applyFill="1" borderId="39" applyBorder="1" xfId="0">
      <alignment horizontal="center" vertical="center"/>
    </xf>
    <xf numFmtId="9" applyNumberFormat="1" fontId="3" applyFont="1" fillId="6" applyFill="1" borderId="40" applyBorder="1" xfId="2">
      <alignment horizontal="center"/>
    </xf>
    <xf numFmtId="9" applyNumberFormat="1" fontId="3" applyFont="1" fillId="6" applyFill="1" borderId="41" applyBorder="1" xfId="2">
      <alignment horizontal="center"/>
    </xf>
    <xf numFmtId="9" applyNumberFormat="1" fontId="3" applyFont="1" fillId="6" applyFill="1" borderId="42" applyBorder="1" xfId="2">
      <alignment horizontal="center"/>
    </xf>
    <xf numFmtId="0" applyNumberFormat="1" fontId="16" applyFont="1" fillId="6" applyFill="1" borderId="33" applyBorder="1" xfId="0"/>
    <xf numFmtId="0" applyNumberFormat="1" fontId="16" applyFont="1" fillId="6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35" applyBorder="1" xfId="0"/>
    <xf numFmtId="0" applyNumberFormat="1" fontId="28" applyFont="1" fillId="0" applyFill="1" borderId="0" applyBorder="1" xfId="0"/>
    <xf numFmtId="1" applyNumberFormat="1" fontId="3" applyFont="1" fillId="0" applyFill="1" borderId="0" applyBorder="1" xfId="0">
      <protection locked="0"/>
    </xf>
    <xf numFmtId="1" applyNumberFormat="1" fontId="3" applyFont="1" fillId="0" applyFill="1" borderId="4" applyBorder="1" xfId="0">
      <protection locked="0"/>
    </xf>
    <xf numFmtId="0" applyNumberFormat="1" fontId="3" applyFont="1" fillId="0" applyFill="1" borderId="13" applyBorder="1" xfId="0">
      <protection locked="0" hidden="1"/>
    </xf>
    <xf numFmtId="9" applyNumberFormat="1" fontId="3" applyFont="1" fillId="5" applyFill="1" borderId="16" applyBorder="1" xfId="2"/>
    <xf numFmtId="0" applyNumberFormat="1" fontId="3" applyFont="1" fillId="0" applyFill="1" borderId="7" applyBorder="1" xfId="0">
      <protection locked="0"/>
    </xf>
    <xf numFmtId="9" applyNumberFormat="1" fontId="3" applyFont="1" fillId="5" applyFill="1" borderId="43" applyBorder="1" xfId="2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7" applyBorder="1" xfId="0"/>
    <xf numFmtId="0" applyNumberFormat="1" fontId="3" applyFont="1" fillId="0" applyFill="1" borderId="15" applyBorder="1" xfId="0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28" applyFont="1" fillId="0" applyFill="1" borderId="17" applyBorder="1" xfId="0">
      <protection locked="0"/>
    </xf>
    <xf numFmtId="0" applyNumberFormat="1" fontId="28" applyFont="1" fillId="0" applyFill="1" borderId="15" applyBorder="1" xfId="0">
      <protection locked="0"/>
    </xf>
    <xf numFmtId="0" applyNumberFormat="1" fontId="28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20" applyFont="1" fillId="7" applyFill="1" borderId="0" applyBorder="1" xfId="0">
      <alignment horizontal="center" vertical="center" wrapText="1"/>
    </xf>
    <xf numFmtId="0" applyNumberFormat="1" fontId="20" applyFont="1" fillId="7" applyFill="1" borderId="0" applyBorder="1" xfId="0">
      <alignment horizontal="center" wrapText="1"/>
    </xf>
    <xf numFmtId="0" applyNumberFormat="1" fontId="22" applyFont="1" fillId="10" applyFill="1" borderId="0" applyBorder="1" xfId="0">
      <alignment horizontal="left" wrapText="1"/>
      <protection locked="0"/>
    </xf>
    <xf numFmtId="0" applyNumberFormat="1" fontId="15" applyFont="1" fillId="0" applyFill="1" borderId="34" applyBorder="1" xfId="0">
      <alignment horizontal="center" vertical="center" wrapText="1"/>
    </xf>
    <xf numFmtId="0" applyNumberFormat="1" fontId="15" applyFont="1" fillId="0" applyFill="1" borderId="36" applyBorder="1" xfId="0">
      <alignment horizontal="center" vertical="center" wrapText="1"/>
    </xf>
    <xf numFmtId="0" applyNumberFormat="1" fontId="15" applyFont="1" fillId="6" applyFill="1" borderId="32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 wrapText="1"/>
    </xf>
    <xf numFmtId="0" applyNumberFormat="1" fontId="10" applyFont="1" fillId="3" applyFill="1" borderId="0" applyBorder="1" xfId="0">
      <alignment horizontal="center" vertical="center" wrapText="1"/>
    </xf>
    <xf numFmtId="0" applyNumberFormat="1" fontId="11" applyFont="1" fillId="0" applyFill="1" borderId="0" applyBorder="1" xfId="0">
      <alignment horizontal="left" vertical="center"/>
      <protection locked="0"/>
    </xf>
    <xf numFmtId="0" applyNumberFormat="1" fontId="19" applyFont="1" fillId="11" applyFill="1" borderId="21" applyBorder="1" xfId="0">
      <alignment horizontal="center" wrapText="1"/>
    </xf>
    <xf numFmtId="0" applyNumberFormat="1" fontId="19" applyFont="1" fillId="11" applyFill="1" borderId="26" applyBorder="1" xfId="0">
      <alignment horizontal="center" wrapText="1"/>
    </xf>
    <xf numFmtId="0" applyNumberFormat="1" fontId="19" applyFont="1" fillId="11" applyFill="1" borderId="22" applyBorder="1" xfId="0">
      <alignment horizontal="center" wrapText="1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8" applyFill="1" borderId="21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9" applyFill="1" borderId="21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18" applyFont="1" fillId="12" applyFill="1" borderId="21" applyBorder="1" xfId="0">
      <alignment horizontal="left" wrapText="1"/>
    </xf>
    <xf numFmtId="0" applyNumberFormat="1" fontId="21" applyFont="1" fillId="0" applyFill="1" borderId="13" applyBorder="1" xfId="0">
      <alignment horizontal="left" vertical="top" wrapText="1"/>
    </xf>
    <xf numFmtId="0" applyNumberFormat="1" fontId="21" applyFont="1" fillId="0" applyFill="1" borderId="12" applyBorder="1" xfId="0">
      <alignment horizontal="left" vertical="top" wrapText="1"/>
    </xf>
    <xf numFmtId="0" applyNumberFormat="1" fontId="21" applyFont="1" fillId="0" applyFill="1" borderId="14" applyBorder="1" xfId="0">
      <alignment horizontal="left" vertical="top" wrapText="1"/>
    </xf>
    <xf numFmtId="0" applyNumberFormat="1" fontId="24" applyFont="1" fillId="4" applyFill="1" borderId="9" applyBorder="1" xfId="0">
      <alignment horizontal="center" wrapText="1"/>
    </xf>
    <xf numFmtId="0" applyNumberFormat="1" fontId="24" applyFont="1" fillId="4" applyFill="1" borderId="2" applyBorder="1" xfId="0">
      <alignment horizontal="center" wrapText="1"/>
    </xf>
    <xf numFmtId="0" applyNumberFormat="1" fontId="24" applyFont="1" fillId="4" applyFill="1" borderId="3" applyBorder="1" xfId="0">
      <alignment horizontal="center" wrapText="1"/>
    </xf>
    <xf numFmtId="0" applyNumberFormat="1" fontId="24" applyFont="1" fillId="4" applyFill="1" borderId="1" applyBorder="1" xfId="0">
      <alignment horizont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7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5" applyBorder="1" xfId="0">
      <alignment horizontal="center" vertical="center" wrapText="1"/>
    </xf>
    <xf numFmtId="0" applyNumberFormat="1" fontId="24" applyFont="1" fillId="3" applyFill="1" borderId="5" applyBorder="1" xfId="0">
      <alignment horizontal="center" vertical="center" wrapText="1"/>
    </xf>
    <xf numFmtId="0" applyNumberFormat="1" fontId="24" applyFont="1" fillId="4" applyFill="1" borderId="10" applyBorder="1" xfId="0">
      <alignment horizontal="center" wrapText="1"/>
    </xf>
    <xf numFmtId="0" applyNumberFormat="1" fontId="24" applyFont="1" fillId="4" applyFill="1" borderId="11" applyBorder="1" xfId="0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50-45BD-B7F8-0C031450F639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374514</c:v>
                </c:pt>
                <c:pt idx="1">
                  <c:v>175955</c:v>
                </c:pt>
                <c:pt idx="2">
                  <c:v>55695</c:v>
                </c:pt>
                <c:pt idx="3">
                  <c:v>28580</c:v>
                </c:pt>
                <c:pt idx="4">
                  <c:v>22365</c:v>
                </c:pt>
                <c:pt idx="5">
                  <c:v>46388</c:v>
                </c:pt>
                <c:pt idx="6">
                  <c:v>38467</c:v>
                </c:pt>
                <c:pt idx="7">
                  <c:v>54066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50-45BD-B7F8-0C031450F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3874528"/>
        <c:axId val="573874920"/>
      </c:barChart>
      <c:catAx>
        <c:axId val="573874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4920"/>
        <c:crosses val="autoZero"/>
        <c:auto val="1"/>
        <c:lblAlgn val="ctr"/>
        <c:lblOffset val="100"/>
        <c:noMultiLvlLbl val="0"/>
      </c:catAx>
      <c:valAx>
        <c:axId val="57387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745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18-4307-A677-3E6CD1D9EFC4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618-4307-A677-3E6CD1D9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73863160"/>
        <c:axId val="573864336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618-4307-A677-3E6CD1D9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75312"/>
        <c:axId val="573864728"/>
      </c:lineChart>
      <c:catAx>
        <c:axId val="573863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64336"/>
        <c:crosses val="autoZero"/>
        <c:auto val="1"/>
        <c:lblAlgn val="ctr"/>
        <c:lblOffset val="100"/>
        <c:noMultiLvlLbl val="0"/>
      </c:catAx>
      <c:valAx>
        <c:axId val="5738643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63160"/>
        <c:crosses val="autoZero"/>
        <c:crossBetween val="between"/>
      </c:valAx>
      <c:valAx>
        <c:axId val="5738647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73875312"/>
        <c:crosses val="max"/>
        <c:crossBetween val="between"/>
      </c:valAx>
      <c:catAx>
        <c:axId val="57387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386472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52-4BD4-A334-360D081B119F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752-4BD4-A334-360D081B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73878448"/>
        <c:axId val="573875704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752-4BD4-A334-360D081B119F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752-4BD4-A334-360D081B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73876096"/>
        <c:axId val="573877272"/>
      </c:barChart>
      <c:catAx>
        <c:axId val="57387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5704"/>
        <c:crosses val="autoZero"/>
        <c:auto val="1"/>
        <c:lblAlgn val="ctr"/>
        <c:lblOffset val="100"/>
        <c:noMultiLvlLbl val="0"/>
      </c:catAx>
      <c:valAx>
        <c:axId val="573875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573878448"/>
        <c:crosses val="autoZero"/>
        <c:crossBetween val="between"/>
      </c:valAx>
      <c:valAx>
        <c:axId val="573877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73876096"/>
        <c:crosses val="max"/>
        <c:crossBetween val="between"/>
      </c:valAx>
      <c:catAx>
        <c:axId val="57387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387727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F9-4CBB-B6E0-51BAFA4A9FEC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10153</c:v>
                </c:pt>
                <c:pt idx="1">
                  <c:v>2240</c:v>
                </c:pt>
                <c:pt idx="2">
                  <c:v>1341</c:v>
                </c:pt>
                <c:pt idx="3">
                  <c:v>556</c:v>
                </c:pt>
                <c:pt idx="4">
                  <c:v>1718</c:v>
                </c:pt>
                <c:pt idx="5">
                  <c:v>2463</c:v>
                </c:pt>
                <c:pt idx="6">
                  <c:v>4041</c:v>
                </c:pt>
                <c:pt idx="7">
                  <c:v>2032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F9-4CBB-B6E0-51BAFA4A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3876488"/>
        <c:axId val="573877664"/>
      </c:barChart>
      <c:catAx>
        <c:axId val="573876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7664"/>
        <c:crosses val="autoZero"/>
        <c:auto val="1"/>
        <c:lblAlgn val="ctr"/>
        <c:lblOffset val="100"/>
        <c:noMultiLvlLbl val="0"/>
      </c:catAx>
      <c:valAx>
        <c:axId val="573877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764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67-4287-BA92-BC040AC07E36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9657</c:v>
                </c:pt>
                <c:pt idx="1">
                  <c:v>1898</c:v>
                </c:pt>
                <c:pt idx="2">
                  <c:v>1630</c:v>
                </c:pt>
                <c:pt idx="3">
                  <c:v>1003</c:v>
                </c:pt>
                <c:pt idx="4">
                  <c:v>1584</c:v>
                </c:pt>
                <c:pt idx="5">
                  <c:v>2149</c:v>
                </c:pt>
                <c:pt idx="6">
                  <c:v>3233</c:v>
                </c:pt>
                <c:pt idx="7">
                  <c:v>485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67-4287-BA92-BC040AC07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6313816"/>
        <c:axId val="576320088"/>
      </c:barChart>
      <c:catAx>
        <c:axId val="576313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20088"/>
        <c:crosses val="autoZero"/>
        <c:auto val="1"/>
        <c:lblAlgn val="ctr"/>
        <c:lblOffset val="100"/>
        <c:noMultiLvlLbl val="0"/>
      </c:catAx>
      <c:valAx>
        <c:axId val="576320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3138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D7-4CFF-B055-0D799B8F6618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1D7-4CFF-B055-0D799B8F6618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1D7-4CFF-B055-0D799B8F6618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1D7-4CFF-B055-0D799B8F6618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1D7-4CFF-B055-0D799B8F6618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1D7-4CFF-B055-0D799B8F6618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1D7-4CFF-B055-0D799B8F6618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1D7-4CFF-B055-0D799B8F6618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1D7-4CFF-B055-0D799B8F6618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1D7-4CFF-B055-0D799B8F6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1264"/>
        <c:axId val="576316168"/>
      </c:lineChart>
      <c:catAx>
        <c:axId val="5763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6168"/>
        <c:crosses val="autoZero"/>
        <c:auto val="1"/>
        <c:lblAlgn val="ctr"/>
        <c:lblOffset val="100"/>
        <c:noMultiLvlLbl val="0"/>
      </c:catAx>
      <c:valAx>
        <c:axId val="576316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9C-4721-8236-11453B61A340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9C-4721-8236-11453B61A340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9C-4721-8236-11453B61A340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9C-4721-8236-11453B61A340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9C-4721-8236-11453B61A340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9C-4721-8236-11453B61A340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9C-4721-8236-11453B61A340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9C-4721-8236-11453B61A340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9C-4721-8236-11453B61A340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9C-4721-8236-11453B61A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5184"/>
        <c:axId val="576322048"/>
      </c:lineChart>
      <c:catAx>
        <c:axId val="5763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2048"/>
        <c:crosses val="autoZero"/>
        <c:auto val="1"/>
        <c:lblAlgn val="ctr"/>
        <c:lblOffset val="100"/>
        <c:noMultiLvlLbl val="0"/>
      </c:catAx>
      <c:valAx>
        <c:axId val="576322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49-43B3-9A94-9DF2E75329E9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49-43B3-9A94-9DF2E75329E9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349-43B3-9A94-9DF2E75329E9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349-43B3-9A94-9DF2E75329E9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349-43B3-9A94-9DF2E75329E9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349-43B3-9A94-9DF2E75329E9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349-43B3-9A94-9DF2E75329E9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349-43B3-9A94-9DF2E75329E9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349-43B3-9A94-9DF2E75329E9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349-43B3-9A94-9DF2E753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50248"/>
        <c:axId val="577352208"/>
      </c:lineChart>
      <c:catAx>
        <c:axId val="57735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52208"/>
        <c:crosses val="autoZero"/>
        <c:auto val="1"/>
        <c:lblAlgn val="ctr"/>
        <c:lblOffset val="100"/>
        <c:noMultiLvlLbl val="0"/>
      </c:catAx>
      <c:valAx>
        <c:axId val="577352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5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
           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zoomScaleNormal="100" workbookViewId="0">
      <pane ySplit="4" topLeftCell="A5" activePane="bottomLeft" state="frozen"/>
      <selection pane="bottomLeft" activeCell="B13" sqref="B13:F13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532" t="s">
        <v>66</v>
      </c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  <c r="N1" s="532"/>
      <c r="O1" s="532"/>
      <c r="P1" s="532"/>
      <c r="Q1" s="532"/>
      <c r="R1" s="532"/>
      <c r="S1" s="532"/>
      <c r="T1" s="532"/>
      <c r="U1" s="532"/>
      <c r="V1" s="532"/>
      <c r="W1" s="532"/>
    </row>
    <row r="3" ht="22.5">
      <c r="H3" s="533" t="s">
        <v>67</v>
      </c>
      <c r="I3" s="533"/>
      <c r="J3" s="533"/>
      <c r="K3" s="533"/>
      <c r="L3" s="533"/>
      <c r="M3" s="533"/>
      <c r="N3" s="533"/>
      <c r="O3" s="533"/>
      <c r="P3" s="533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68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534" t="s">
        <v>59</v>
      </c>
      <c r="C9" s="534"/>
      <c r="D9" s="534"/>
      <c r="E9" s="534"/>
      <c r="F9" s="534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69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534"/>
      <c r="C13" s="534"/>
      <c r="D13" s="534"/>
      <c r="E13" s="534"/>
      <c r="F13" s="534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0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0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0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0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0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0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0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0"/>
    </row>
    <row r="31">
      <c r="D31" s="170"/>
    </row>
    <row r="32">
      <c r="D32" s="170"/>
    </row>
    <row r="33">
      <c r="D33" s="170"/>
    </row>
    <row r="34">
      <c r="D34" s="170"/>
    </row>
    <row r="35">
      <c r="D35" s="170"/>
    </row>
    <row r="36">
      <c r="D36" s="170"/>
    </row>
    <row r="37">
      <c r="D37" s="170"/>
    </row>
    <row r="38">
      <c r="D38" s="170"/>
    </row>
    <row r="39">
      <c r="D39" s="170"/>
    </row>
    <row r="40">
      <c r="D40" s="170"/>
    </row>
    <row r="41">
      <c r="D41" s="170"/>
    </row>
    <row r="42">
      <c r="D42" s="170"/>
    </row>
    <row r="43">
      <c r="D43" s="170"/>
    </row>
    <row r="44">
      <c r="D44" s="170"/>
    </row>
    <row r="45">
      <c r="D45" s="170"/>
    </row>
    <row r="46">
      <c r="D46" s="170"/>
    </row>
    <row r="47">
      <c r="D47" s="170"/>
    </row>
    <row r="48">
      <c r="D48" s="170"/>
    </row>
    <row r="49">
      <c r="D49" s="170"/>
    </row>
    <row r="50">
      <c r="D50" s="170"/>
    </row>
    <row r="51">
      <c r="D51" s="170"/>
    </row>
    <row r="52">
      <c r="D52" s="170"/>
    </row>
    <row r="53">
      <c r="D53" s="170"/>
    </row>
    <row r="54">
      <c r="D54" s="170"/>
    </row>
    <row r="55">
      <c r="D55" s="170"/>
    </row>
    <row r="56">
      <c r="D56" s="170"/>
    </row>
    <row r="57">
      <c r="D57" s="170"/>
    </row>
    <row r="58">
      <c r="D58" s="170"/>
    </row>
    <row r="59">
      <c r="D59" s="170"/>
    </row>
    <row r="60">
      <c r="D60" s="170"/>
    </row>
    <row r="61">
      <c r="D61" s="170"/>
    </row>
    <row r="62">
      <c r="D62" s="170"/>
    </row>
    <row r="63">
      <c r="D63" s="170"/>
    </row>
    <row r="64">
      <c r="D64" s="170"/>
    </row>
    <row r="65">
      <c r="D65" s="170"/>
    </row>
    <row r="66">
      <c r="D66" s="170"/>
    </row>
    <row r="67">
      <c r="D67" s="170"/>
    </row>
    <row r="68">
      <c r="D68" s="170"/>
    </row>
    <row r="69">
      <c r="D69" s="170"/>
    </row>
    <row r="70">
      <c r="D70" s="170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59</v>
      </c>
      <c r="D2" s="178" t="s">
        <v>59</v>
      </c>
    </row>
    <row r="3">
      <c r="B3" s="177" t="s">
        <v>60</v>
      </c>
      <c r="D3" s="178" t="s">
        <v>1</v>
      </c>
    </row>
    <row r="4">
      <c r="B4" s="177" t="s">
        <v>61</v>
      </c>
      <c r="D4" s="178" t="s">
        <v>2</v>
      </c>
    </row>
    <row r="5">
      <c r="B5" s="177" t="s">
        <v>62</v>
      </c>
      <c r="D5" s="178" t="s">
        <v>3</v>
      </c>
    </row>
    <row r="6">
      <c r="B6" s="177" t="s">
        <v>63</v>
      </c>
      <c r="D6" s="178" t="s">
        <v>4</v>
      </c>
    </row>
    <row r="7">
      <c r="B7" s="177" t="s">
        <v>64</v>
      </c>
      <c r="D7" s="178" t="s">
        <v>5</v>
      </c>
    </row>
    <row r="8">
      <c r="B8" s="177" t="s">
        <v>65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="98" zoomScaleNormal="98" workbookViewId="0">
      <pane ySplit="1" topLeftCell="A38" activePane="bottomLeft" state="frozen"/>
      <selection pane="bottomLeft" activeCell="G50" sqref="G50"/>
    </sheetView>
  </sheetViews>
  <sheetFormatPr defaultRowHeight="15" x14ac:dyDescent="0.25"/>
  <cols>
    <col min="1" max="1" width="30.42578125" customWidth="1" style="15"/>
    <col min="2" max="2" width="15.42578125" customWidth="1" style="3"/>
    <col min="3" max="3" width="10.7109375" customWidth="1" style="3"/>
    <col min="4" max="4" width="10.7109375" customWidth="1" style="3"/>
    <col min="5" max="5" width="10.7109375" customWidth="1" style="3"/>
    <col min="6" max="6" width="10.7109375" customWidth="1" style="3"/>
    <col min="7" max="7" width="10.7109375" customWidth="1" style="3"/>
    <col min="8" max="8" width="10.7109375" customWidth="1" style="3"/>
    <col min="9" max="9" width="10.7109375" customWidth="1" style="3"/>
    <col min="10" max="10" width="10.7109375" customWidth="1" style="3"/>
    <col min="11" max="11" width="10.7109375" customWidth="1" style="3"/>
    <col min="12" max="12" width="10.7109375" customWidth="1" style="3"/>
    <col min="13" max="13" width="10.7109375" customWidth="1" style="3"/>
    <col min="14" max="14" width="10.7109375" customWidth="1" style="3"/>
    <col min="15" max="15" width="10.7109375" customWidth="1" style="3"/>
    <col min="16" max="16" width="10.7109375" customWidth="1" style="3"/>
    <col min="17" max="17" width="10.7109375" customWidth="1" style="3"/>
    <col min="18" max="18" width="10.7109375" customWidth="1" style="3"/>
    <col min="19" max="19" width="10.7109375" customWidth="1" style="3"/>
    <col min="20" max="26" width="10.7109375" customWidth="1" style="3"/>
    <col min="27" max="28" hidden="1" width="10.7109375" customWidth="1"/>
  </cols>
  <sheetData>
    <row r="1" ht="26.25" customHeight="1" s="20" customFormat="1">
      <c r="A1" s="540" t="s">
        <v>41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</row>
    <row r="2" ht="15.6" customHeight="1"/>
    <row r="3" ht="15.6" customHeight="1"/>
    <row r="4" ht="15.6" customHeight="1"/>
    <row r="5" ht="15.6" customHeight="1">
      <c r="J5" s="542" t="s">
        <v>31</v>
      </c>
      <c r="K5" s="542"/>
      <c r="L5" s="542"/>
      <c r="M5" s="542"/>
      <c r="N5" s="542"/>
      <c r="O5" s="542"/>
      <c r="P5" s="542" t="s">
        <v>32</v>
      </c>
      <c r="Q5" s="542"/>
      <c r="R5" s="542"/>
    </row>
    <row r="6" ht="15.6" customHeight="1">
      <c r="A6" s="541" t="s">
        <v>42</v>
      </c>
      <c r="B6" s="541"/>
      <c r="C6" s="541"/>
      <c r="D6" s="541"/>
      <c r="E6" s="541"/>
      <c r="F6" s="541"/>
      <c r="I6" s="123"/>
      <c r="J6" s="545" t="s">
        <v>43</v>
      </c>
      <c r="K6" s="546"/>
      <c r="L6" s="546"/>
      <c r="M6" s="546"/>
      <c r="N6" s="546"/>
      <c r="O6" s="546"/>
      <c r="P6" s="546" t="s">
        <v>44</v>
      </c>
      <c r="Q6" s="546"/>
      <c r="R6" s="546"/>
    </row>
    <row r="7" ht="15" customHeight="1">
      <c r="A7" s="541"/>
      <c r="B7" s="541"/>
      <c r="C7" s="541"/>
      <c r="D7" s="541"/>
      <c r="E7" s="541"/>
      <c r="F7" s="541"/>
      <c r="G7" s="10"/>
      <c r="I7" s="124"/>
      <c r="J7" s="547" t="s">
        <v>45</v>
      </c>
      <c r="K7" s="548"/>
      <c r="L7" s="548"/>
      <c r="M7" s="548"/>
      <c r="N7" s="548"/>
      <c r="O7" s="548"/>
      <c r="P7" s="548" t="s">
        <v>46</v>
      </c>
      <c r="Q7" s="548"/>
      <c r="R7" s="548"/>
    </row>
    <row r="8" ht="15.75">
      <c r="I8" s="125"/>
      <c r="J8" s="549" t="s">
        <v>47</v>
      </c>
      <c r="K8" s="550"/>
      <c r="L8" s="550"/>
      <c r="M8" s="550"/>
      <c r="N8" s="550"/>
      <c r="O8" s="550"/>
      <c r="P8" s="550" t="s">
        <v>48</v>
      </c>
      <c r="Q8" s="550"/>
      <c r="R8" s="550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0" t="s">
        <v>1</v>
      </c>
      <c r="D10" s="161" t="s">
        <v>2</v>
      </c>
      <c r="E10" s="161" t="s">
        <v>3</v>
      </c>
      <c r="F10" s="161" t="s">
        <v>4</v>
      </c>
      <c r="G10" s="161" t="s">
        <v>5</v>
      </c>
      <c r="H10" s="161" t="s">
        <v>6</v>
      </c>
      <c r="I10" s="161" t="s">
        <v>7</v>
      </c>
      <c r="J10" s="161" t="s">
        <v>8</v>
      </c>
      <c r="K10" s="161" t="s">
        <v>9</v>
      </c>
      <c r="L10" s="161" t="s">
        <v>10</v>
      </c>
      <c r="M10" s="161" t="s">
        <v>11</v>
      </c>
      <c r="N10" s="161" t="s">
        <v>12</v>
      </c>
      <c r="O10" s="161" t="s">
        <v>13</v>
      </c>
      <c r="P10" s="161" t="s">
        <v>14</v>
      </c>
      <c r="Q10" s="161" t="s">
        <v>15</v>
      </c>
      <c r="R10" s="161" t="s">
        <v>16</v>
      </c>
      <c r="S10" s="161" t="s">
        <v>17</v>
      </c>
      <c r="T10" s="161" t="s">
        <v>18</v>
      </c>
      <c r="U10" s="161" t="s">
        <v>19</v>
      </c>
      <c r="V10" s="161" t="s">
        <v>20</v>
      </c>
      <c r="W10" s="161" t="s">
        <v>21</v>
      </c>
      <c r="X10" s="161" t="s">
        <v>22</v>
      </c>
      <c r="Y10" s="161" t="s">
        <v>23</v>
      </c>
      <c r="Z10" s="161" t="s">
        <v>24</v>
      </c>
      <c r="AA10" s="161"/>
      <c r="AB10" s="162"/>
    </row>
    <row r="11">
      <c r="A11" s="537" t="str">
        <f>'LGA Registration'!A4</f>
        <v>AMAC</v>
      </c>
      <c r="B11" s="166" t="s">
        <v>31</v>
      </c>
      <c r="C11" s="159" t="str">
        <f>'LGA Registration'!H4</f>
      </c>
      <c r="D11" s="159" t="str">
        <f>'LGA Registration'!I4</f>
      </c>
      <c r="E11" s="159" t="str">
        <f>'LGA Registration'!J4</f>
      </c>
      <c r="F11" s="159" t="str">
        <f>'LGA Registration'!K4</f>
      </c>
      <c r="G11" s="159" t="str">
        <f>'LGA Registration'!L4</f>
      </c>
      <c r="H11" s="159" t="str">
        <f>'LGA Registration'!M4</f>
      </c>
      <c r="I11" s="159" t="str">
        <f>'LGA Registration'!N4</f>
      </c>
      <c r="J11" s="159" t="str">
        <f>'LGA Registration'!O4</f>
      </c>
      <c r="K11" s="159" t="str">
        <f>'LGA Registration'!P4</f>
      </c>
      <c r="L11" s="159" t="str">
        <f>'LGA Registration'!Q4</f>
      </c>
      <c r="M11" s="159" t="str">
        <f>'LGA Registration'!R4</f>
      </c>
      <c r="N11" s="159" t="str">
        <f>'LGA Registration'!S4</f>
      </c>
      <c r="O11" s="159" t="str">
        <f>'LGA Registration'!T4</f>
      </c>
      <c r="P11" s="159" t="str">
        <f>'LGA Registration'!U4</f>
      </c>
      <c r="Q11" s="159" t="str">
        <f>'LGA Registration'!V4</f>
      </c>
      <c r="R11" s="159" t="str">
        <f>'LGA Registration'!W4</f>
      </c>
      <c r="S11" s="159" t="str">
        <f>'LGA Registration'!X4</f>
      </c>
      <c r="T11" s="159" t="str">
        <f>'LGA Registration'!Y4</f>
      </c>
      <c r="U11" s="159" t="str">
        <f>'LGA Registration'!Z4</f>
      </c>
      <c r="V11" s="159" t="str">
        <f>'LGA Registration'!AA4</f>
      </c>
      <c r="W11" s="159" t="str">
        <f>'LGA Registration'!AB4</f>
      </c>
      <c r="X11" s="159" t="str">
        <f>'LGA Registration'!AC4</f>
      </c>
      <c r="Y11" s="159" t="str">
        <f>'LGA Registration'!AD4</f>
      </c>
      <c r="Z11" s="159" t="str">
        <f>'LGA Registration'!AE4</f>
      </c>
      <c r="AA11" s="159" t="str">
        <f>'LGA Registration'!AF4</f>
      </c>
      <c r="AB11" s="163" t="str">
        <f>'LGA Registration'!AG4</f>
      </c>
    </row>
    <row r="12" ht="14.45" customHeight="1">
      <c r="A12" s="538"/>
      <c r="B12" s="167" t="s">
        <v>32</v>
      </c>
      <c r="C12" s="159" t="str">
        <f>'LGA Registration'!AI4</f>
      </c>
      <c r="D12" s="159" t="str">
        <f>'LGA Registration'!AJ4</f>
      </c>
      <c r="E12" s="159" t="str">
        <f>'LGA Registration'!AK4</f>
      </c>
      <c r="F12" s="159" t="str">
        <f>'LGA Registration'!AL4</f>
      </c>
      <c r="G12" s="159" t="str">
        <f>'LGA Registration'!AM4</f>
      </c>
      <c r="H12" s="159" t="str">
        <f>'LGA Registration'!AN4</f>
      </c>
      <c r="I12" s="159" t="str">
        <f>'LGA Registration'!AO4</f>
      </c>
      <c r="J12" s="159" t="str">
        <f>'LGA Registration'!AP4</f>
      </c>
      <c r="K12" s="159" t="str">
        <f>'LGA Registration'!AQ4</f>
      </c>
      <c r="L12" s="159" t="str">
        <f>'LGA Registration'!AR4</f>
      </c>
      <c r="M12" s="159" t="str">
        <f>'LGA Registration'!AS4</f>
      </c>
      <c r="N12" s="159" t="str">
        <f>'LGA Registration'!AT4</f>
      </c>
      <c r="O12" s="159" t="str">
        <f>'LGA Registration'!AU4</f>
      </c>
      <c r="P12" s="159" t="str">
        <f>'LGA Registration'!AV4</f>
      </c>
      <c r="Q12" s="159" t="str">
        <f>'LGA Registration'!AW4</f>
      </c>
      <c r="R12" s="159" t="str">
        <f>'LGA Registration'!AX4</f>
      </c>
      <c r="S12" s="159" t="str">
        <f>'LGA Registration'!AY4</f>
      </c>
      <c r="T12" s="159" t="str">
        <f>'LGA Registration'!AZ4</f>
      </c>
      <c r="U12" s="159" t="str">
        <f>'LGA Registration'!BA4</f>
      </c>
      <c r="V12" s="159" t="str">
        <f>'LGA Registration'!BB4</f>
      </c>
      <c r="W12" s="159" t="str">
        <f>'LGA Registration'!BC4</f>
      </c>
      <c r="X12" s="159" t="str">
        <f>'LGA Registration'!BD4</f>
      </c>
      <c r="Y12" s="159" t="str">
        <f>'LGA Registration'!BE4</f>
      </c>
      <c r="Z12" s="159" t="str">
        <f>'LGA Registration'!BF4</f>
      </c>
      <c r="AA12" s="159" t="str">
        <f>'LGA Registration'!BG4</f>
      </c>
      <c r="AB12" s="163" t="str">
        <f>'LGA Registration'!BH4</f>
      </c>
    </row>
    <row r="13">
      <c r="A13" s="535" t="str">
        <f>'LGA Registration'!A5</f>
        <v>BWARI</v>
      </c>
      <c r="B13" s="168" t="s">
        <v>31</v>
      </c>
      <c r="C13" s="159" t="str">
        <f>'LGA Registration'!H5</f>
      </c>
      <c r="D13" s="159" t="str">
        <f>'LGA Registration'!I5</f>
      </c>
      <c r="E13" s="159" t="str">
        <f>'LGA Registration'!J5</f>
      </c>
      <c r="F13" s="159" t="str">
        <f>'LGA Registration'!K5</f>
      </c>
      <c r="G13" s="159" t="str">
        <f>'LGA Registration'!L5</f>
      </c>
      <c r="H13" s="159" t="str">
        <f>'LGA Registration'!M5</f>
      </c>
      <c r="I13" s="159" t="str">
        <f>'LGA Registration'!N5</f>
      </c>
      <c r="J13" s="159" t="str">
        <f>'LGA Registration'!O5</f>
      </c>
      <c r="K13" s="159" t="str">
        <f>'LGA Registration'!P5</f>
      </c>
      <c r="L13" s="159" t="str">
        <f>'LGA Registration'!Q5</f>
      </c>
      <c r="M13" s="159" t="str">
        <f>'LGA Registration'!R5</f>
      </c>
      <c r="N13" s="159" t="str">
        <f>'LGA Registration'!S5</f>
      </c>
      <c r="O13" s="159" t="str">
        <f>'LGA Registration'!T5</f>
      </c>
      <c r="P13" s="159" t="str">
        <f>'LGA Registration'!U5</f>
      </c>
      <c r="Q13" s="159" t="str">
        <f>'LGA Registration'!V5</f>
      </c>
      <c r="R13" s="159" t="str">
        <f>'LGA Registration'!W5</f>
      </c>
      <c r="S13" s="159" t="str">
        <f>'LGA Registration'!X5</f>
      </c>
      <c r="T13" s="159" t="str">
        <f>'LGA Registration'!Y5</f>
      </c>
      <c r="U13" s="159" t="str">
        <f>'LGA Registration'!Z5</f>
      </c>
      <c r="V13" s="159" t="str">
        <f>'LGA Registration'!AA5</f>
      </c>
      <c r="W13" s="159" t="str">
        <f>'LGA Registration'!AB5</f>
      </c>
      <c r="X13" s="159" t="str">
        <f>'LGA Registration'!AC5</f>
      </c>
      <c r="Y13" s="159" t="str">
        <f>'LGA Registration'!AD5</f>
      </c>
      <c r="Z13" s="159" t="str">
        <f>'LGA Registration'!AE5</f>
      </c>
      <c r="AA13" s="159" t="str">
        <f>'LGA Registration'!AF5</f>
      </c>
      <c r="AB13" s="163" t="str">
        <f>'LGA Registration'!AG5</f>
      </c>
    </row>
    <row r="14" ht="14.45" customHeight="1">
      <c r="A14" s="535"/>
      <c r="B14" s="168" t="s">
        <v>32</v>
      </c>
      <c r="C14" s="159" t="str">
        <f>'LGA Registration'!AI5</f>
      </c>
      <c r="D14" s="159" t="str">
        <f>'LGA Registration'!AJ5</f>
      </c>
      <c r="E14" s="159" t="str">
        <f>'LGA Registration'!AK5</f>
      </c>
      <c r="F14" s="159" t="str">
        <f>'LGA Registration'!AL5</f>
      </c>
      <c r="G14" s="159" t="str">
        <f>'LGA Registration'!AM5</f>
      </c>
      <c r="H14" s="159" t="str">
        <f>'LGA Registration'!AN5</f>
      </c>
      <c r="I14" s="159" t="str">
        <f>'LGA Registration'!AO5</f>
      </c>
      <c r="J14" s="159" t="str">
        <f>'LGA Registration'!AP5</f>
      </c>
      <c r="K14" s="159" t="str">
        <f>'LGA Registration'!AQ5</f>
      </c>
      <c r="L14" s="159" t="str">
        <f>'LGA Registration'!AR5</f>
      </c>
      <c r="M14" s="159" t="str">
        <f>'LGA Registration'!AS5</f>
      </c>
      <c r="N14" s="159" t="str">
        <f>'LGA Registration'!AT5</f>
      </c>
      <c r="O14" s="159" t="str">
        <f>'LGA Registration'!AU5</f>
      </c>
      <c r="P14" s="159" t="str">
        <f>'LGA Registration'!AV5</f>
      </c>
      <c r="Q14" s="159" t="str">
        <f>'LGA Registration'!AW5</f>
      </c>
      <c r="R14" s="159" t="str">
        <f>'LGA Registration'!AX5</f>
      </c>
      <c r="S14" s="159" t="str">
        <f>'LGA Registration'!AY5</f>
      </c>
      <c r="T14" s="159" t="str">
        <f>'LGA Registration'!AZ5</f>
      </c>
      <c r="U14" s="159" t="str">
        <f>'LGA Registration'!BA5</f>
      </c>
      <c r="V14" s="159" t="str">
        <f>'LGA Registration'!BB5</f>
      </c>
      <c r="W14" s="159" t="str">
        <f>'LGA Registration'!BC5</f>
      </c>
      <c r="X14" s="159" t="str">
        <f>'LGA Registration'!BD5</f>
      </c>
      <c r="Y14" s="159" t="str">
        <f>'LGA Registration'!BE5</f>
      </c>
      <c r="Z14" s="159" t="str">
        <f>'LGA Registration'!BF5</f>
      </c>
      <c r="AA14" s="159" t="str">
        <f>'LGA Registration'!BG5</f>
      </c>
      <c r="AB14" s="163" t="str">
        <f>'LGA Registration'!BH5</f>
      </c>
    </row>
    <row r="15">
      <c r="A15" s="538" t="str">
        <f>'LGA Registration'!A6</f>
        <v>KONSHISHA</v>
      </c>
      <c r="B15" s="167" t="s">
        <v>31</v>
      </c>
      <c r="C15" s="159" t="str">
        <f>'LGA Registration'!H6</f>
      </c>
      <c r="D15" s="159" t="str">
        <f>'LGA Registration'!I6</f>
      </c>
      <c r="E15" s="159" t="str">
        <f>'LGA Registration'!J6</f>
      </c>
      <c r="F15" s="159" t="str">
        <f>'LGA Registration'!K6</f>
      </c>
      <c r="G15" s="159" t="str">
        <f>'LGA Registration'!L6</f>
      </c>
      <c r="H15" s="159" t="str">
        <f>'LGA Registration'!M6</f>
      </c>
      <c r="I15" s="159" t="str">
        <f>'LGA Registration'!N6</f>
      </c>
      <c r="J15" s="159" t="str">
        <f>'LGA Registration'!O6</f>
      </c>
      <c r="K15" s="159" t="str">
        <f>'LGA Registration'!P6</f>
      </c>
      <c r="L15" s="159" t="str">
        <f>'LGA Registration'!Q6</f>
      </c>
      <c r="M15" s="159" t="str">
        <f>'LGA Registration'!R6</f>
      </c>
      <c r="N15" s="159" t="str">
        <f>'LGA Registration'!S6</f>
      </c>
      <c r="O15" s="159" t="str">
        <f>'LGA Registration'!T6</f>
      </c>
      <c r="P15" s="159" t="str">
        <f>'LGA Registration'!U6</f>
      </c>
      <c r="Q15" s="159" t="str">
        <f>'LGA Registration'!V6</f>
      </c>
      <c r="R15" s="159" t="str">
        <f>'LGA Registration'!W6</f>
      </c>
      <c r="S15" s="159" t="str">
        <f>'LGA Registration'!X6</f>
      </c>
      <c r="T15" s="159" t="str">
        <f>'LGA Registration'!Y6</f>
      </c>
      <c r="U15" s="159" t="str">
        <f>'LGA Registration'!Z6</f>
      </c>
      <c r="V15" s="159" t="str">
        <f>'LGA Registration'!AA6</f>
      </c>
      <c r="W15" s="159" t="str">
        <f>'LGA Registration'!AB6</f>
      </c>
      <c r="X15" s="159" t="str">
        <f>'LGA Registration'!AC6</f>
      </c>
      <c r="Y15" s="159" t="str">
        <f>'LGA Registration'!AD6</f>
      </c>
      <c r="Z15" s="159" t="str">
        <f>'LGA Registration'!AE6</f>
      </c>
      <c r="AA15" s="159" t="str">
        <f>'LGA Registration'!AF6</f>
      </c>
      <c r="AB15" s="163" t="str">
        <f>'LGA Registration'!AG6</f>
      </c>
    </row>
    <row r="16" ht="14.45" customHeight="1">
      <c r="A16" s="538"/>
      <c r="B16" s="167" t="s">
        <v>32</v>
      </c>
      <c r="C16" s="159" t="str">
        <f>'LGA Registration'!AI6</f>
      </c>
      <c r="D16" s="159" t="str">
        <f>'LGA Registration'!AJ6</f>
      </c>
      <c r="E16" s="159" t="str">
        <f>'LGA Registration'!AK6</f>
      </c>
      <c r="F16" s="159" t="str">
        <f>'LGA Registration'!AL6</f>
      </c>
      <c r="G16" s="159" t="str">
        <f>'LGA Registration'!AM6</f>
      </c>
      <c r="H16" s="159" t="str">
        <f>'LGA Registration'!AN6</f>
      </c>
      <c r="I16" s="159" t="str">
        <f>'LGA Registration'!AO6</f>
      </c>
      <c r="J16" s="159" t="str">
        <f>'LGA Registration'!AP6</f>
      </c>
      <c r="K16" s="159" t="str">
        <f>'LGA Registration'!AQ6</f>
      </c>
      <c r="L16" s="159" t="str">
        <f>'LGA Registration'!AR6</f>
      </c>
      <c r="M16" s="159" t="str">
        <f>'LGA Registration'!AS6</f>
      </c>
      <c r="N16" s="159" t="str">
        <f>'LGA Registration'!AT6</f>
      </c>
      <c r="O16" s="159" t="str">
        <f>'LGA Registration'!AU6</f>
      </c>
      <c r="P16" s="159" t="str">
        <f>'LGA Registration'!AV6</f>
      </c>
      <c r="Q16" s="159" t="str">
        <f>'LGA Registration'!AW6</f>
      </c>
      <c r="R16" s="159" t="str">
        <f>'LGA Registration'!AX6</f>
      </c>
      <c r="S16" s="159" t="str">
        <f>'LGA Registration'!AY6</f>
      </c>
      <c r="T16" s="159" t="str">
        <f>'LGA Registration'!AZ6</f>
      </c>
      <c r="U16" s="159" t="str">
        <f>'LGA Registration'!BA6</f>
      </c>
      <c r="V16" s="159" t="str">
        <f>'LGA Registration'!BB6</f>
      </c>
      <c r="W16" s="159" t="str">
        <f>'LGA Registration'!BC6</f>
      </c>
      <c r="X16" s="159" t="str">
        <f>'LGA Registration'!BD6</f>
      </c>
      <c r="Y16" s="159" t="str">
        <f>'LGA Registration'!BE6</f>
      </c>
      <c r="Z16" s="159" t="str">
        <f>'LGA Registration'!BF6</f>
      </c>
      <c r="AA16" s="159" t="str">
        <f>'LGA Registration'!BG6</f>
      </c>
      <c r="AB16" s="163" t="str">
        <f>'LGA Registration'!BH6</f>
      </c>
    </row>
    <row r="17">
      <c r="A17" s="535" t="str">
        <f>'LGA Registration'!A7</f>
        <v>USHONGO</v>
      </c>
      <c r="B17" s="168" t="s">
        <v>31</v>
      </c>
      <c r="C17" s="159" t="str">
        <f>'LGA Registration'!H7</f>
      </c>
      <c r="D17" s="159" t="str">
        <f>'LGA Registration'!I7</f>
      </c>
      <c r="E17" s="159" t="str">
        <f>'LGA Registration'!J7</f>
      </c>
      <c r="F17" s="159" t="str">
        <f>'LGA Registration'!K7</f>
      </c>
      <c r="G17" s="159" t="str">
        <f>'LGA Registration'!L7</f>
      </c>
      <c r="H17" s="159" t="str">
        <f>'LGA Registration'!M7</f>
      </c>
      <c r="I17" s="159" t="str">
        <f>'LGA Registration'!N7</f>
      </c>
      <c r="J17" s="159" t="str">
        <f>'LGA Registration'!O7</f>
      </c>
      <c r="K17" s="159" t="str">
        <f>'LGA Registration'!P7</f>
      </c>
      <c r="L17" s="159" t="str">
        <f>'LGA Registration'!Q7</f>
      </c>
      <c r="M17" s="159" t="str">
        <f>'LGA Registration'!R7</f>
      </c>
      <c r="N17" s="159" t="str">
        <f>'LGA Registration'!S7</f>
      </c>
      <c r="O17" s="159" t="str">
        <f>'LGA Registration'!T7</f>
      </c>
      <c r="P17" s="159" t="str">
        <f>'LGA Registration'!U7</f>
      </c>
      <c r="Q17" s="159" t="str">
        <f>'LGA Registration'!V7</f>
      </c>
      <c r="R17" s="159" t="str">
        <f>'LGA Registration'!W7</f>
      </c>
      <c r="S17" s="159" t="str">
        <f>'LGA Registration'!X7</f>
      </c>
      <c r="T17" s="159" t="str">
        <f>'LGA Registration'!Y7</f>
      </c>
      <c r="U17" s="159" t="str">
        <f>'LGA Registration'!Z7</f>
      </c>
      <c r="V17" s="159" t="str">
        <f>'LGA Registration'!AA7</f>
      </c>
      <c r="W17" s="159" t="str">
        <f>'LGA Registration'!AB7</f>
      </c>
      <c r="X17" s="159" t="str">
        <f>'LGA Registration'!AC7</f>
      </c>
      <c r="Y17" s="159" t="str">
        <f>'LGA Registration'!AD7</f>
      </c>
      <c r="Z17" s="159" t="str">
        <f>'LGA Registration'!AE7</f>
      </c>
      <c r="AA17" s="159" t="str">
        <f>'LGA Registration'!AF7</f>
      </c>
      <c r="AB17" s="163" t="str">
        <f>'LGA Registration'!AG7</f>
      </c>
    </row>
    <row r="18" ht="14.45" customHeight="1">
      <c r="A18" s="535"/>
      <c r="B18" s="168" t="s">
        <v>32</v>
      </c>
      <c r="C18" s="159" t="str">
        <f>'LGA Registration'!AI7</f>
      </c>
      <c r="D18" s="159" t="str">
        <f>'LGA Registration'!AJ7</f>
      </c>
      <c r="E18" s="159" t="str">
        <f>'LGA Registration'!AK7</f>
      </c>
      <c r="F18" s="159" t="str">
        <f>'LGA Registration'!AL7</f>
      </c>
      <c r="G18" s="159" t="str">
        <f>'LGA Registration'!AM7</f>
      </c>
      <c r="H18" s="159" t="str">
        <f>'LGA Registration'!AN7</f>
      </c>
      <c r="I18" s="159" t="str">
        <f>'LGA Registration'!AO7</f>
      </c>
      <c r="J18" s="159" t="str">
        <f>'LGA Registration'!AP7</f>
      </c>
      <c r="K18" s="159" t="str">
        <f>'LGA Registration'!AQ7</f>
      </c>
      <c r="L18" s="159" t="str">
        <f>'LGA Registration'!AR7</f>
      </c>
      <c r="M18" s="159" t="str">
        <f>'LGA Registration'!AS7</f>
      </c>
      <c r="N18" s="159" t="str">
        <f>'LGA Registration'!AT7</f>
      </c>
      <c r="O18" s="159" t="str">
        <f>'LGA Registration'!AU7</f>
      </c>
      <c r="P18" s="159" t="str">
        <f>'LGA Registration'!AV7</f>
      </c>
      <c r="Q18" s="159" t="str">
        <f>'LGA Registration'!AW7</f>
      </c>
      <c r="R18" s="159" t="str">
        <f>'LGA Registration'!AX7</f>
      </c>
      <c r="S18" s="159" t="str">
        <f>'LGA Registration'!AY7</f>
      </c>
      <c r="T18" s="159" t="str">
        <f>'LGA Registration'!AZ7</f>
      </c>
      <c r="U18" s="159" t="str">
        <f>'LGA Registration'!BA7</f>
      </c>
      <c r="V18" s="159" t="str">
        <f>'LGA Registration'!BB7</f>
      </c>
      <c r="W18" s="159" t="str">
        <f>'LGA Registration'!BC7</f>
      </c>
      <c r="X18" s="159" t="str">
        <f>'LGA Registration'!BD7</f>
      </c>
      <c r="Y18" s="159" t="str">
        <f>'LGA Registration'!BE7</f>
      </c>
      <c r="Z18" s="159" t="str">
        <f>'LGA Registration'!BF7</f>
      </c>
      <c r="AA18" s="159" t="str">
        <f>'LGA Registration'!BG7</f>
      </c>
      <c r="AB18" s="163" t="str">
        <f>'LGA Registration'!BH7</f>
      </c>
    </row>
    <row r="19">
      <c r="A19" s="539" t="str">
        <f>'LGA Registration'!A8</f>
        <v>DOMA</v>
      </c>
      <c r="B19" s="167" t="s">
        <v>31</v>
      </c>
      <c r="C19" s="159" t="str">
        <f>'LGA Registration'!H8</f>
      </c>
      <c r="D19" s="159" t="str">
        <f>'LGA Registration'!I8</f>
      </c>
      <c r="E19" s="159" t="str">
        <f>'LGA Registration'!J8</f>
      </c>
      <c r="F19" s="159" t="str">
        <f>'LGA Registration'!K8</f>
      </c>
      <c r="G19" s="159" t="str">
        <f>'LGA Registration'!L8</f>
      </c>
      <c r="H19" s="159" t="str">
        <f>'LGA Registration'!M8</f>
      </c>
      <c r="I19" s="159" t="str">
        <f>'LGA Registration'!N8</f>
      </c>
      <c r="J19" s="159" t="str">
        <f>'LGA Registration'!O8</f>
      </c>
      <c r="K19" s="159" t="str">
        <f>'LGA Registration'!P8</f>
      </c>
      <c r="L19" s="159" t="str">
        <f>'LGA Registration'!Q8</f>
      </c>
      <c r="M19" s="159" t="str">
        <f>'LGA Registration'!R8</f>
      </c>
      <c r="N19" s="159" t="str">
        <f>'LGA Registration'!S8</f>
      </c>
      <c r="O19" s="159" t="str">
        <f>'LGA Registration'!T8</f>
      </c>
      <c r="P19" s="159" t="str">
        <f>'LGA Registration'!U8</f>
      </c>
      <c r="Q19" s="159" t="str">
        <f>'LGA Registration'!V8</f>
      </c>
      <c r="R19" s="159" t="str">
        <f>'LGA Registration'!W8</f>
      </c>
      <c r="S19" s="159" t="str">
        <f>'LGA Registration'!X8</f>
      </c>
      <c r="T19" s="159" t="str">
        <f>'LGA Registration'!Y8</f>
      </c>
      <c r="U19" s="159" t="str">
        <f>'LGA Registration'!Z8</f>
      </c>
      <c r="V19" s="159" t="str">
        <f>'LGA Registration'!AA8</f>
      </c>
      <c r="W19" s="159" t="str">
        <f>'LGA Registration'!AB8</f>
      </c>
      <c r="X19" s="159" t="str">
        <f>'LGA Registration'!AC8</f>
      </c>
      <c r="Y19" s="159" t="str">
        <f>'LGA Registration'!AD8</f>
      </c>
      <c r="Z19" s="159" t="str">
        <f>'LGA Registration'!AE8</f>
      </c>
      <c r="AA19" s="159" t="str">
        <f>'LGA Registration'!AF8</f>
      </c>
      <c r="AB19" s="163" t="str">
        <f>'LGA Registration'!AG8</f>
      </c>
    </row>
    <row r="20" ht="14.45" customHeight="1">
      <c r="A20" s="539"/>
      <c r="B20" s="167" t="s">
        <v>32</v>
      </c>
      <c r="C20" s="159" t="str">
        <f>'LGA Registration'!AI8</f>
      </c>
      <c r="D20" s="159" t="str">
        <f>'LGA Registration'!AJ8</f>
      </c>
      <c r="E20" s="159" t="str">
        <f>'LGA Registration'!AK8</f>
      </c>
      <c r="F20" s="159" t="str">
        <f>'LGA Registration'!AL8</f>
      </c>
      <c r="G20" s="159" t="str">
        <f>'LGA Registration'!AM8</f>
      </c>
      <c r="H20" s="159" t="str">
        <f>'LGA Registration'!AN8</f>
      </c>
      <c r="I20" s="159" t="str">
        <f>'LGA Registration'!AO8</f>
      </c>
      <c r="J20" s="159" t="str">
        <f>'LGA Registration'!AP8</f>
      </c>
      <c r="K20" s="159" t="str">
        <f>'LGA Registration'!AQ8</f>
      </c>
      <c r="L20" s="159" t="str">
        <f>'LGA Registration'!AR8</f>
      </c>
      <c r="M20" s="159" t="str">
        <f>'LGA Registration'!AS8</f>
      </c>
      <c r="N20" s="159" t="str">
        <f>'LGA Registration'!AT8</f>
      </c>
      <c r="O20" s="159" t="str">
        <f>'LGA Registration'!AU8</f>
      </c>
      <c r="P20" s="159" t="str">
        <f>'LGA Registration'!AV8</f>
      </c>
      <c r="Q20" s="159" t="str">
        <f>'LGA Registration'!AW8</f>
      </c>
      <c r="R20" s="159" t="str">
        <f>'LGA Registration'!AX8</f>
      </c>
      <c r="S20" s="159" t="str">
        <f>'LGA Registration'!AY8</f>
      </c>
      <c r="T20" s="159" t="str">
        <f>'LGA Registration'!AZ8</f>
      </c>
      <c r="U20" s="159" t="str">
        <f>'LGA Registration'!BA8</f>
      </c>
      <c r="V20" s="159" t="str">
        <f>'LGA Registration'!BB8</f>
      </c>
      <c r="W20" s="159" t="str">
        <f>'LGA Registration'!BC8</f>
      </c>
      <c r="X20" s="159" t="str">
        <f>'LGA Registration'!BD8</f>
      </c>
      <c r="Y20" s="159" t="str">
        <f>'LGA Registration'!BE8</f>
      </c>
      <c r="Z20" s="159" t="str">
        <f>'LGA Registration'!BF8</f>
      </c>
      <c r="AA20" s="159" t="str">
        <f>'LGA Registration'!BG8</f>
      </c>
      <c r="AB20" s="163" t="str">
        <f>'LGA Registration'!BH8</f>
      </c>
    </row>
    <row r="21">
      <c r="A21" s="535" t="str">
        <f>'LGA Registration'!A9</f>
        <v>KARU</v>
      </c>
      <c r="B21" s="168" t="s">
        <v>31</v>
      </c>
      <c r="C21" s="159" t="str">
        <f>'LGA Registration'!H9</f>
      </c>
      <c r="D21" s="159" t="str">
        <f>'LGA Registration'!I9</f>
      </c>
      <c r="E21" s="159" t="str">
        <f>'LGA Registration'!J9</f>
      </c>
      <c r="F21" s="159" t="str">
        <f>'LGA Registration'!K9</f>
      </c>
      <c r="G21" s="159" t="str">
        <f>'LGA Registration'!L9</f>
      </c>
      <c r="H21" s="159" t="str">
        <f>'LGA Registration'!M9</f>
      </c>
      <c r="I21" s="159" t="str">
        <f>'LGA Registration'!N9</f>
      </c>
      <c r="J21" s="159" t="str">
        <f>'LGA Registration'!O9</f>
      </c>
      <c r="K21" s="159" t="str">
        <f>'LGA Registration'!P9</f>
      </c>
      <c r="L21" s="159" t="str">
        <f>'LGA Registration'!Q9</f>
      </c>
      <c r="M21" s="159" t="str">
        <f>'LGA Registration'!R9</f>
      </c>
      <c r="N21" s="159" t="str">
        <f>'LGA Registration'!S9</f>
      </c>
      <c r="O21" s="159" t="str">
        <f>'LGA Registration'!T9</f>
      </c>
      <c r="P21" s="159" t="str">
        <f>'LGA Registration'!U9</f>
      </c>
      <c r="Q21" s="159" t="str">
        <f>'LGA Registration'!V9</f>
      </c>
      <c r="R21" s="159" t="str">
        <f>'LGA Registration'!W9</f>
      </c>
      <c r="S21" s="159" t="str">
        <f>'LGA Registration'!X9</f>
      </c>
      <c r="T21" s="159" t="str">
        <f>'LGA Registration'!Y9</f>
      </c>
      <c r="U21" s="159" t="str">
        <f>'LGA Registration'!Z9</f>
      </c>
      <c r="V21" s="159" t="str">
        <f>'LGA Registration'!AA9</f>
      </c>
      <c r="W21" s="159" t="str">
        <f>'LGA Registration'!AB9</f>
      </c>
      <c r="X21" s="159" t="str">
        <f>'LGA Registration'!AC9</f>
      </c>
      <c r="Y21" s="159" t="str">
        <f>'LGA Registration'!AD9</f>
      </c>
      <c r="Z21" s="159" t="str">
        <f>'LGA Registration'!AE9</f>
      </c>
      <c r="AA21" s="159" t="str">
        <f>'LGA Registration'!AF9</f>
      </c>
      <c r="AB21" s="163" t="str">
        <f>'LGA Registration'!AG9</f>
      </c>
    </row>
    <row r="22" ht="14.45" customHeight="1">
      <c r="A22" s="535"/>
      <c r="B22" s="168" t="s">
        <v>32</v>
      </c>
      <c r="C22" s="159" t="str">
        <f>'LGA Registration'!AI9</f>
      </c>
      <c r="D22" s="159" t="str">
        <f>'LGA Registration'!AJ9</f>
      </c>
      <c r="E22" s="159" t="str">
        <f>'LGA Registration'!AK9</f>
      </c>
      <c r="F22" s="159" t="str">
        <f>'LGA Registration'!AL9</f>
      </c>
      <c r="G22" s="159" t="str">
        <f>'LGA Registration'!AM9</f>
      </c>
      <c r="H22" s="159" t="str">
        <f>'LGA Registration'!AN9</f>
      </c>
      <c r="I22" s="159" t="str">
        <f>'LGA Registration'!AO9</f>
      </c>
      <c r="J22" s="159" t="str">
        <f>'LGA Registration'!AP9</f>
      </c>
      <c r="K22" s="159" t="str">
        <f>'LGA Registration'!AQ9</f>
      </c>
      <c r="L22" s="159" t="str">
        <f>'LGA Registration'!AR9</f>
      </c>
      <c r="M22" s="159" t="str">
        <f>'LGA Registration'!AS9</f>
      </c>
      <c r="N22" s="159" t="str">
        <f>'LGA Registration'!AT9</f>
      </c>
      <c r="O22" s="159" t="str">
        <f>'LGA Registration'!AU9</f>
      </c>
      <c r="P22" s="159" t="str">
        <f>'LGA Registration'!AV9</f>
      </c>
      <c r="Q22" s="159" t="str">
        <f>'LGA Registration'!AW9</f>
      </c>
      <c r="R22" s="159" t="str">
        <f>'LGA Registration'!AX9</f>
      </c>
      <c r="S22" s="159" t="str">
        <f>'LGA Registration'!AY9</f>
      </c>
      <c r="T22" s="159" t="str">
        <f>'LGA Registration'!AZ9</f>
      </c>
      <c r="U22" s="159" t="str">
        <f>'LGA Registration'!BA9</f>
      </c>
      <c r="V22" s="159" t="str">
        <f>'LGA Registration'!BB9</f>
      </c>
      <c r="W22" s="159" t="str">
        <f>'LGA Registration'!BC9</f>
      </c>
      <c r="X22" s="159" t="str">
        <f>'LGA Registration'!BD9</f>
      </c>
      <c r="Y22" s="159" t="str">
        <f>'LGA Registration'!BE9</f>
      </c>
      <c r="Z22" s="159" t="str">
        <f>'LGA Registration'!BF9</f>
      </c>
      <c r="AA22" s="159" t="str">
        <f>'LGA Registration'!BG9</f>
      </c>
      <c r="AB22" s="163" t="str">
        <f>'LGA Registration'!BH9</f>
      </c>
    </row>
    <row r="23">
      <c r="A23" s="539" t="str">
        <f>'LGA Registration'!A10</f>
        <v>LAFIA</v>
      </c>
      <c r="B23" s="167" t="s">
        <v>31</v>
      </c>
      <c r="C23" s="159" t="str">
        <f>'LGA Registration'!H10</f>
      </c>
      <c r="D23" s="159" t="str">
        <f>'LGA Registration'!I10</f>
      </c>
      <c r="E23" s="159" t="str">
        <f>'LGA Registration'!J10</f>
      </c>
      <c r="F23" s="159" t="str">
        <f>'LGA Registration'!K10</f>
      </c>
      <c r="G23" s="159" t="str">
        <f>'LGA Registration'!L10</f>
      </c>
      <c r="H23" s="159" t="str">
        <f>'LGA Registration'!M10</f>
      </c>
      <c r="I23" s="159" t="str">
        <f>'LGA Registration'!N10</f>
      </c>
      <c r="J23" s="159" t="str">
        <f>'LGA Registration'!O10</f>
      </c>
      <c r="K23" s="159" t="str">
        <f>'LGA Registration'!P10</f>
      </c>
      <c r="L23" s="159" t="str">
        <f>'LGA Registration'!Q10</f>
      </c>
      <c r="M23" s="159" t="str">
        <f>'LGA Registration'!R10</f>
      </c>
      <c r="N23" s="159" t="str">
        <f>'LGA Registration'!S10</f>
      </c>
      <c r="O23" s="159" t="str">
        <f>'LGA Registration'!T10</f>
      </c>
      <c r="P23" s="159" t="str">
        <f>'LGA Registration'!U10</f>
      </c>
      <c r="Q23" s="159" t="str">
        <f>'LGA Registration'!V10</f>
      </c>
      <c r="R23" s="159" t="str">
        <f>'LGA Registration'!W10</f>
      </c>
      <c r="S23" s="159" t="str">
        <f>'LGA Registration'!X10</f>
      </c>
      <c r="T23" s="159" t="str">
        <f>'LGA Registration'!Y10</f>
      </c>
      <c r="U23" s="159" t="str">
        <f>'LGA Registration'!Z10</f>
      </c>
      <c r="V23" s="159" t="str">
        <f>'LGA Registration'!AA10</f>
      </c>
      <c r="W23" s="159" t="str">
        <f>'LGA Registration'!AB10</f>
      </c>
      <c r="X23" s="159" t="str">
        <f>'LGA Registration'!AC10</f>
      </c>
      <c r="Y23" s="159" t="str">
        <f>'LGA Registration'!AD10</f>
      </c>
      <c r="Z23" s="159" t="str">
        <f>'LGA Registration'!AE10</f>
      </c>
      <c r="AA23" s="159" t="str">
        <f>'LGA Registration'!AF10</f>
      </c>
      <c r="AB23" s="163" t="str">
        <f>'LGA Registration'!AG10</f>
      </c>
    </row>
    <row r="24" ht="14.45" customHeight="1">
      <c r="A24" s="539"/>
      <c r="B24" s="167" t="s">
        <v>32</v>
      </c>
      <c r="C24" s="159" t="str">
        <f>'LGA Registration'!AI10</f>
      </c>
      <c r="D24" s="159" t="str">
        <f>'LGA Registration'!AJ10</f>
      </c>
      <c r="E24" s="159" t="str">
        <f>'LGA Registration'!AK10</f>
      </c>
      <c r="F24" s="159" t="str">
        <f>'LGA Registration'!AL10</f>
      </c>
      <c r="G24" s="159" t="str">
        <f>'LGA Registration'!AM10</f>
      </c>
      <c r="H24" s="159" t="str">
        <f>'LGA Registration'!AN10</f>
      </c>
      <c r="I24" s="159" t="str">
        <f>'LGA Registration'!AO10</f>
      </c>
      <c r="J24" s="159" t="str">
        <f>'LGA Registration'!AP10</f>
      </c>
      <c r="K24" s="159" t="str">
        <f>'LGA Registration'!AQ10</f>
      </c>
      <c r="L24" s="159" t="str">
        <f>'LGA Registration'!AR10</f>
      </c>
      <c r="M24" s="159" t="str">
        <f>'LGA Registration'!AS10</f>
      </c>
      <c r="N24" s="159" t="str">
        <f>'LGA Registration'!AT10</f>
      </c>
      <c r="O24" s="159" t="str">
        <f>'LGA Registration'!AU10</f>
      </c>
      <c r="P24" s="159" t="str">
        <f>'LGA Registration'!AV10</f>
      </c>
      <c r="Q24" s="159" t="str">
        <f>'LGA Registration'!AW10</f>
      </c>
      <c r="R24" s="159" t="str">
        <f>'LGA Registration'!AX10</f>
      </c>
      <c r="S24" s="159" t="str">
        <f>'LGA Registration'!AY10</f>
      </c>
      <c r="T24" s="159" t="str">
        <f>'LGA Registration'!AZ10</f>
      </c>
      <c r="U24" s="159" t="str">
        <f>'LGA Registration'!BA10</f>
      </c>
      <c r="V24" s="159" t="str">
        <f>'LGA Registration'!BB10</f>
      </c>
      <c r="W24" s="159" t="str">
        <f>'LGA Registration'!BC10</f>
      </c>
      <c r="X24" s="159" t="str">
        <f>'LGA Registration'!BD10</f>
      </c>
      <c r="Y24" s="159" t="str">
        <f>'LGA Registration'!BE10</f>
      </c>
      <c r="Z24" s="159" t="str">
        <f>'LGA Registration'!BF10</f>
      </c>
      <c r="AA24" s="159" t="str">
        <f>'LGA Registration'!BG10</f>
      </c>
      <c r="AB24" s="163" t="str">
        <f>'LGA Registration'!BH10</f>
      </c>
    </row>
    <row r="25">
      <c r="A25" s="535" t="str">
        <f>'LGA Registration'!A11</f>
        <v>NASSARAWA</v>
      </c>
      <c r="B25" s="168" t="s">
        <v>31</v>
      </c>
      <c r="C25" s="159" t="str">
        <f>'LGA Registration'!H11</f>
      </c>
      <c r="D25" s="159" t="str">
        <f>'LGA Registration'!I11</f>
      </c>
      <c r="E25" s="159" t="str">
        <f>'LGA Registration'!J11</f>
      </c>
      <c r="F25" s="159" t="str">
        <f>'LGA Registration'!K11</f>
      </c>
      <c r="G25" s="159" t="str">
        <f>'LGA Registration'!L11</f>
      </c>
      <c r="H25" s="159" t="str">
        <f>'LGA Registration'!M11</f>
      </c>
      <c r="I25" s="159" t="str">
        <f>'LGA Registration'!N11</f>
      </c>
      <c r="J25" s="159" t="str">
        <f>'LGA Registration'!O11</f>
      </c>
      <c r="K25" s="159" t="str">
        <f>'LGA Registration'!P11</f>
      </c>
      <c r="L25" s="159" t="str">
        <f>'LGA Registration'!Q11</f>
      </c>
      <c r="M25" s="159" t="str">
        <f>'LGA Registration'!R11</f>
      </c>
      <c r="N25" s="159" t="str">
        <f>'LGA Registration'!S11</f>
      </c>
      <c r="O25" s="159" t="str">
        <f>'LGA Registration'!T11</f>
      </c>
      <c r="P25" s="159" t="str">
        <f>'LGA Registration'!U11</f>
      </c>
      <c r="Q25" s="159" t="str">
        <f>'LGA Registration'!V11</f>
      </c>
      <c r="R25" s="159" t="str">
        <f>'LGA Registration'!W11</f>
      </c>
      <c r="S25" s="159" t="str">
        <f>'LGA Registration'!X11</f>
      </c>
      <c r="T25" s="159" t="str">
        <f>'LGA Registration'!Y11</f>
      </c>
      <c r="U25" s="159" t="str">
        <f>'LGA Registration'!Z11</f>
      </c>
      <c r="V25" s="159" t="str">
        <f>'LGA Registration'!AA11</f>
      </c>
      <c r="W25" s="159" t="str">
        <f>'LGA Registration'!AB11</f>
      </c>
      <c r="X25" s="159" t="str">
        <f>'LGA Registration'!AC11</f>
      </c>
      <c r="Y25" s="159" t="str">
        <f>'LGA Registration'!AD11</f>
      </c>
      <c r="Z25" s="159" t="str">
        <f>'LGA Registration'!AE11</f>
      </c>
      <c r="AA25" s="159" t="str">
        <f>'LGA Registration'!AF11</f>
      </c>
      <c r="AB25" s="163" t="str">
        <f>'LGA Registration'!AG11</f>
      </c>
    </row>
    <row r="26" ht="14.45" customHeight="1">
      <c r="A26" s="535"/>
      <c r="B26" s="168" t="s">
        <v>32</v>
      </c>
      <c r="C26" s="159" t="str">
        <f>'LGA Registration'!AI11</f>
      </c>
      <c r="D26" s="159" t="str">
        <f>'LGA Registration'!AJ11</f>
      </c>
      <c r="E26" s="159" t="str">
        <f>'LGA Registration'!AK11</f>
      </c>
      <c r="F26" s="159" t="str">
        <f>'LGA Registration'!AL11</f>
      </c>
      <c r="G26" s="159" t="str">
        <f>'LGA Registration'!AM11</f>
      </c>
      <c r="H26" s="159" t="str">
        <f>'LGA Registration'!AN11</f>
      </c>
      <c r="I26" s="159" t="str">
        <f>'LGA Registration'!AO11</f>
      </c>
      <c r="J26" s="159" t="str">
        <f>'LGA Registration'!AP11</f>
      </c>
      <c r="K26" s="159" t="str">
        <f>'LGA Registration'!AQ11</f>
      </c>
      <c r="L26" s="159" t="str">
        <f>'LGA Registration'!AR11</f>
      </c>
      <c r="M26" s="159" t="str">
        <f>'LGA Registration'!AS11</f>
      </c>
      <c r="N26" s="159" t="str">
        <f>'LGA Registration'!AT11</f>
      </c>
      <c r="O26" s="159" t="str">
        <f>'LGA Registration'!AU11</f>
      </c>
      <c r="P26" s="159" t="str">
        <f>'LGA Registration'!AV11</f>
      </c>
      <c r="Q26" s="159" t="str">
        <f>'LGA Registration'!AW11</f>
      </c>
      <c r="R26" s="159" t="str">
        <f>'LGA Registration'!AX11</f>
      </c>
      <c r="S26" s="159" t="str">
        <f>'LGA Registration'!AY11</f>
      </c>
      <c r="T26" s="159" t="str">
        <f>'LGA Registration'!AZ11</f>
      </c>
      <c r="U26" s="159" t="str">
        <f>'LGA Registration'!BA11</f>
      </c>
      <c r="V26" s="159" t="str">
        <f>'LGA Registration'!BB11</f>
      </c>
      <c r="W26" s="159" t="str">
        <f>'LGA Registration'!BC11</f>
      </c>
      <c r="X26" s="159" t="str">
        <f>'LGA Registration'!BD11</f>
      </c>
      <c r="Y26" s="159" t="str">
        <f>'LGA Registration'!BE11</f>
      </c>
      <c r="Z26" s="159" t="str">
        <f>'LGA Registration'!BF11</f>
      </c>
      <c r="AA26" s="159" t="str">
        <f>'LGA Registration'!BG11</f>
      </c>
      <c r="AB26" s="163" t="str">
        <f>'LGA Registration'!BH11</f>
      </c>
    </row>
    <row r="27">
      <c r="A27" s="539" t="str">
        <f>'LGA Registration'!A12</f>
        <v>LGA9</v>
      </c>
      <c r="B27" s="167" t="s">
        <v>31</v>
      </c>
      <c r="C27" s="159" t="str">
        <f>'LGA Registration'!H12</f>
      </c>
      <c r="D27" s="159" t="str">
        <f>'LGA Registration'!I12</f>
      </c>
      <c r="E27" s="159" t="str">
        <f>'LGA Registration'!J12</f>
      </c>
      <c r="F27" s="159" t="str">
        <f>'LGA Registration'!K12</f>
      </c>
      <c r="G27" s="159" t="str">
        <f>'LGA Registration'!L12</f>
      </c>
      <c r="H27" s="159" t="str">
        <f>'LGA Registration'!M12</f>
      </c>
      <c r="I27" s="159" t="str">
        <f>'LGA Registration'!N12</f>
      </c>
      <c r="J27" s="159" t="str">
        <f>'LGA Registration'!O12</f>
      </c>
      <c r="K27" s="159" t="str">
        <f>'LGA Registration'!P12</f>
      </c>
      <c r="L27" s="159" t="str">
        <f>'LGA Registration'!Q12</f>
      </c>
      <c r="M27" s="159" t="str">
        <f>'LGA Registration'!R12</f>
      </c>
      <c r="N27" s="159" t="str">
        <f>'LGA Registration'!S12</f>
      </c>
      <c r="O27" s="159" t="str">
        <f>'LGA Registration'!T12</f>
      </c>
      <c r="P27" s="159" t="str">
        <f>'LGA Registration'!U12</f>
      </c>
      <c r="Q27" s="159" t="str">
        <f>'LGA Registration'!V12</f>
      </c>
      <c r="R27" s="159" t="str">
        <f>'LGA Registration'!W12</f>
      </c>
      <c r="S27" s="159" t="str">
        <f>'LGA Registration'!X12</f>
      </c>
      <c r="T27" s="159" t="str">
        <f>'LGA Registration'!Y12</f>
      </c>
      <c r="U27" s="159" t="str">
        <f>'LGA Registration'!Z12</f>
      </c>
      <c r="V27" s="159" t="str">
        <f>'LGA Registration'!AA12</f>
      </c>
      <c r="W27" s="159" t="str">
        <f>'LGA Registration'!AB12</f>
      </c>
      <c r="X27" s="159" t="str">
        <f>'LGA Registration'!AC12</f>
      </c>
      <c r="Y27" s="159" t="str">
        <f>'LGA Registration'!AD12</f>
      </c>
      <c r="Z27" s="159" t="str">
        <f>'LGA Registration'!AE12</f>
      </c>
      <c r="AA27" s="159" t="str">
        <f>'LGA Registration'!AF12</f>
      </c>
      <c r="AB27" s="163" t="str">
        <f>'LGA Registration'!AG12</f>
      </c>
    </row>
    <row r="28" ht="14.45" customHeight="1">
      <c r="A28" s="539"/>
      <c r="B28" s="167" t="s">
        <v>32</v>
      </c>
      <c r="C28" s="159" t="str">
        <f>'LGA Registration'!AI12</f>
      </c>
      <c r="D28" s="159" t="str">
        <f>'LGA Registration'!AJ12</f>
      </c>
      <c r="E28" s="159" t="str">
        <f>'LGA Registration'!AK12</f>
      </c>
      <c r="F28" s="159" t="str">
        <f>'LGA Registration'!AL12</f>
      </c>
      <c r="G28" s="159" t="str">
        <f>'LGA Registration'!AM12</f>
      </c>
      <c r="H28" s="159" t="str">
        <f>'LGA Registration'!AN12</f>
      </c>
      <c r="I28" s="159" t="str">
        <f>'LGA Registration'!AO12</f>
      </c>
      <c r="J28" s="159" t="str">
        <f>'LGA Registration'!AP12</f>
      </c>
      <c r="K28" s="159" t="str">
        <f>'LGA Registration'!AQ12</f>
      </c>
      <c r="L28" s="159" t="str">
        <f>'LGA Registration'!AR12</f>
      </c>
      <c r="M28" s="159" t="str">
        <f>'LGA Registration'!AS12</f>
      </c>
      <c r="N28" s="159" t="str">
        <f>'LGA Registration'!AT12</f>
      </c>
      <c r="O28" s="159" t="str">
        <f>'LGA Registration'!AU12</f>
      </c>
      <c r="P28" s="159" t="str">
        <f>'LGA Registration'!AV12</f>
      </c>
      <c r="Q28" s="159" t="str">
        <f>'LGA Registration'!AW12</f>
      </c>
      <c r="R28" s="159" t="str">
        <f>'LGA Registration'!AX12</f>
      </c>
      <c r="S28" s="159" t="str">
        <f>'LGA Registration'!AY12</f>
      </c>
      <c r="T28" s="159" t="str">
        <f>'LGA Registration'!AZ12</f>
      </c>
      <c r="U28" s="159" t="str">
        <f>'LGA Registration'!BA12</f>
      </c>
      <c r="V28" s="159" t="str">
        <f>'LGA Registration'!BB12</f>
      </c>
      <c r="W28" s="159" t="str">
        <f>'LGA Registration'!BC12</f>
      </c>
      <c r="X28" s="159" t="str">
        <f>'LGA Registration'!BD12</f>
      </c>
      <c r="Y28" s="159" t="str">
        <f>'LGA Registration'!BE12</f>
      </c>
      <c r="Z28" s="159" t="str">
        <f>'LGA Registration'!BF12</f>
      </c>
      <c r="AA28" s="159" t="str">
        <f>'LGA Registration'!BG12</f>
      </c>
      <c r="AB28" s="163" t="str">
        <f>'LGA Registration'!BH12</f>
      </c>
    </row>
    <row r="29">
      <c r="A29" s="535" t="str">
        <f>'LGA Registration'!A13</f>
        <v>LGA10</v>
      </c>
      <c r="B29" s="168" t="s">
        <v>31</v>
      </c>
      <c r="C29" s="159" t="str">
        <f>'LGA Registration'!H13</f>
      </c>
      <c r="D29" s="159" t="str">
        <f>'LGA Registration'!I13</f>
      </c>
      <c r="E29" s="159" t="str">
        <f>'LGA Registration'!J13</f>
      </c>
      <c r="F29" s="159" t="str">
        <f>'LGA Registration'!K13</f>
      </c>
      <c r="G29" s="159" t="str">
        <f>'LGA Registration'!L13</f>
      </c>
      <c r="H29" s="159" t="str">
        <f>'LGA Registration'!M13</f>
      </c>
      <c r="I29" s="159" t="str">
        <f>'LGA Registration'!N13</f>
      </c>
      <c r="J29" s="159" t="str">
        <f>'LGA Registration'!O13</f>
      </c>
      <c r="K29" s="159" t="str">
        <f>'LGA Registration'!P13</f>
      </c>
      <c r="L29" s="159" t="str">
        <f>'LGA Registration'!Q13</f>
      </c>
      <c r="M29" s="159" t="str">
        <f>'LGA Registration'!R13</f>
      </c>
      <c r="N29" s="159" t="str">
        <f>'LGA Registration'!S13</f>
      </c>
      <c r="O29" s="159" t="str">
        <f>'LGA Registration'!T13</f>
      </c>
      <c r="P29" s="159" t="str">
        <f>'LGA Registration'!U13</f>
      </c>
      <c r="Q29" s="159" t="str">
        <f>'LGA Registration'!V13</f>
      </c>
      <c r="R29" s="159" t="str">
        <f>'LGA Registration'!W13</f>
      </c>
      <c r="S29" s="159" t="str">
        <f>'LGA Registration'!X13</f>
      </c>
      <c r="T29" s="159" t="str">
        <f>'LGA Registration'!Y13</f>
      </c>
      <c r="U29" s="159" t="str">
        <f>'LGA Registration'!Z13</f>
      </c>
      <c r="V29" s="159" t="str">
        <f>'LGA Registration'!AA13</f>
      </c>
      <c r="W29" s="159" t="str">
        <f>'LGA Registration'!AB13</f>
      </c>
      <c r="X29" s="159" t="str">
        <f>'LGA Registration'!AC13</f>
      </c>
      <c r="Y29" s="159" t="str">
        <f>'LGA Registration'!AD13</f>
      </c>
      <c r="Z29" s="159" t="str">
        <f>'LGA Registration'!AE13</f>
      </c>
      <c r="AA29" s="159" t="str">
        <f>'LGA Registration'!AF13</f>
      </c>
      <c r="AB29" s="163" t="str">
        <f>'LGA Registration'!AG13</f>
      </c>
    </row>
    <row r="30" ht="15" customHeight="1">
      <c r="A30" s="536"/>
      <c r="B30" s="169" t="s">
        <v>32</v>
      </c>
      <c r="C30" s="164" t="str">
        <f>'LGA Registration'!AI13</f>
      </c>
      <c r="D30" s="164" t="str">
        <f>'LGA Registration'!AJ13</f>
      </c>
      <c r="E30" s="164" t="str">
        <f>'LGA Registration'!AK13</f>
      </c>
      <c r="F30" s="164" t="str">
        <f>'LGA Registration'!AL13</f>
      </c>
      <c r="G30" s="164" t="str">
        <f>'LGA Registration'!AM13</f>
      </c>
      <c r="H30" s="164" t="str">
        <f>'LGA Registration'!AN13</f>
      </c>
      <c r="I30" s="164" t="str">
        <f>'LGA Registration'!AO13</f>
      </c>
      <c r="J30" s="164" t="str">
        <f>'LGA Registration'!AP13</f>
      </c>
      <c r="K30" s="164" t="str">
        <f>'LGA Registration'!AQ13</f>
      </c>
      <c r="L30" s="164" t="str">
        <f>'LGA Registration'!AR13</f>
      </c>
      <c r="M30" s="164" t="str">
        <f>'LGA Registration'!AS13</f>
      </c>
      <c r="N30" s="164" t="str">
        <f>'LGA Registration'!AT13</f>
      </c>
      <c r="O30" s="164" t="str">
        <f>'LGA Registration'!AU13</f>
      </c>
      <c r="P30" s="164" t="str">
        <f>'LGA Registration'!AV13</f>
      </c>
      <c r="Q30" s="164" t="str">
        <f>'LGA Registration'!AW13</f>
      </c>
      <c r="R30" s="164" t="str">
        <f>'LGA Registration'!AX13</f>
      </c>
      <c r="S30" s="164" t="str">
        <f>'LGA Registration'!AY13</f>
      </c>
      <c r="T30" s="164" t="str">
        <f>'LGA Registration'!AZ13</f>
      </c>
      <c r="U30" s="164" t="str">
        <f>'LGA Registration'!BA13</f>
      </c>
      <c r="V30" s="164" t="str">
        <f>'LGA Registration'!BB13</f>
      </c>
      <c r="W30" s="164" t="str">
        <f>'LGA Registration'!BC13</f>
      </c>
      <c r="X30" s="164" t="str">
        <f>'LGA Registration'!BD13</f>
      </c>
      <c r="Y30" s="164" t="str">
        <f>'LGA Registration'!BE13</f>
      </c>
      <c r="Z30" s="164" t="str">
        <f>'LGA Registration'!BF13</f>
      </c>
      <c r="AA30" s="164" t="str">
        <f>'LGA Registration'!BG13</f>
      </c>
      <c r="AB30" s="165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49</v>
      </c>
    </row>
    <row r="37" ht="18">
      <c r="B37" s="22"/>
      <c r="C37" s="22"/>
      <c r="D37" s="22"/>
      <c r="E37" s="22"/>
      <c r="F37" s="23"/>
      <c r="N37" s="542" t="s">
        <v>50</v>
      </c>
      <c r="O37" s="542"/>
      <c r="P37" s="543"/>
      <c r="Q37" s="544" t="s">
        <v>51</v>
      </c>
      <c r="R37" s="542"/>
      <c r="S37" s="542"/>
    </row>
    <row r="38" ht="39">
      <c r="A38" s="78" t="s">
        <v>52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53</v>
      </c>
      <c r="O38" s="47" t="s">
        <v>54</v>
      </c>
      <c r="P38" s="51" t="s">
        <v>55</v>
      </c>
      <c r="Q38" s="50" t="s">
        <v>53</v>
      </c>
      <c r="R38" s="47" t="s">
        <v>54</v>
      </c>
      <c r="S38" s="47" t="s">
        <v>55</v>
      </c>
    </row>
    <row r="39" ht="25.15" customHeight="1">
      <c r="A39" s="79" t="str">
        <f>'LGA Registration'!BJ4</f>
        <v>AMAC</v>
      </c>
      <c r="B39" s="42" t="str">
        <f>IFERROR((I39/F39),"")</f>
      </c>
      <c r="C39" s="43">
        <f>'LGA Registration'!BK4</f>
        <v>0</v>
      </c>
      <c r="D39" s="43">
        <f>'LGA Registration'!BL4</f>
        <v>374514</v>
      </c>
      <c r="E39" s="44">
        <f>'LGA Registration'!BM4</f>
        <v>0</v>
      </c>
      <c r="F39" s="43">
        <f>'LGA Registration'!BN4</f>
        <v>0</v>
      </c>
      <c r="G39" s="43">
        <f>'LGA Registration'!BO4</f>
        <v>10153</v>
      </c>
      <c r="H39" s="44">
        <f>'LGA Registration'!BP4</f>
        <v>0</v>
      </c>
      <c r="I39" s="43">
        <f>'LGA Registration'!BQ4</f>
        <v>0</v>
      </c>
      <c r="J39" s="43">
        <f>'LGA Registration'!BR4</f>
        <v>9657</v>
      </c>
      <c r="K39" s="44">
        <f>'LGA Registration'!BS4</f>
        <v>0</v>
      </c>
      <c r="L39" s="133"/>
      <c r="M39" s="133"/>
      <c r="N39" s="134">
        <f>AMAC!$L$6</f>
        <v>0</v>
      </c>
      <c r="O39" s="134">
        <f>AMAC!$M$6</f>
        <v>0</v>
      </c>
      <c r="P39" s="52" t="str">
        <f>IFERROR(O39/N39,"")</f>
      </c>
      <c r="Q39" s="135">
        <f>AMAC!$L$7</f>
        <v>0</v>
      </c>
      <c r="R39" s="134">
        <f>AMAC!$M$7</f>
        <v>0</v>
      </c>
      <c r="S39" s="48" t="str">
        <f>IFERROR(R39/Q39,"")</f>
      </c>
      <c r="T39" s="4"/>
    </row>
    <row r="40" ht="25.15" customHeight="1">
      <c r="A40" s="80" t="str">
        <f>'LGA Registration'!BJ5</f>
        <v>BWARI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175955</v>
      </c>
      <c r="E40" s="45">
        <f>'LGA Registration'!BM5</f>
        <v>0</v>
      </c>
      <c r="F40" s="46">
        <f>'LGA Registration'!BN5</f>
        <v>0</v>
      </c>
      <c r="G40" s="46">
        <f>'LGA Registration'!BO5</f>
        <v>2240</v>
      </c>
      <c r="H40" s="45">
        <f>'LGA Registration'!BP5</f>
        <v>0</v>
      </c>
      <c r="I40" s="46">
        <f>'LGA Registration'!BQ5</f>
        <v>0</v>
      </c>
      <c r="J40" s="46">
        <f>'LGA Registration'!BR5</f>
        <v>1898</v>
      </c>
      <c r="K40" s="45">
        <f>'LGA Registration'!BS5</f>
        <v>0</v>
      </c>
      <c r="L40" s="133"/>
      <c r="M40" s="133"/>
      <c r="N40" s="137">
        <f>BWARI!$L$6</f>
        <v>0</v>
      </c>
      <c r="O40" s="137">
        <f>BWARI!$M$6</f>
        <v>0</v>
      </c>
      <c r="P40" s="53" t="str">
        <f ref="P40:P48" t="shared" si="1">IFERROR(O40/N40,"")</f>
      </c>
      <c r="Q40" s="136">
        <f>BWARI!$L$7</f>
        <v>0</v>
      </c>
      <c r="R40" s="137">
        <f>BWARI!$M$7</f>
        <v>0</v>
      </c>
      <c r="S40" s="49" t="str">
        <f ref="S40:S48" t="shared" si="2">IFERROR(R40/Q40,"")</f>
      </c>
    </row>
    <row r="41" ht="25.15" customHeight="1">
      <c r="A41" s="79" t="str">
        <f>'LGA Registration'!BJ6</f>
        <v>KONSHISHA</v>
      </c>
      <c r="B41" s="42" t="str">
        <f t="shared" si="0"/>
      </c>
      <c r="C41" s="43">
        <f>'LGA Registration'!BK6</f>
        <v>0</v>
      </c>
      <c r="D41" s="43">
        <f>'LGA Registration'!BL6</f>
        <v>55695</v>
      </c>
      <c r="E41" s="44">
        <f>'LGA Registration'!BM6</f>
        <v>0</v>
      </c>
      <c r="F41" s="43">
        <f>'LGA Registration'!BN6</f>
        <v>0</v>
      </c>
      <c r="G41" s="43">
        <f>'LGA Registration'!BO6</f>
        <v>1341</v>
      </c>
      <c r="H41" s="44">
        <f>'LGA Registration'!BP6</f>
        <v>0</v>
      </c>
      <c r="I41" s="132">
        <f>'LGA Registration'!BQ6</f>
        <v>0</v>
      </c>
      <c r="J41" s="43">
        <f>'LGA Registration'!BR6</f>
        <v>1630</v>
      </c>
      <c r="K41" s="44">
        <f>'LGA Registration'!BS6</f>
        <v>0</v>
      </c>
      <c r="L41" s="133"/>
      <c r="M41" s="133"/>
      <c r="N41" s="134">
        <f>KONSHISHA!$L$6</f>
        <v>0</v>
      </c>
      <c r="O41" s="134">
        <f>KONSHISHA!$M$6</f>
        <v>0</v>
      </c>
      <c r="P41" s="52" t="str">
        <f t="shared" si="1"/>
      </c>
      <c r="Q41" s="135">
        <f>KONSHISHA!$L$7</f>
        <v>0</v>
      </c>
      <c r="R41" s="134">
        <f>KONSHISHA!$M$7</f>
        <v>0</v>
      </c>
      <c r="S41" s="48" t="str">
        <f t="shared" si="2"/>
      </c>
    </row>
    <row r="42" ht="25.15" customHeight="1">
      <c r="A42" s="80" t="str">
        <f>'LGA Registration'!BJ7</f>
        <v>USHONGO</v>
      </c>
      <c r="B42" s="45" t="str">
        <f t="shared" si="0"/>
      </c>
      <c r="C42" s="46">
        <f>'LGA Registration'!BK7</f>
        <v>0</v>
      </c>
      <c r="D42" s="46">
        <f>'LGA Registration'!BL7</f>
        <v>28580</v>
      </c>
      <c r="E42" s="45">
        <f>'LGA Registration'!BM7</f>
        <v>0</v>
      </c>
      <c r="F42" s="46">
        <f>'LGA Registration'!BN7</f>
        <v>0</v>
      </c>
      <c r="G42" s="46">
        <f>'LGA Registration'!BO7</f>
        <v>556</v>
      </c>
      <c r="H42" s="45">
        <f>'LGA Registration'!BP7</f>
        <v>0</v>
      </c>
      <c r="I42" s="46">
        <f>'LGA Registration'!BQ7</f>
        <v>0</v>
      </c>
      <c r="J42" s="46">
        <f>'LGA Registration'!BR7</f>
        <v>1003</v>
      </c>
      <c r="K42" s="45">
        <f>'LGA Registration'!BS7</f>
        <v>0</v>
      </c>
      <c r="L42" s="133"/>
      <c r="M42" s="133"/>
      <c r="N42" s="137">
        <f>USHONGO!$L$6</f>
        <v>0</v>
      </c>
      <c r="O42" s="137">
        <f>USHONGO!$M$6</f>
        <v>0</v>
      </c>
      <c r="P42" s="53" t="str">
        <f t="shared" si="1"/>
      </c>
      <c r="Q42" s="136">
        <f>USHONGO!$L$7</f>
        <v>0</v>
      </c>
      <c r="R42" s="137">
        <f>USHONGO!$M$7</f>
        <v>0</v>
      </c>
      <c r="S42" s="49" t="str">
        <f t="shared" si="2"/>
      </c>
    </row>
    <row r="43" ht="25.15" customHeight="1">
      <c r="A43" s="79" t="str">
        <f>'LGA Registration'!BJ8</f>
        <v>DOMA</v>
      </c>
      <c r="B43" s="42" t="str">
        <f t="shared" si="0"/>
      </c>
      <c r="C43" s="43">
        <f>'LGA Registration'!BK8</f>
        <v>0</v>
      </c>
      <c r="D43" s="43">
        <f>'LGA Registration'!BL8</f>
        <v>22365</v>
      </c>
      <c r="E43" s="44">
        <f>'LGA Registration'!BM8</f>
        <v>0</v>
      </c>
      <c r="F43" s="43">
        <f>'LGA Registration'!BN8</f>
        <v>0</v>
      </c>
      <c r="G43" s="43">
        <f>'LGA Registration'!BO8</f>
        <v>1718</v>
      </c>
      <c r="H43" s="44">
        <f>'LGA Registration'!BP8</f>
        <v>0</v>
      </c>
      <c r="I43" s="43">
        <f>'LGA Registration'!BQ8</f>
        <v>0</v>
      </c>
      <c r="J43" s="43">
        <f>'LGA Registration'!BR8</f>
        <v>1584</v>
      </c>
      <c r="K43" s="44">
        <f>'LGA Registration'!BS8</f>
        <v>0</v>
      </c>
      <c r="L43" s="133"/>
      <c r="M43" s="133"/>
      <c r="N43" s="134">
        <f>DOMA!$L$6</f>
        <v>0</v>
      </c>
      <c r="O43" s="134">
        <f>DOMA!$M$6</f>
        <v>0</v>
      </c>
      <c r="P43" s="52" t="str">
        <f t="shared" si="1"/>
      </c>
      <c r="Q43" s="135">
        <f>DOMA!$L$7</f>
        <v>0</v>
      </c>
      <c r="R43" s="134">
        <f>DOMA!$M$7</f>
        <v>0</v>
      </c>
      <c r="S43" s="48" t="str">
        <f t="shared" si="2"/>
      </c>
    </row>
    <row r="44" ht="25.15" customHeight="1">
      <c r="A44" s="80" t="str">
        <f>'LGA Registration'!BJ9</f>
        <v>KARU</v>
      </c>
      <c r="B44" s="45" t="str">
        <f t="shared" si="0"/>
      </c>
      <c r="C44" s="46">
        <f>'LGA Registration'!BK9</f>
        <v>0</v>
      </c>
      <c r="D44" s="46">
        <f>'LGA Registration'!BL9</f>
        <v>46388</v>
      </c>
      <c r="E44" s="45">
        <f>'LGA Registration'!BM9</f>
        <v>0</v>
      </c>
      <c r="F44" s="46">
        <f>'LGA Registration'!BN9</f>
        <v>0</v>
      </c>
      <c r="G44" s="46">
        <f>'LGA Registration'!BO9</f>
        <v>2463</v>
      </c>
      <c r="H44" s="45">
        <f>'LGA Registration'!BP9</f>
        <v>0</v>
      </c>
      <c r="I44" s="46">
        <f>'LGA Registration'!BQ9</f>
        <v>0</v>
      </c>
      <c r="J44" s="46">
        <f>'LGA Registration'!BR9</f>
        <v>2149</v>
      </c>
      <c r="K44" s="45">
        <f>'LGA Registration'!BS9</f>
        <v>0</v>
      </c>
      <c r="L44" s="133"/>
      <c r="M44" s="133"/>
      <c r="N44" s="137">
        <f>KARU!$L$6</f>
        <v>0</v>
      </c>
      <c r="O44" s="137">
        <f>KARU!$M$6</f>
        <v>0</v>
      </c>
      <c r="P44" s="53" t="str">
        <f t="shared" si="1"/>
      </c>
      <c r="Q44" s="136">
        <f>KARU!$L$7</f>
        <v>0</v>
      </c>
      <c r="R44" s="137">
        <f>KARU!$M$7</f>
        <v>0</v>
      </c>
      <c r="S44" s="49" t="str">
        <f t="shared" si="2"/>
      </c>
    </row>
    <row r="45" ht="25.15" customHeight="1">
      <c r="A45" s="79" t="str">
        <f>'LGA Registration'!BJ10</f>
        <v>LAFIA</v>
      </c>
      <c r="B45" s="42" t="str">
        <f t="shared" si="0"/>
      </c>
      <c r="C45" s="43">
        <f>'LGA Registration'!BK10</f>
        <v>0</v>
      </c>
      <c r="D45" s="43">
        <f>'LGA Registration'!BL10</f>
        <v>38467</v>
      </c>
      <c r="E45" s="44">
        <f>'LGA Registration'!BM10</f>
        <v>0</v>
      </c>
      <c r="F45" s="43">
        <f>'LGA Registration'!BN10</f>
        <v>0</v>
      </c>
      <c r="G45" s="43">
        <f>'LGA Registration'!BO10</f>
        <v>4041</v>
      </c>
      <c r="H45" s="44">
        <f>'LGA Registration'!BP10</f>
        <v>0</v>
      </c>
      <c r="I45" s="43">
        <f>'LGA Registration'!BQ10</f>
        <v>0</v>
      </c>
      <c r="J45" s="43">
        <f>'LGA Registration'!BR10</f>
        <v>3233</v>
      </c>
      <c r="K45" s="44">
        <f>'LGA Registration'!BS10</f>
        <v>0</v>
      </c>
      <c r="L45" s="133"/>
      <c r="M45" s="133"/>
      <c r="N45" s="134">
        <f>LAFIA!$L$6</f>
        <v>0</v>
      </c>
      <c r="O45" s="134">
        <f>LAFIA!$M$6</f>
        <v>0</v>
      </c>
      <c r="P45" s="52" t="str">
        <f>IFERROR(O45/N45,"")</f>
      </c>
      <c r="Q45" s="135">
        <f>LAFIA!$L$7</f>
        <v>0</v>
      </c>
      <c r="R45" s="134">
        <f>LAFIA!$M$7</f>
        <v>0</v>
      </c>
      <c r="S45" s="48" t="str">
        <f t="shared" si="2"/>
      </c>
    </row>
    <row r="46" ht="25.15" customHeight="1">
      <c r="A46" s="80" t="str">
        <f>'LGA Registration'!BJ11</f>
        <v>NASSARAWA</v>
      </c>
      <c r="B46" s="45" t="str">
        <f t="shared" si="0"/>
      </c>
      <c r="C46" s="46">
        <f>'LGA Registration'!BK11</f>
        <v>0</v>
      </c>
      <c r="D46" s="46">
        <f>'LGA Registration'!BL11</f>
        <v>54066</v>
      </c>
      <c r="E46" s="45">
        <f>'LGA Registration'!BM11</f>
        <v>0</v>
      </c>
      <c r="F46" s="46">
        <f>'LGA Registration'!BN11</f>
        <v>0</v>
      </c>
      <c r="G46" s="46">
        <f>'LGA Registration'!BO11</f>
        <v>2032</v>
      </c>
      <c r="H46" s="45">
        <f>'LGA Registration'!BP11</f>
        <v>0</v>
      </c>
      <c r="I46" s="46">
        <f>'LGA Registration'!BQ11</f>
        <v>0</v>
      </c>
      <c r="J46" s="46">
        <f>'LGA Registration'!BR11</f>
        <v>485</v>
      </c>
      <c r="K46" s="45">
        <f>'LGA Registration'!BS11</f>
        <v>0</v>
      </c>
      <c r="L46" s="133"/>
      <c r="M46" s="133"/>
      <c r="N46" s="137">
        <f>NASSARAWA!$L$6</f>
        <v>0</v>
      </c>
      <c r="O46" s="137">
        <f>NASSARAWA!$M$6</f>
        <v>0</v>
      </c>
      <c r="P46" s="53" t="str">
        <f t="shared" si="1"/>
      </c>
      <c r="Q46" s="136">
        <f>NASSARAWA!$L$7</f>
        <v>0</v>
      </c>
      <c r="R46" s="137">
        <f>NASSARAWA!$M$7</f>
        <v>0</v>
      </c>
      <c r="S46" s="49" t="str">
        <f t="shared" si="2"/>
      </c>
    </row>
    <row r="47" ht="25.15" customHeight="1">
      <c r="A47" s="79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3"/>
      <c r="M47" s="133"/>
      <c r="N47" s="134">
        <f>'LGA9'!$K$6</f>
        <v>0</v>
      </c>
      <c r="O47" s="134">
        <f>'LGA9'!$L$6</f>
        <v>0</v>
      </c>
      <c r="P47" s="52" t="str">
        <f t="shared" si="1"/>
      </c>
      <c r="Q47" s="135">
        <f>'LGA9'!$K$7</f>
        <v>0</v>
      </c>
      <c r="R47" s="134">
        <f>'LGA9'!$L$7</f>
        <v>0</v>
      </c>
      <c r="S47" s="48" t="str">
        <f t="shared" si="2"/>
      </c>
    </row>
    <row r="48" ht="25.1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7">
        <f>'LGA10'!$K$6</f>
        <v>0</v>
      </c>
      <c r="O48" s="137">
        <f>'LGA10'!$L$6</f>
        <v>0</v>
      </c>
      <c r="P48" s="53" t="str">
        <f t="shared" si="1"/>
      </c>
      <c r="Q48" s="136">
        <f>'LGA10'!$K$7</f>
        <v>0</v>
      </c>
      <c r="R48" s="137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3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2" t="s">
        <v>56</v>
      </c>
      <c r="B54" s="32"/>
      <c r="C54" s="4"/>
      <c r="D54" s="148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3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4"/>
    </row>
    <row r="57">
      <c r="A57" s="84"/>
    </row>
    <row r="58">
      <c r="A58" s="84"/>
    </row>
    <row r="59">
      <c r="A59" s="84"/>
    </row>
    <row r="60">
      <c r="A60" s="81"/>
    </row>
    <row r="61">
      <c r="A61" s="81"/>
    </row>
    <row r="62">
      <c r="A62" s="81"/>
    </row>
    <row r="63">
      <c r="A63" s="81"/>
    </row>
    <row r="64">
      <c r="A64" s="81"/>
    </row>
    <row r="65">
      <c r="A65" s="81"/>
    </row>
    <row r="66">
      <c r="A66" s="81"/>
    </row>
    <row r="67">
      <c r="A67" s="81"/>
    </row>
    <row r="68">
      <c r="A68" s="81"/>
    </row>
    <row r="69">
      <c r="A69" s="81"/>
    </row>
    <row r="70">
      <c r="A70" s="81"/>
    </row>
    <row r="71">
      <c r="A71" s="81"/>
    </row>
    <row r="72">
      <c r="A72" s="81"/>
    </row>
    <row r="73">
      <c r="A73" s="81"/>
    </row>
    <row r="74">
      <c r="A74" s="81"/>
    </row>
    <row r="75">
      <c r="A75" s="81"/>
    </row>
    <row r="76">
      <c r="A76" s="81"/>
    </row>
    <row r="77">
      <c r="A77" s="81"/>
    </row>
    <row r="78">
      <c r="A78" s="81"/>
    </row>
    <row r="79">
      <c r="A79" s="81"/>
    </row>
    <row r="80">
      <c r="A80" s="81"/>
    </row>
    <row r="81">
      <c r="A81" s="81"/>
    </row>
    <row r="82">
      <c r="A82" s="81"/>
    </row>
    <row r="83">
      <c r="A83" s="81"/>
    </row>
    <row r="84">
      <c r="A84" s="81"/>
    </row>
    <row r="85">
      <c r="A85" s="81"/>
    </row>
    <row r="86">
      <c r="A86" s="81"/>
    </row>
    <row r="87">
      <c r="A87" s="81"/>
    </row>
    <row r="88">
      <c r="A88" s="81"/>
    </row>
    <row r="89">
      <c r="A89" s="81"/>
    </row>
    <row r="90">
      <c r="A90" s="81"/>
    </row>
    <row r="91">
      <c r="A91" s="81"/>
    </row>
    <row r="92">
      <c r="A92" s="81"/>
    </row>
    <row r="93">
      <c r="A93" s="81"/>
    </row>
    <row r="94">
      <c r="A94" s="81"/>
    </row>
    <row r="95">
      <c r="A95" s="81"/>
    </row>
    <row r="96">
      <c r="A96" s="81"/>
    </row>
    <row r="97">
      <c r="A97" s="81"/>
    </row>
    <row r="98">
      <c r="A98" s="81"/>
    </row>
    <row r="99">
      <c r="A99" s="81"/>
    </row>
    <row r="100">
      <c r="A100" s="81"/>
    </row>
    <row r="101">
      <c r="A101" s="81"/>
    </row>
    <row r="102">
      <c r="A102" s="81"/>
    </row>
    <row r="103">
      <c r="A103" s="81"/>
    </row>
    <row r="104">
      <c r="A104" s="81"/>
    </row>
    <row r="105">
      <c r="A105" s="81"/>
    </row>
    <row r="106">
      <c r="A106" s="81"/>
    </row>
    <row r="107">
      <c r="A107" s="81"/>
    </row>
    <row r="108">
      <c r="A108" s="81"/>
    </row>
    <row r="109">
      <c r="A109" s="81"/>
    </row>
    <row r="110">
      <c r="A110" s="81"/>
    </row>
    <row r="111">
      <c r="A111" s="81"/>
    </row>
    <row r="112">
      <c r="A112" s="81"/>
    </row>
    <row r="113">
      <c r="A113" s="81"/>
    </row>
    <row r="114">
      <c r="A114" s="81"/>
    </row>
    <row r="115">
      <c r="A115" s="81"/>
    </row>
    <row r="116">
      <c r="A116" s="81"/>
    </row>
    <row r="117">
      <c r="A117" s="81"/>
    </row>
    <row r="118">
      <c r="A118" s="81"/>
    </row>
    <row r="119">
      <c r="A119" s="81"/>
    </row>
    <row r="120">
      <c r="A120" s="81"/>
    </row>
    <row r="121">
      <c r="A121" s="81"/>
    </row>
    <row r="122">
      <c r="A122" s="81"/>
    </row>
    <row r="123" ht="18.75">
      <c r="A123" s="82" t="s">
        <v>57</v>
      </c>
    </row>
    <row r="124">
      <c r="A124" s="81"/>
    </row>
    <row r="125">
      <c r="A125" s="81"/>
    </row>
    <row r="126">
      <c r="A126" s="81"/>
    </row>
    <row r="127">
      <c r="A127" s="81"/>
    </row>
    <row r="128">
      <c r="A128" s="81"/>
    </row>
    <row r="129">
      <c r="A129" s="81"/>
    </row>
    <row r="130">
      <c r="A130" s="81"/>
    </row>
    <row r="131">
      <c r="A131" s="81"/>
    </row>
    <row r="132">
      <c r="A132" s="81"/>
    </row>
    <row r="133">
      <c r="A133" s="81"/>
    </row>
    <row r="134">
      <c r="A134" s="81"/>
    </row>
    <row r="135">
      <c r="A135" s="81"/>
    </row>
    <row r="136">
      <c r="A136" s="81"/>
    </row>
    <row r="137">
      <c r="A137" s="81"/>
    </row>
    <row r="138">
      <c r="A138" s="81"/>
    </row>
    <row r="139">
      <c r="A139" s="81"/>
    </row>
    <row r="140">
      <c r="A140" s="81"/>
    </row>
    <row r="141">
      <c r="A141" s="81"/>
    </row>
    <row r="142">
      <c r="A142" s="81"/>
    </row>
    <row r="143">
      <c r="A143" s="81"/>
    </row>
    <row r="149" ht="18.75">
      <c r="A149" s="82" t="s">
        <v>58</v>
      </c>
    </row>
    <row r="150">
      <c r="A150" s="81"/>
    </row>
    <row r="151">
      <c r="A151" s="81"/>
    </row>
    <row r="152">
      <c r="A152" s="81"/>
    </row>
    <row r="153">
      <c r="A153" s="81"/>
      <c r="C153" s="54"/>
      <c r="E153" s="54"/>
    </row>
    <row r="154">
      <c r="A154" s="81"/>
      <c r="C154" s="54"/>
      <c r="E154" s="54"/>
    </row>
    <row r="155">
      <c r="A155" s="81"/>
      <c r="C155" s="54"/>
      <c r="E155" s="54"/>
    </row>
    <row r="156">
      <c r="A156" s="81"/>
      <c r="C156" s="54"/>
      <c r="E156" s="54"/>
    </row>
    <row r="157">
      <c r="A157" s="81"/>
      <c r="C157" s="54"/>
      <c r="E157" s="54"/>
    </row>
    <row r="158">
      <c r="A158" s="81"/>
      <c r="C158" s="54"/>
      <c r="E158" s="54"/>
    </row>
    <row r="159">
      <c r="A159" s="81"/>
      <c r="C159" s="54"/>
      <c r="E159" s="54"/>
    </row>
    <row r="160">
      <c r="A160" s="81"/>
      <c r="C160" s="54"/>
      <c r="E160" s="54"/>
    </row>
    <row r="161">
      <c r="A161" s="81"/>
      <c r="C161" s="54"/>
      <c r="E161" s="54"/>
    </row>
    <row r="162">
      <c r="A162" s="81"/>
      <c r="C162" s="54"/>
      <c r="E162" s="54"/>
    </row>
    <row r="163">
      <c r="A163" s="81"/>
    </row>
    <row r="164">
      <c r="A164" s="81"/>
    </row>
    <row r="165">
      <c r="A165" s="81"/>
    </row>
    <row r="166">
      <c r="A166" s="81"/>
    </row>
    <row r="167">
      <c r="A167" s="81"/>
    </row>
    <row r="168">
      <c r="A168" s="81"/>
    </row>
    <row r="169">
      <c r="A169" s="81"/>
    </row>
    <row r="170">
      <c r="A170" s="81"/>
    </row>
    <row r="171">
      <c r="A171" s="81"/>
    </row>
    <row r="172">
      <c r="A172" s="81"/>
    </row>
  </sheetData>
  <sheetProtection selectLockedCells="1"/>
  <mergeCells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7109375" customWidth="1" style="3"/>
    <col min="6" max="7" width="11.28515625" customWidth="1" style="3"/>
    <col min="8" max="23" width="12.7109375" customWidth="1" style="10"/>
    <col min="24" max="33" width="12.7109375" customWidth="1" style="3"/>
    <col min="34" max="34" width="8.85546875" customWidth="1" style="3"/>
    <col min="35" max="60" width="12.7109375" customWidth="1"/>
    <col min="61" max="61" width="8.85546875" customWidth="1"/>
    <col min="62" max="71" width="12.7109375" customWidth="1"/>
  </cols>
  <sheetData>
    <row r="1" ht="14.45" customHeight="1" s="4" customFormat="1">
      <c r="A1" s="551" t="s">
        <v>0</v>
      </c>
      <c r="H1" s="127" t="s">
        <v>1</v>
      </c>
      <c r="I1" s="121" t="s">
        <v>2</v>
      </c>
      <c r="J1" s="121" t="s">
        <v>3</v>
      </c>
      <c r="K1" s="121" t="s">
        <v>4</v>
      </c>
      <c r="L1" s="121" t="s">
        <v>5</v>
      </c>
      <c r="M1" s="121" t="s">
        <v>6</v>
      </c>
      <c r="N1" s="122" t="s">
        <v>7</v>
      </c>
      <c r="O1" s="122" t="s">
        <v>8</v>
      </c>
      <c r="P1" s="122" t="s">
        <v>9</v>
      </c>
      <c r="Q1" s="122" t="s">
        <v>10</v>
      </c>
      <c r="R1" s="122" t="s">
        <v>11</v>
      </c>
      <c r="S1" s="122" t="s">
        <v>12</v>
      </c>
      <c r="T1" s="122" t="s">
        <v>13</v>
      </c>
      <c r="U1" s="122" t="s">
        <v>14</v>
      </c>
      <c r="V1" s="122" t="s">
        <v>15</v>
      </c>
      <c r="W1" s="122" t="s">
        <v>16</v>
      </c>
      <c r="X1" s="122" t="s">
        <v>17</v>
      </c>
      <c r="Y1" s="122" t="s">
        <v>18</v>
      </c>
      <c r="Z1" s="122" t="s">
        <v>19</v>
      </c>
      <c r="AA1" s="122" t="s">
        <v>20</v>
      </c>
      <c r="AB1" s="122" t="s">
        <v>21</v>
      </c>
      <c r="AC1" s="122" t="s">
        <v>22</v>
      </c>
      <c r="AD1" s="122" t="s">
        <v>23</v>
      </c>
      <c r="AE1" s="122" t="s">
        <v>24</v>
      </c>
      <c r="AF1" s="122"/>
      <c r="AG1" s="122"/>
      <c r="AI1" s="138" t="s">
        <v>1</v>
      </c>
      <c r="AJ1" s="139" t="s">
        <v>2</v>
      </c>
      <c r="AK1" s="139" t="s">
        <v>3</v>
      </c>
      <c r="AL1" s="139" t="s">
        <v>4</v>
      </c>
      <c r="AM1" s="139" t="s">
        <v>5</v>
      </c>
      <c r="AN1" s="139" t="s">
        <v>6</v>
      </c>
      <c r="AO1" s="139" t="s">
        <v>7</v>
      </c>
      <c r="AP1" s="139" t="s">
        <v>8</v>
      </c>
      <c r="AQ1" s="139" t="s">
        <v>9</v>
      </c>
      <c r="AR1" s="139" t="s">
        <v>10</v>
      </c>
      <c r="AS1" s="139" t="s">
        <v>11</v>
      </c>
      <c r="AT1" s="139" t="s">
        <v>12</v>
      </c>
      <c r="AU1" s="139" t="s">
        <v>13</v>
      </c>
      <c r="AV1" s="139" t="s">
        <v>14</v>
      </c>
      <c r="AW1" s="139" t="s">
        <v>15</v>
      </c>
      <c r="AX1" s="139" t="s">
        <v>16</v>
      </c>
      <c r="AY1" s="139" t="s">
        <v>17</v>
      </c>
      <c r="AZ1" s="139" t="s">
        <v>18</v>
      </c>
      <c r="BA1" s="139" t="s">
        <v>19</v>
      </c>
      <c r="BB1" s="139" t="s">
        <v>20</v>
      </c>
      <c r="BC1" s="139" t="s">
        <v>21</v>
      </c>
      <c r="BD1" s="139" t="s">
        <v>22</v>
      </c>
      <c r="BE1" s="139" t="s">
        <v>23</v>
      </c>
      <c r="BF1" s="139" t="s">
        <v>24</v>
      </c>
      <c r="BG1" s="122"/>
      <c r="BH1" s="122"/>
    </row>
    <row r="2" ht="28.15" customHeight="1" s="3" customFormat="1">
      <c r="A2" s="552"/>
      <c r="B2" s="4"/>
      <c r="C2" s="4"/>
      <c r="D2" s="4"/>
      <c r="E2" s="4"/>
      <c r="F2" s="4"/>
      <c r="G2" s="4"/>
      <c r="H2" s="113"/>
      <c r="I2" s="114"/>
      <c r="J2" s="113"/>
      <c r="K2" s="114"/>
      <c r="L2" s="113"/>
      <c r="M2" s="114"/>
      <c r="N2" s="113"/>
      <c r="O2" s="114"/>
      <c r="P2" s="113"/>
      <c r="Q2" s="114"/>
      <c r="R2" s="113"/>
      <c r="S2" s="114"/>
      <c r="T2" s="113"/>
      <c r="U2" s="114"/>
      <c r="V2" s="9"/>
      <c r="W2" s="114"/>
      <c r="X2" s="13"/>
      <c r="Y2" s="5"/>
      <c r="Z2" s="13"/>
      <c r="AA2" s="5"/>
      <c r="AB2" s="13"/>
      <c r="AC2" s="5"/>
      <c r="AD2" s="13"/>
      <c r="AE2" s="5"/>
      <c r="AF2" s="13"/>
      <c r="AG2" s="5"/>
      <c r="AI2" s="142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1"/>
    </row>
    <row r="3" ht="42.6" customHeight="1" s="3" customFormat="1">
      <c r="A3" s="553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7" t="s">
        <v>30</v>
      </c>
      <c r="H3" s="126" t="s">
        <v>31</v>
      </c>
      <c r="I3" s="126"/>
      <c r="J3" s="113"/>
      <c r="K3" s="114"/>
      <c r="L3" s="113"/>
      <c r="M3" s="114"/>
      <c r="N3" s="113"/>
      <c r="O3" s="114"/>
      <c r="P3" s="113"/>
      <c r="Q3" s="114"/>
      <c r="R3" s="113"/>
      <c r="S3" s="114"/>
      <c r="T3" s="113"/>
      <c r="U3" s="114"/>
      <c r="V3" s="9"/>
      <c r="W3" s="114"/>
      <c r="X3" s="13"/>
      <c r="Y3" s="5"/>
      <c r="Z3" s="13"/>
      <c r="AA3" s="5"/>
      <c r="AB3" s="13"/>
      <c r="AC3" s="5"/>
      <c r="AD3" s="13"/>
      <c r="AE3" s="5"/>
      <c r="AF3" s="13"/>
      <c r="AG3" s="5"/>
      <c r="AI3" s="146" t="s">
        <v>32</v>
      </c>
      <c r="AJ3" s="143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J3" s="28"/>
      <c r="BK3" s="130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MID(CELL("Filename",AMAC!B1),SEARCH("]",CELL("Filename",AMAC!B1),1)+1,100)</f>
        <v>AMAC</v>
      </c>
      <c r="B4" s="19">
        <f>AMAC!$E$3</f>
        <v>374514</v>
      </c>
      <c r="C4" s="155">
        <f>B4/24</f>
        <v>15604.75</v>
      </c>
      <c r="D4" s="34">
        <f>AMAC!$G$3</f>
        <v>10153</v>
      </c>
      <c r="E4" s="155">
        <f>D4/24</f>
        <v>423.04166666666669</v>
      </c>
      <c r="F4" s="34">
        <f>AMAC!$I$3</f>
        <v>9657</v>
      </c>
      <c r="G4" s="156">
        <f>F4/24</f>
        <v>402.375</v>
      </c>
      <c r="H4" s="116" t="str">
        <f>IFERROR((AMAC!M$3/$E4)-(AMAC!L$3/$C4),"")</f>
      </c>
      <c r="I4" s="116" t="str">
        <f>IFERROR((AMAC!P$3/$E4)-(AMAC!O$3/$C4),"")</f>
      </c>
      <c r="J4" s="115" t="str">
        <f>IFERROR((AMAC!S$3/$E4)-(AMAC!R$3/$C4),"")</f>
      </c>
      <c r="K4" s="116" t="str">
        <f>IFERROR((AMAC!V$3/$E4)-(AMAC!U$3/$C4),"")</f>
      </c>
      <c r="L4" s="115" t="str">
        <f>IFERROR((AMAC!Y$3/$E4)-(AMAC!X$3/$C4),"")</f>
      </c>
      <c r="M4" s="117" t="str">
        <f>IFERROR((AMAC!AB$3/E4)-(AMAC!AA$3/C4),"")</f>
      </c>
      <c r="N4" s="115" t="str">
        <f>IFERROR((AMAC!AE$3/E4)-(AMAC!AD$3/C4),"")</f>
      </c>
      <c r="O4" s="117" t="str">
        <f>IFERROR((AMAC!AH$3/E4)-(AMAC!AG$3/C4),"")</f>
      </c>
      <c r="P4" s="115" t="str">
        <f>IFERROR((AMAC!AK$3/E4)-(AMAC!AJ$3/C4),"")</f>
      </c>
      <c r="Q4" s="117" t="str">
        <f>IFERROR((AMAC!AN$3/E4)-(AMAC!AM$3/C4),"")</f>
      </c>
      <c r="R4" s="115" t="str">
        <f>IFERROR((AMAC!AQ$3/E4)-(AMAC!AP$3/C4),"")</f>
      </c>
      <c r="S4" s="117" t="str">
        <f>IFERROR((AMAC!AT$3/E4)-(AMAC!AS$3/C4),"")</f>
      </c>
      <c r="T4" s="115" t="str">
        <f>IFERROR((AMAC!AW$3/E4)-(AMAC!AV$3/C4),"")</f>
      </c>
      <c r="U4" s="117" t="str">
        <f>IFERROR((AMAC!AZ$3/E4)-(AMAC!AY$3/C4),"")</f>
      </c>
      <c r="V4" s="118" t="str">
        <f>IFERROR((AMAC!BC$3/E4)-(AMAC!BB$3/C4),"")</f>
      </c>
      <c r="W4" s="117" t="str">
        <f>IFERROR((AMAC!BF$3/E4)-(AMAC!BE$3/C4),"")</f>
      </c>
      <c r="X4" s="17" t="str">
        <f>IFERROR((AMAC!BI$3/E4)-(AMAC!BH$3/C4),"")</f>
      </c>
      <c r="Y4" s="18" t="str">
        <f>IFERROR((AMAC!BL$3/E4)-(AMAC!BK$3/C4),"")</f>
      </c>
      <c r="Z4" s="17" t="str">
        <f>IFERROR((AMAC!BO$3/E4)-(AMAC!BN$3/C4),"")</f>
      </c>
      <c r="AA4" s="18" t="str">
        <f>IFERROR((AMAC!BR$3/E4)-(AMAC!BQ$3/C4),"")</f>
      </c>
      <c r="AB4" s="17" t="str">
        <f>IFERROR((AMAC!BU$3/E4)-(AMAC!BT$3/C4),"")</f>
      </c>
      <c r="AC4" s="18" t="str">
        <f>IFERROR((AMAC!BX$3/E4)-(AMAC!BW$3/C4),"")</f>
      </c>
      <c r="AD4" s="17" t="str">
        <f>IFERROR((AMAC!CA$3/E4)-(AMAC!BZ$3/C4),"")</f>
      </c>
      <c r="AE4" s="18" t="str">
        <f>IFERROR((AMAC!CD$3/E4)-(AMAC!CC$3/C4),"")</f>
      </c>
      <c r="AF4" s="17" t="str">
        <f>IFERROR((AMAC!CG$3/$E4)-(AMAC!CF$3/$C4),"")</f>
      </c>
      <c r="AG4" s="18" t="str">
        <f>IFERROR((AMAC!CJ$3/$E4)-(AMAC!CI$3/$C4),"")</f>
      </c>
      <c r="AI4" s="145" t="str">
        <f>IFERROR(AMAC!$N$3/AMAC!$M$3,"")</f>
      </c>
      <c r="AJ4" s="147" t="str">
        <f>IFERROR(AMAC!$Q$3/AMAC!$P$3,"")</f>
      </c>
      <c r="AK4" s="147" t="str">
        <f>IFERROR(AMAC!$T$3/AMAC!$S$3,"")</f>
      </c>
      <c r="AL4" s="147" t="str">
        <f>IFERROR(AMAC!$W$3/AMAC!$V$3,"")</f>
      </c>
      <c r="AM4" s="147" t="str">
        <f>IFERROR(AMAC!$Z$3/AMAC!$Y$3,"")</f>
      </c>
      <c r="AN4" s="147" t="str">
        <f>IFERROR(AMAC!$AC$3/AMAC!$AB$3,"")</f>
      </c>
      <c r="AO4" s="147" t="str">
        <f>IFERROR(AMAC!$AF$3/AMAC!$AE$3,"")</f>
      </c>
      <c r="AP4" s="147" t="str">
        <f>IFERROR(AMAC!$AI$3/AMAC!$AH$3,"")</f>
      </c>
      <c r="AQ4" s="147" t="str">
        <f>IFERROR(AMAC!$AL$3/AMAC!$AK$3,"")</f>
      </c>
      <c r="AR4" s="147" t="str">
        <f>IFERROR(AMAC!$AO$3/AMAC!$AN$3,"")</f>
      </c>
      <c r="AS4" s="147" t="str">
        <f>IFERROR(AMAC!$AR$3/AMAC!$AQ$3,"")</f>
      </c>
      <c r="AT4" s="147" t="str">
        <f>IFERROR(AMAC!$AU$3/AMAC!$AT$3,"")</f>
      </c>
      <c r="AU4" s="147" t="str">
        <f>IFERROR(AMAC!$AX$3/AMAC!$AW$3,"")</f>
      </c>
      <c r="AV4" s="147" t="str">
        <f>IFERROR(AMAC!$BA$3/AMAC!$AZ$3,"")</f>
      </c>
      <c r="AW4" s="147" t="str">
        <f>IFERROR(AMAC!$BD$3/AMAC!$BC$3,"")</f>
      </c>
      <c r="AX4" s="147" t="str">
        <f>IFERROR(AMAC!$BG$3/AMAC!$BF$3,"")</f>
      </c>
      <c r="AY4" s="147" t="str">
        <f>IFERROR(AMAC!$BJ$3/AMAC!$BI$3,"")</f>
      </c>
      <c r="AZ4" s="147" t="str">
        <f>IFERROR(AMAC!$BM$3/AMAC!$BL$3,"")</f>
      </c>
      <c r="BA4" s="147" t="str">
        <f>IFERROR(AMAC!$BP$3/AMAC!$BO$3,"")</f>
      </c>
      <c r="BB4" s="147" t="str">
        <f>IFERROR(AMAC!$BS$3/AMAC!$BR$3,"")</f>
      </c>
      <c r="BC4" s="147" t="str">
        <f>IFERROR(AMAC!$BV$3/AMAC!$BU$3,"")</f>
      </c>
      <c r="BD4" s="147" t="str">
        <f>IFERROR(AMAC!$BY$3/AMAC!$BX$3,"")</f>
      </c>
      <c r="BE4" s="147" t="str">
        <f>IFERROR(AMAC!$CB$3/AMAC!$CA$3,"")</f>
      </c>
      <c r="BF4" s="147" t="str">
        <f>IFERROR(AMAC!$CE$3/AMAC!$CD$3,"")</f>
      </c>
      <c r="BG4" s="147" t="str">
        <f>IFERROR(AMAC!$CH$3/AMAC!$CG$3,"")</f>
      </c>
      <c r="BH4" s="144" t="str">
        <f>IFERROR(AMAC!$CK$3/AMAC!$CJ$3,"")</f>
      </c>
      <c r="BJ4" s="3" t="str">
        <f ref="BJ4:BJ13" t="shared" si="0">A4</f>
        <v>AMAC</v>
      </c>
      <c r="BK4" s="131">
        <f>AMAC!$F$3</f>
        <v>0</v>
      </c>
      <c r="BL4" s="30">
        <f ref="BL4:BL13" t="shared" si="1">B4</f>
        <v>374514</v>
      </c>
      <c r="BM4" s="31">
        <f>IFERROR((BK4/BL4),"")</f>
        <v>0</v>
      </c>
      <c r="BN4" s="101">
        <f>AMAC!$H$3</f>
        <v>0</v>
      </c>
      <c r="BO4" s="30">
        <f ref="BO4:BO13" t="shared" si="2">D4</f>
        <v>10153</v>
      </c>
      <c r="BP4" s="31">
        <f>IFERROR((BN4/BO4),"")</f>
        <v>0</v>
      </c>
      <c r="BQ4" s="101">
        <f>AMAC!$J$3</f>
        <v>0</v>
      </c>
      <c r="BR4" s="30">
        <f ref="BR4:BR13" t="shared" si="3">F4</f>
        <v>9657</v>
      </c>
      <c r="BS4" s="31">
        <f>IFERROR((BQ4/BR4),"")</f>
        <v>0</v>
      </c>
    </row>
    <row r="5" ht="14.25" s="3" customFormat="1">
      <c r="A5" s="74" t="str">
        <f>MID(CELL("Filename",BWARI!B1),SEARCH("]",CELL("Filename",BWARI!B1),1)+1,100)</f>
        <v>BWARI</v>
      </c>
      <c r="B5" s="19">
        <f>BWARI!$E$3</f>
        <v>175955</v>
      </c>
      <c r="C5" s="34">
        <f ref="C5:C13" t="shared" si="4">B5/24</f>
        <v>7331.458333333333</v>
      </c>
      <c r="D5" s="34">
        <f>BWARI!$G$3</f>
        <v>2240</v>
      </c>
      <c r="E5" s="34">
        <f ref="E5:E13" t="shared" si="5">D5/24</f>
        <v>93.333333333333329</v>
      </c>
      <c r="F5" s="34">
        <f>BWARI!$I$3</f>
        <v>1898</v>
      </c>
      <c r="G5" s="156">
        <f ref="G5:G13" t="shared" si="6">F5/24</f>
        <v>79.083333333333329</v>
      </c>
      <c r="H5" s="116" t="str">
        <f>IFERROR((BWARI!M$3/$E5)-(BWARI!L$3/$C5),"")</f>
      </c>
      <c r="I5" s="116" t="str">
        <f>IFERROR((BWARI!P$3/$E5)-(BWARI!O$3/$C5),"")</f>
      </c>
      <c r="J5" s="115" t="str">
        <f>IFERROR((BWARI!S$3/$E5)-(BWARI!R$3/$C5),"")</f>
      </c>
      <c r="K5" s="116" t="str">
        <f>IFERROR((BWARI!V$3/$E5)-(BWARI!U$3/$C5),"")</f>
      </c>
      <c r="L5" s="115" t="str">
        <f>IFERROR((BWARI!Y$3/$E5)-(BWARI!X$3/$C5),"")</f>
      </c>
      <c r="M5" s="117" t="str">
        <f>IFERROR((BWARI!AB$3/E5)-(BWARI!AA$3/C5),"")</f>
      </c>
      <c r="N5" s="115" t="str">
        <f>IFERROR((BWARI!AE$3/E5)-(BWARI!AD$3/C5),"")</f>
      </c>
      <c r="O5" s="117" t="str">
        <f>IFERROR((BWARI!AH$3/E5)-(BWARI!AG$3/C5),"")</f>
      </c>
      <c r="P5" s="115" t="str">
        <f>IFERROR((BWARI!AK$3/E5)-(BWARI!AJ$3/C5),"")</f>
      </c>
      <c r="Q5" s="117" t="str">
        <f>IFERROR((BWARI!AN$3/E5)-(BWARI!AM$3/C5),"")</f>
      </c>
      <c r="R5" s="115" t="str">
        <f>IFERROR((BWARI!AQ$3/E5)-(BWARI!AP$3/C5),"")</f>
      </c>
      <c r="S5" s="117" t="str">
        <f>IFERROR((BWARI!AT$3/E5)-(BWARI!AS$3/C5),"")</f>
      </c>
      <c r="T5" s="115" t="str">
        <f>IFERROR((BWARI!AW$3/E5)-(BWARI!AV$3/C5),"")</f>
      </c>
      <c r="U5" s="117" t="str">
        <f>IFERROR((BWARI!AZ$3/E5)-(BWARI!AY$3/C5),"")</f>
      </c>
      <c r="V5" s="118" t="str">
        <f>IFERROR((BWARI!BC$3/E5)-(BWARI!BB$3/C5),"")</f>
      </c>
      <c r="W5" s="117" t="str">
        <f>IFERROR((BWARI!BF$3/E5)-(BWARI!BE$3/C5),"")</f>
      </c>
      <c r="X5" s="17" t="str">
        <f>IFERROR((BWARI!BI$3/E5)-(BWARI!BH$3/C5),"")</f>
      </c>
      <c r="Y5" s="18" t="str">
        <f>IFERROR((BWARI!BL$3/E5)-(BWARI!BK$3/C5),"")</f>
      </c>
      <c r="Z5" s="17" t="str">
        <f>IFERROR((BWARI!BO$3/E5)-(BWARI!BN$3/C5),"")</f>
      </c>
      <c r="AA5" s="18" t="str">
        <f>IFERROR((BWARI!BR$3/E5)-(BWARI!BQ$3/C5),"")</f>
      </c>
      <c r="AB5" s="17" t="str">
        <f>IFERROR((BWARI!BU$3/E5)-(BWARI!BT$3/C5),"")</f>
      </c>
      <c r="AC5" s="18" t="str">
        <f>IFERROR((BWARI!BX$3/E5)-(BWARI!BW$3/C5),"")</f>
      </c>
      <c r="AD5" s="17" t="str">
        <f>IFERROR((BWARI!CA$3/E5)-(BWARI!BZ$3/C5),"")</f>
      </c>
      <c r="AE5" s="18" t="str">
        <f>IFERROR((BWARI!CD$3/E5)-(BWARI!CC$3/C5),"")</f>
      </c>
      <c r="AF5" s="17" t="str">
        <f>IFERROR((BWARI!CG$3/$E5)-(BWARI!CF$3/$C5),"")</f>
      </c>
      <c r="AG5" s="18" t="str">
        <f>IFERROR((BWARI!CJ$3/$E5)-(BWARI!CI$3/$C5),"")</f>
      </c>
      <c r="AI5" s="145" t="str">
        <f>IFERROR(BWARI!$N$3/BWARI!$M$3,"")</f>
      </c>
      <c r="AJ5" s="147" t="str">
        <f>IFERROR(BWARI!$Q$3/BWARI!$P$3,"")</f>
      </c>
      <c r="AK5" s="147" t="str">
        <f>IFERROR(BWARI!$T$3/BWARI!$S$3,"")</f>
      </c>
      <c r="AL5" s="147" t="str">
        <f>IFERROR(BWARI!$W$3/BWARI!$V$3,"")</f>
      </c>
      <c r="AM5" s="147" t="str">
        <f>IFERROR(BWARI!$Z$3/BWARI!$Y$3,"")</f>
      </c>
      <c r="AN5" s="147" t="str">
        <f>IFERROR(BWARI!$AC$3/BWARI!$AB$3,"")</f>
      </c>
      <c r="AO5" s="147" t="str">
        <f>IFERROR(BWARI!$AF$3/BWARI!$AE$3,"")</f>
      </c>
      <c r="AP5" s="147" t="str">
        <f>IFERROR(BWARI!$AI$3/BWARI!$AH$3,"")</f>
      </c>
      <c r="AQ5" s="147" t="str">
        <f>IFERROR(BWARI!$AL$3/BWARI!$AK$3,"")</f>
      </c>
      <c r="AR5" s="147" t="str">
        <f>IFERROR(BWARI!$AO$3/BWARI!$AN$3,"")</f>
      </c>
      <c r="AS5" s="147" t="str">
        <f>IFERROR(BWARI!$AR$3/BWARI!$AQ$3,"")</f>
      </c>
      <c r="AT5" s="147" t="str">
        <f>IFERROR(BWARI!$AU$3/BWARI!$AT$3,"")</f>
      </c>
      <c r="AU5" s="147" t="str">
        <f>IFERROR(BWARI!$AX$3/BWARI!$AW$3,"")</f>
      </c>
      <c r="AV5" s="147" t="str">
        <f>IFERROR(BWARI!$BA$3/BWARI!$AZ$3,"")</f>
      </c>
      <c r="AW5" s="147" t="str">
        <f>IFERROR(BWARI!$BD$3/BWARI!$BC$3,"")</f>
      </c>
      <c r="AX5" s="147" t="str">
        <f>IFERROR(BWARI!$BG$3/BWARI!$BF$3,"")</f>
      </c>
      <c r="AY5" s="147" t="str">
        <f>IFERROR(BWARI!$BJ$3/BWARI!$BI$3,"")</f>
      </c>
      <c r="AZ5" s="147" t="str">
        <f>IFERROR(BWARI!$BM$3/BWARI!$BL$3,"")</f>
      </c>
      <c r="BA5" s="147" t="str">
        <f>IFERROR(BWARI!$BP$3/BWARI!$BO$3,"")</f>
      </c>
      <c r="BB5" s="147" t="str">
        <f>IFERROR(BWARI!$BS$3/BWARI!$BR$3,"")</f>
      </c>
      <c r="BC5" s="147" t="str">
        <f>IFERROR(BWARI!$BV$3/BWARI!$BU$3,"")</f>
      </c>
      <c r="BD5" s="147" t="str">
        <f>IFERROR(BWARI!$BY$3/BWARI!$BX$3,"")</f>
      </c>
      <c r="BE5" s="147" t="str">
        <f>IFERROR(BWARI!$CB$3/BWARI!$CA$3,"")</f>
      </c>
      <c r="BF5" s="147" t="str">
        <f>IFERROR(BWARI!$CE$3/BWARI!$CD$3,"")</f>
      </c>
      <c r="BG5" s="147" t="str">
        <f>IFERROR(BWARI!$CH$3/BWARI!$CG$3,"")</f>
      </c>
      <c r="BH5" s="144" t="str">
        <f>IFERROR(BWARI!$CK$3/BWARI!$CJ$3,"")</f>
      </c>
      <c r="BJ5" s="3" t="str">
        <f t="shared" si="0"/>
        <v>BWARI</v>
      </c>
      <c r="BK5" s="131">
        <f>BWARI!$F$3</f>
        <v>0</v>
      </c>
      <c r="BL5" s="30">
        <f t="shared" si="1"/>
        <v>175955</v>
      </c>
      <c r="BM5" s="31">
        <f ref="BM5:BM13" t="shared" si="7">IFERROR((BK5/BL5),"")</f>
        <v>0</v>
      </c>
      <c r="BN5" s="101">
        <f>BWARI!$H$3</f>
        <v>0</v>
      </c>
      <c r="BO5" s="30">
        <f t="shared" si="2"/>
        <v>2240</v>
      </c>
      <c r="BP5" s="31">
        <f ref="BP5:BP13" t="shared" si="8">IFERROR((BN5/BO5),"")</f>
        <v>0</v>
      </c>
      <c r="BQ5" s="101">
        <f>BWARI!$J$3</f>
        <v>0</v>
      </c>
      <c r="BR5" s="30">
        <f t="shared" si="3"/>
        <v>1898</v>
      </c>
      <c r="BS5" s="31">
        <f ref="BS5:BS13" t="shared" si="9">IFERROR((BQ5/BR5),"")</f>
        <v>0</v>
      </c>
    </row>
    <row r="6" ht="14.25" s="3" customFormat="1">
      <c r="A6" s="74" t="str">
        <f>MID(CELL("Filename",KONSHISHA!B1),SEARCH("]",CELL("Filename",KONSHISHA!B1),1)+1,100)</f>
        <v>KONSHISHA</v>
      </c>
      <c r="B6" s="19">
        <f>KONSHISHA!$E$3</f>
        <v>55695</v>
      </c>
      <c r="C6" s="34">
        <f t="shared" si="4"/>
        <v>2320.625</v>
      </c>
      <c r="D6" s="34">
        <f>KONSHISHA!$G$3</f>
        <v>1341</v>
      </c>
      <c r="E6" s="34">
        <f t="shared" si="5"/>
        <v>55.875</v>
      </c>
      <c r="F6" s="34">
        <f>KONSHISHA!$I$3</f>
        <v>1630</v>
      </c>
      <c r="G6" s="156">
        <f t="shared" si="6"/>
        <v>67.916666666666671</v>
      </c>
      <c r="H6" s="116" t="str">
        <f>IFERROR((KONSHISHA!M$3/$E6)-(KONSHISHA!L$3/$C6),"")</f>
      </c>
      <c r="I6" s="116" t="str">
        <f>IFERROR((KONSHISHA!P$3/$E6)-(KONSHISHA!O$3/$C6),"")</f>
      </c>
      <c r="J6" s="115" t="str">
        <f>IFERROR((KONSHISHA!S$3/$E6)-(KONSHISHA!R$3/$C6),"")</f>
      </c>
      <c r="K6" s="116" t="str">
        <f>IFERROR((KONSHISHA!V$3/$E6)-(KONSHISHA!U$3/$C6),"")</f>
      </c>
      <c r="L6" s="115" t="str">
        <f>IFERROR((KONSHISHA!Y$3/$E6)-(KONSHISHA!X$3/$C6),"")</f>
      </c>
      <c r="M6" s="117" t="str">
        <f>IFERROR((KONSHISHA!AB$3/E6)-(KONSHISHA!AA$3/C6),"")</f>
      </c>
      <c r="N6" s="115" t="str">
        <f>IFERROR((KONSHISHA!AE$3/E6)-(KONSHISHA!AD$3/C6),"")</f>
      </c>
      <c r="O6" s="117" t="str">
        <f>IFERROR((KONSHISHA!AH$3/E6)-(KONSHISHA!AG$3/C6),"")</f>
      </c>
      <c r="P6" s="115" t="str">
        <f>IFERROR((KONSHISHA!AK$3/E6)-(KONSHISHA!AJ$3/C6),"")</f>
      </c>
      <c r="Q6" s="117" t="str">
        <f>IFERROR((KONSHISHA!AN$3/E6)-(KONSHISHA!AM$3/C6),"")</f>
      </c>
      <c r="R6" s="115" t="str">
        <f>IFERROR((KONSHISHA!AQ$3/E6)-(KONSHISHA!AP$3/C6),"")</f>
      </c>
      <c r="S6" s="117" t="str">
        <f>IFERROR((KONSHISHA!AT$3/E6)-(KONSHISHA!AS$3/C6),"")</f>
      </c>
      <c r="T6" s="115" t="str">
        <f>IFERROR((KONSHISHA!AW$3/E6)-(KONSHISHA!AV$3/C6),"")</f>
      </c>
      <c r="U6" s="117" t="str">
        <f>IFERROR((KONSHISHA!AZ$3/E6)-(KONSHISHA!AY$3/C6),"")</f>
      </c>
      <c r="V6" s="118" t="str">
        <f>IFERROR((KONSHISHA!BC$3/E6)-(KONSHISHA!BB$3/C6),"")</f>
      </c>
      <c r="W6" s="117" t="str">
        <f>IFERROR((KONSHISHA!BF$3/E6)-(KONSHISHA!BE$3/C6),"")</f>
      </c>
      <c r="X6" s="17" t="str">
        <f>IFERROR((KONSHISHA!BI$3/E6)-(KONSHISHA!BH$3/C6),"")</f>
      </c>
      <c r="Y6" s="18" t="str">
        <f>IFERROR((KONSHISHA!BL$3/E6)-(KONSHISHA!BK$3/C6),"")</f>
      </c>
      <c r="Z6" s="17" t="str">
        <f>IFERROR((KONSHISHA!BO$3/E6)-(KONSHISHA!BN$3/C6),"")</f>
      </c>
      <c r="AA6" s="18" t="str">
        <f>IFERROR((KONSHISHA!BR$3/E6)-(KONSHISHA!BQ$3/C6),"")</f>
      </c>
      <c r="AB6" s="17" t="str">
        <f>IFERROR((KONSHISHA!BU$3/E6)-(KONSHISHA!BT$3/C6),"")</f>
      </c>
      <c r="AC6" s="18" t="str">
        <f>IFERROR((KONSHISHA!BX$3/E6)-(KONSHISHA!BW$3/C6),"")</f>
      </c>
      <c r="AD6" s="17" t="str">
        <f>IFERROR((KONSHISHA!CA$3/E6)-(KONSHISHA!BZ$3/C6),"")</f>
      </c>
      <c r="AE6" s="18" t="str">
        <f>IFERROR((KONSHISHA!CD$3/E6)-(KONSHISHA!CC$3/C6),"")</f>
      </c>
      <c r="AF6" s="17" t="str">
        <f>IFERROR((KONSHISHA!CG$3/$E6)-(KONSHISHA!CF$3/$C6),"")</f>
      </c>
      <c r="AG6" s="18" t="str">
        <f>IFERROR((KONSHISHA!CJ$3/$E6)-(KONSHISHA!CI$3/$C6),"")</f>
      </c>
      <c r="AI6" s="145" t="str">
        <f>IFERROR(KONSHISHA!$N$3/KONSHISHA!$M$3,"")</f>
      </c>
      <c r="AJ6" s="147" t="str">
        <f>IFERROR(KONSHISHA!$Q$3/KONSHISHA!$P$3,"")</f>
      </c>
      <c r="AK6" s="147" t="str">
        <f>IFERROR(KONSHISHA!$T$3/KONSHISHA!$S$3,"")</f>
      </c>
      <c r="AL6" s="147" t="str">
        <f>IFERROR(KONSHISHA!$W$3/KONSHISHA!$V$3,"")</f>
      </c>
      <c r="AM6" s="147" t="str">
        <f>IFERROR(KONSHISHA!$Z$3/KONSHISHA!$Y$3,"")</f>
      </c>
      <c r="AN6" s="147" t="str">
        <f>IFERROR(KONSHISHA!$AC$3/KONSHISHA!$AB$3,"")</f>
      </c>
      <c r="AO6" s="147" t="str">
        <f>IFERROR(KONSHISHA!$AF$3/KONSHISHA!$AE$3,"")</f>
      </c>
      <c r="AP6" s="147" t="str">
        <f>IFERROR(KONSHISHA!$AI$3/KONSHISHA!$AH$3,"")</f>
      </c>
      <c r="AQ6" s="147" t="str">
        <f>IFERROR(KONSHISHA!$AL$3/KONSHISHA!$AK$3,"")</f>
      </c>
      <c r="AR6" s="147" t="str">
        <f>IFERROR(KONSHISHA!$AO$3/KONSHISHA!$AN$3,"")</f>
      </c>
      <c r="AS6" s="147" t="str">
        <f>IFERROR(KONSHISHA!$AR$3/KONSHISHA!$AQ$3,"")</f>
      </c>
      <c r="AT6" s="147" t="str">
        <f>IFERROR(KONSHISHA!$AU$3/KONSHISHA!$AT$3,"")</f>
      </c>
      <c r="AU6" s="147" t="str">
        <f>IFERROR(KONSHISHA!$AX$3/KONSHISHA!$AW$3,"")</f>
      </c>
      <c r="AV6" s="147" t="str">
        <f>IFERROR(KONSHISHA!$BA$3/KONSHISHA!$AZ$3,"")</f>
      </c>
      <c r="AW6" s="147" t="str">
        <f>IFERROR(KONSHISHA!$BD$3/KONSHISHA!$BC$3,"")</f>
      </c>
      <c r="AX6" s="147" t="str">
        <f>IFERROR(KONSHISHA!$BG$3/KONSHISHA!$BF$3,"")</f>
      </c>
      <c r="AY6" s="147" t="str">
        <f>IFERROR(KONSHISHA!$BJ$3/KONSHISHA!$BI$3,"")</f>
      </c>
      <c r="AZ6" s="147" t="str">
        <f>IFERROR(KONSHISHA!$BM$3/KONSHISHA!$BL$3,"")</f>
      </c>
      <c r="BA6" s="147" t="str">
        <f>IFERROR(KONSHISHA!$BP$3/KONSHISHA!$BO$3,"")</f>
      </c>
      <c r="BB6" s="147" t="str">
        <f>IFERROR(KONSHISHA!$BS$3/KONSHISHA!$BR$3,"")</f>
      </c>
      <c r="BC6" s="147" t="str">
        <f>IFERROR(KONSHISHA!$BV$3/KONSHISHA!$BU$3,"")</f>
      </c>
      <c r="BD6" s="147" t="str">
        <f>IFERROR(KONSHISHA!$BY$3/KONSHISHA!$BX$3,"")</f>
      </c>
      <c r="BE6" s="147" t="str">
        <f>IFERROR(KONSHISHA!$CB$3/KONSHISHA!$CA$3,"")</f>
      </c>
      <c r="BF6" s="147" t="str">
        <f>IFERROR(KONSHISHA!$CE$3/KONSHISHA!$CD$3,"")</f>
      </c>
      <c r="BG6" s="147" t="str">
        <f>IFERROR(KONSHISHA!$CH$3/KONSHISHA!$CG$3,"")</f>
      </c>
      <c r="BH6" s="144" t="str">
        <f>IFERROR(KONSHISHA!$CK$3/KONSHISHA!$CJ$3,"")</f>
      </c>
      <c r="BJ6" s="3" t="str">
        <f t="shared" si="0"/>
        <v>KONSHISHA</v>
      </c>
      <c r="BK6" s="131">
        <f>KONSHISHA!$F$3</f>
        <v>0</v>
      </c>
      <c r="BL6" s="30">
        <f t="shared" si="1"/>
        <v>55695</v>
      </c>
      <c r="BM6" s="31">
        <f t="shared" si="7"/>
        <v>0</v>
      </c>
      <c r="BN6" s="101">
        <f>KONSHISHA!$H$3</f>
        <v>0</v>
      </c>
      <c r="BO6" s="30">
        <f t="shared" si="2"/>
        <v>1341</v>
      </c>
      <c r="BP6" s="31">
        <f t="shared" si="8"/>
        <v>0</v>
      </c>
      <c r="BQ6" s="101">
        <f>KONSHISHA!$J$3</f>
        <v>0</v>
      </c>
      <c r="BR6" s="30">
        <f t="shared" si="3"/>
        <v>1630</v>
      </c>
      <c r="BS6" s="31">
        <f t="shared" si="9"/>
        <v>0</v>
      </c>
    </row>
    <row r="7" ht="14.25" s="3" customFormat="1">
      <c r="A7" s="74" t="str">
        <f>MID(CELL("Filename",USHONGO!B1),SEARCH("]",CELL("Filename",USHONGO!B1),1)+1,100)</f>
        <v>USHONGO</v>
      </c>
      <c r="B7" s="19">
        <f>USHONGO!$E$3</f>
        <v>28580</v>
      </c>
      <c r="C7" s="34">
        <f t="shared" si="4"/>
        <v>1190.8333333333333</v>
      </c>
      <c r="D7" s="34">
        <f>USHONGO!$G$3</f>
        <v>556</v>
      </c>
      <c r="E7" s="34">
        <f t="shared" si="5"/>
        <v>23.166666666666668</v>
      </c>
      <c r="F7" s="34">
        <f>USHONGO!$I$3</f>
        <v>1003</v>
      </c>
      <c r="G7" s="156">
        <f t="shared" si="6"/>
        <v>41.791666666666664</v>
      </c>
      <c r="H7" s="116" t="str">
        <f>IFERROR((USHONGO!M$3/$E7)-(USHONGO!L$3/$C7),"")</f>
      </c>
      <c r="I7" s="116" t="str">
        <f>IFERROR((USHONGO!P$3/$E7)-(USHONGO!O$3/$C7),"")</f>
      </c>
      <c r="J7" s="115" t="str">
        <f>IFERROR((USHONGO!S$3/$E7)-(USHONGO!R$3/$C7),"")</f>
      </c>
      <c r="K7" s="116" t="str">
        <f>IFERROR((USHONGO!V$3/$E7)-(USHONGO!U$3/$C7),"")</f>
      </c>
      <c r="L7" s="115" t="str">
        <f>IFERROR((USHONGO!Y$3/$E7)-(USHONGO!X$3/$C7),"")</f>
      </c>
      <c r="M7" s="117" t="str">
        <f>IFERROR((USHONGO!AB$3/E7)-(USHONGO!AA$3/C7),"")</f>
      </c>
      <c r="N7" s="115" t="str">
        <f>IFERROR((USHONGO!AE$3/E7)-(USHONGO!AD$3/C7),"")</f>
      </c>
      <c r="O7" s="117" t="str">
        <f>IFERROR((USHONGO!AH$3/E7)-(USHONGO!AG$3/C7),"")</f>
      </c>
      <c r="P7" s="115" t="str">
        <f>IFERROR((USHONGO!AK$3/E7)-(USHONGO!AJ$3/C7),"")</f>
      </c>
      <c r="Q7" s="117" t="str">
        <f>IFERROR((USHONGO!AN$3/E7)-(USHONGO!AM$3/C7),"")</f>
      </c>
      <c r="R7" s="115" t="str">
        <f>IFERROR((USHONGO!AQ$3/E7)-(USHONGO!AP$3/C7),"")</f>
      </c>
      <c r="S7" s="117" t="str">
        <f>IFERROR((USHONGO!AT$3/E7)-(USHONGO!AS$3/C7),"")</f>
      </c>
      <c r="T7" s="115" t="str">
        <f>IFERROR((USHONGO!AW$3/E7)-(USHONGO!AV$3/C7),"")</f>
      </c>
      <c r="U7" s="117" t="str">
        <f>IFERROR((USHONGO!AZ$3/E7)-(USHONGO!AY$3/C7),"")</f>
      </c>
      <c r="V7" s="118" t="str">
        <f>IFERROR((USHONGO!BC$3/E7)-(USHONGO!BB$3/C7),"")</f>
      </c>
      <c r="W7" s="117" t="str">
        <f>IFERROR((USHONGO!BF$3/E7)-(USHONGO!BE$3/C7),"")</f>
      </c>
      <c r="X7" s="17" t="str">
        <f>IFERROR((USHONGO!BI$3/E7)-(USHONGO!BH$3/C7),"")</f>
      </c>
      <c r="Y7" s="18" t="str">
        <f>IFERROR((USHONGO!BL$3/E7)-(USHONGO!BK$3/C7),"")</f>
      </c>
      <c r="Z7" s="17" t="str">
        <f>IFERROR((USHONGO!BO$3/E7)-(USHONGO!BN$3/C7),"")</f>
      </c>
      <c r="AA7" s="18" t="str">
        <f>IFERROR((USHONGO!BR$3/E7)-(USHONGO!BQ$3/C7),"")</f>
      </c>
      <c r="AB7" s="17" t="str">
        <f>IFERROR((USHONGO!BU$3/E7)-(USHONGO!BT$3/C7),"")</f>
      </c>
      <c r="AC7" s="18" t="str">
        <f>IFERROR((USHONGO!BX$3/E7)-(USHONGO!BW$3/C7),"")</f>
      </c>
      <c r="AD7" s="17" t="str">
        <f>IFERROR((USHONGO!CA$3/E7)-(USHONGO!BZ$3/C7),"")</f>
      </c>
      <c r="AE7" s="18" t="str">
        <f>IFERROR((USHONGO!CD$3/E7)-(USHONGO!CC$3/C7),"")</f>
      </c>
      <c r="AF7" s="17" t="str">
        <f>IFERROR((USHONGO!CG$3/$E7)-(USHONGO!CF$3/$C7),"")</f>
      </c>
      <c r="AG7" s="18" t="str">
        <f>IFERROR((USHONGO!CJ$3/$E7)-(USHONGO!CI$3/$C7),"")</f>
      </c>
      <c r="AI7" s="145" t="str">
        <f>IFERROR(USHONGO!$N$3/USHONGO!$M$3,"")</f>
      </c>
      <c r="AJ7" s="147" t="str">
        <f>IFERROR(USHONGO!$Q$3/USHONGO!$P$3,"")</f>
      </c>
      <c r="AK7" s="147" t="str">
        <f>IFERROR(USHONGO!$T$3/USHONGO!$S$3,"")</f>
      </c>
      <c r="AL7" s="147" t="str">
        <f>IFERROR(USHONGO!$W$3/USHONGO!$V$3,"")</f>
      </c>
      <c r="AM7" s="147" t="str">
        <f>IFERROR(USHONGO!$Z$3/USHONGO!$Y$3,"")</f>
      </c>
      <c r="AN7" s="147" t="str">
        <f>IFERROR(USHONGO!$AC$3/USHONGO!$AB$3,"")</f>
      </c>
      <c r="AO7" s="147" t="str">
        <f>IFERROR(USHONGO!$AF$3/USHONGO!$AE$3,"")</f>
      </c>
      <c r="AP7" s="147" t="str">
        <f>IFERROR(USHONGO!$AI$3/USHONGO!$AH$3,"")</f>
      </c>
      <c r="AQ7" s="147" t="str">
        <f>IFERROR(USHONGO!$AL$3/USHONGO!$AK$3,"")</f>
      </c>
      <c r="AR7" s="147" t="str">
        <f>IFERROR(USHONGO!$AO$3/USHONGO!$AN$3,"")</f>
      </c>
      <c r="AS7" s="147" t="str">
        <f>IFERROR(USHONGO!$AR$3/USHONGO!$AQ$3,"")</f>
      </c>
      <c r="AT7" s="147" t="str">
        <f>IFERROR(USHONGO!$AU$3/USHONGO!$AT$3,"")</f>
      </c>
      <c r="AU7" s="147" t="str">
        <f>IFERROR(USHONGO!$AX$3/USHONGO!$AW$3,"")</f>
      </c>
      <c r="AV7" s="147" t="str">
        <f>IFERROR(USHONGO!$BA$3/USHONGO!$AZ$3,"")</f>
      </c>
      <c r="AW7" s="147" t="str">
        <f>IFERROR(USHONGO!$BD$3/USHONGO!$BC$3,"")</f>
      </c>
      <c r="AX7" s="147" t="str">
        <f>IFERROR(USHONGO!$BG$3/USHONGO!$BF$3,"")</f>
      </c>
      <c r="AY7" s="147" t="str">
        <f>IFERROR(USHONGO!$BJ$3/USHONGO!$BI$3,"")</f>
      </c>
      <c r="AZ7" s="147" t="str">
        <f>IFERROR(USHONGO!$BM$3/USHONGO!$BL$3,"")</f>
      </c>
      <c r="BA7" s="147" t="str">
        <f>IFERROR(USHONGO!$BP$3/USHONGO!$BO$3,"")</f>
      </c>
      <c r="BB7" s="147" t="str">
        <f>IFERROR(USHONGO!$BS$3/USHONGO!$BR$3,"")</f>
      </c>
      <c r="BC7" s="147" t="str">
        <f>IFERROR(USHONGO!$BV$3/USHONGO!$BU$3,"")</f>
      </c>
      <c r="BD7" s="147" t="str">
        <f>IFERROR(USHONGO!$BY$3/USHONGO!$BX$3,"")</f>
      </c>
      <c r="BE7" s="147" t="str">
        <f>IFERROR(USHONGO!$CB$3/USHONGO!$CA$3,"")</f>
      </c>
      <c r="BF7" s="147" t="str">
        <f>IFERROR(USHONGO!$CE$3/USHONGO!$CD$3,"")</f>
      </c>
      <c r="BG7" s="147" t="str">
        <f>IFERROR(USHONGO!$CH$3/USHONGO!$CG$3,"")</f>
      </c>
      <c r="BH7" s="144" t="str">
        <f>IFERROR(USHONGO!$CK$3/USHONGO!$CJ$3,"")</f>
      </c>
      <c r="BJ7" s="3" t="str">
        <f t="shared" si="0"/>
        <v>USHONGO</v>
      </c>
      <c r="BK7" s="131">
        <f>USHONGO!$F$3</f>
        <v>0</v>
      </c>
      <c r="BL7" s="30">
        <f t="shared" si="1"/>
        <v>28580</v>
      </c>
      <c r="BM7" s="31">
        <f t="shared" si="7"/>
        <v>0</v>
      </c>
      <c r="BN7" s="101">
        <f>USHONGO!$H$3</f>
        <v>0</v>
      </c>
      <c r="BO7" s="30">
        <f t="shared" si="2"/>
        <v>556</v>
      </c>
      <c r="BP7" s="31">
        <f t="shared" si="8"/>
        <v>0</v>
      </c>
      <c r="BQ7" s="101">
        <f>USHONGO!$J$3</f>
        <v>0</v>
      </c>
      <c r="BR7" s="30">
        <f t="shared" si="3"/>
        <v>1003</v>
      </c>
      <c r="BS7" s="31">
        <f t="shared" si="9"/>
        <v>0</v>
      </c>
    </row>
    <row r="8" ht="14.25" s="3" customFormat="1">
      <c r="A8" s="74" t="str">
        <f>MID(CELL("Filename",DOMA!B1),SEARCH("]",CELL("Filename",DOMA!B1),1)+1,100)</f>
        <v>DOMA</v>
      </c>
      <c r="B8" s="19">
        <f>DOMA!$E$3</f>
        <v>22365</v>
      </c>
      <c r="C8" s="34">
        <f t="shared" si="4"/>
        <v>931.875</v>
      </c>
      <c r="D8" s="34">
        <f>DOMA!$G$3</f>
        <v>1718</v>
      </c>
      <c r="E8" s="34">
        <f t="shared" si="5"/>
        <v>71.583333333333329</v>
      </c>
      <c r="F8" s="34">
        <f>DOMA!$I$3</f>
        <v>1584</v>
      </c>
      <c r="G8" s="156">
        <f t="shared" si="6"/>
        <v>66</v>
      </c>
      <c r="H8" s="116" t="str">
        <f>IFERROR((DOMA!M$3/$E8)-(DOMA!L$3/$C8),"")</f>
      </c>
      <c r="I8" s="116" t="str">
        <f>IFERROR((DOMA!P$3/$E8)-(DOMA!O$3/$C8),"")</f>
      </c>
      <c r="J8" s="115" t="str">
        <f>IFERROR((DOMA!S$3/$E8)-(DOMA!R$3/$C8),"")</f>
      </c>
      <c r="K8" s="116" t="str">
        <f>IFERROR((DOMA!V$3/$E8)-(DOMA!U$3/$C8),"")</f>
      </c>
      <c r="L8" s="115" t="str">
        <f>IFERROR((DOMA!Y$3/$E8)-(DOMA!X$3/$C8),"")</f>
      </c>
      <c r="M8" s="117" t="str">
        <f>IFERROR((DOMA!AB$3/E8)-(DOMA!AA$3/C8),"")</f>
      </c>
      <c r="N8" s="115" t="str">
        <f>IFERROR((DOMA!AE$3/E8)-(DOMA!AD$3/C8),"")</f>
      </c>
      <c r="O8" s="117" t="str">
        <f>IFERROR((DOMA!AH$3/E8)-(DOMA!AG$3/C8),"")</f>
      </c>
      <c r="P8" s="115" t="str">
        <f>IFERROR((DOMA!AK$3/E8)-(DOMA!AJ$3/C8),"")</f>
      </c>
      <c r="Q8" s="117" t="str">
        <f>IFERROR((DOMA!AN$3/E8)-(DOMA!AM$3/C8),"")</f>
      </c>
      <c r="R8" s="115" t="str">
        <f>IFERROR((DOMA!AQ$3/E8)-(DOMA!AP$3/C8),"")</f>
      </c>
      <c r="S8" s="117" t="str">
        <f>IFERROR((DOMA!AT$3/E8)-(DOMA!AS$3/C8),"")</f>
      </c>
      <c r="T8" s="115" t="str">
        <f>IFERROR((DOMA!AW$3/E8)-(DOMA!AV$3/C8),"")</f>
      </c>
      <c r="U8" s="117" t="str">
        <f>IFERROR((DOMA!AZ$3/E8)-(DOMA!AY$3/C8),"")</f>
      </c>
      <c r="V8" s="118" t="str">
        <f>IFERROR((DOMA!BC$3/E8)-(DOMA!BB$3/C8),"")</f>
      </c>
      <c r="W8" s="117" t="str">
        <f>IFERROR((DOMA!BF$3/E8)-(DOMA!BE$3/C8),"")</f>
      </c>
      <c r="X8" s="17" t="str">
        <f>IFERROR((DOMA!BI$3/E8)-(DOMA!BH$3/C8),"")</f>
      </c>
      <c r="Y8" s="18" t="str">
        <f>IFERROR((DOMA!BL$3/E8)-(DOMA!BK$3/C8),"")</f>
      </c>
      <c r="Z8" s="17" t="str">
        <f>IFERROR((DOMA!BO$3/E8)-(DOMA!BN$3/C8),"")</f>
      </c>
      <c r="AA8" s="18" t="str">
        <f>IFERROR((DOMA!BR$3/E8)-(DOMA!BQ$3/C8),"")</f>
      </c>
      <c r="AB8" s="17" t="str">
        <f>IFERROR((DOMA!BU$3/E8)-(DOMA!BT$3/C8),"")</f>
      </c>
      <c r="AC8" s="18" t="str">
        <f>IFERROR((DOMA!BX$3/E8)-(DOMA!BW$3/C8),"")</f>
      </c>
      <c r="AD8" s="17" t="str">
        <f>IFERROR((DOMA!CA$3/E8)-(DOMA!BZ$3/C8),"")</f>
      </c>
      <c r="AE8" s="18" t="str">
        <f>IFERROR((DOMA!CD$3/E8)-(DOMA!CC$3/C8),"")</f>
      </c>
      <c r="AF8" s="17" t="str">
        <f>IFERROR((DOMA!CG$3/$E8)-(DOMA!CF$3/$C8),"")</f>
      </c>
      <c r="AG8" s="18" t="str">
        <f>IFERROR((DOMA!CJ$3/$E8)-(DOMA!CI$3/$C8),"")</f>
      </c>
      <c r="AI8" s="145" t="str">
        <f>IFERROR(DOMA!$N$3/DOMA!$M$3,"")</f>
      </c>
      <c r="AJ8" s="147" t="str">
        <f>IFERROR(DOMA!$Q$3/DOMA!$P$3,"")</f>
      </c>
      <c r="AK8" s="147" t="str">
        <f>IFERROR(DOMA!$T$3/DOMA!$S$3,"")</f>
      </c>
      <c r="AL8" s="147" t="str">
        <f>IFERROR(DOMA!$W$3/DOMA!$V$3,"")</f>
      </c>
      <c r="AM8" s="147" t="str">
        <f>IFERROR(DOMA!$Z$3/DOMA!$Y$3,"")</f>
      </c>
      <c r="AN8" s="147" t="str">
        <f>IFERROR(DOMA!$AC$3/DOMA!$AB$3,"")</f>
      </c>
      <c r="AO8" s="147" t="str">
        <f>IFERROR(DOMA!$AF$3/DOMA!$AE$3,"")</f>
      </c>
      <c r="AP8" s="147" t="str">
        <f>IFERROR(DOMA!$AI$3/DOMA!$AH$3,"")</f>
      </c>
      <c r="AQ8" s="147" t="str">
        <f>IFERROR(DOMA!$AL$3/DOMA!$AK$3,"")</f>
      </c>
      <c r="AR8" s="147" t="str">
        <f>IFERROR(DOMA!$AO$3/DOMA!$AN$3,"")</f>
      </c>
      <c r="AS8" s="147" t="str">
        <f>IFERROR(DOMA!$AR$3/DOMA!$AQ$3,"")</f>
      </c>
      <c r="AT8" s="147" t="str">
        <f>IFERROR(DOMA!$AU$3/DOMA!$AT$3,"")</f>
      </c>
      <c r="AU8" s="147" t="str">
        <f>IFERROR(DOMA!$AX$3/DOMA!$AW$3,"")</f>
      </c>
      <c r="AV8" s="147" t="str">
        <f>IFERROR(DOMA!$BA$3/DOMA!$AZ$3,"")</f>
      </c>
      <c r="AW8" s="147" t="str">
        <f>IFERROR(DOMA!$BD$3/DOMA!$BC$3,"")</f>
      </c>
      <c r="AX8" s="147" t="str">
        <f>IFERROR(DOMA!$BG$3/DOMA!$BF$3,"")</f>
      </c>
      <c r="AY8" s="147" t="str">
        <f>IFERROR(DOMA!$BJ$3/DOMA!$BI$3,"")</f>
      </c>
      <c r="AZ8" s="147" t="str">
        <f>IFERROR(DOMA!$BM$3/DOMA!$BL$3,"")</f>
      </c>
      <c r="BA8" s="147" t="str">
        <f>IFERROR(DOMA!$BP$3/DOMA!$BO$3,"")</f>
      </c>
      <c r="BB8" s="147" t="str">
        <f>IFERROR(DOMA!$BS$3/DOMA!$BR$3,"")</f>
      </c>
      <c r="BC8" s="147" t="str">
        <f>IFERROR(DOMA!$BV$3/DOMA!$BU$3,"")</f>
      </c>
      <c r="BD8" s="147" t="str">
        <f>IFERROR(DOMA!$BY$3/DOMA!$BX$3,"")</f>
      </c>
      <c r="BE8" s="147" t="str">
        <f>IFERROR(DOMA!$CB$3/DOMA!$CA$3,"")</f>
      </c>
      <c r="BF8" s="147" t="str">
        <f>IFERROR(DOMA!$CE$3/DOMA!$CD$3,"")</f>
      </c>
      <c r="BG8" s="147" t="str">
        <f>IFERROR(DOMA!$CH$3/DOMA!$CG$3,"")</f>
      </c>
      <c r="BH8" s="144" t="str">
        <f>IFERROR(DOMA!$CK$3/DOMA!$CJ$3,"")</f>
      </c>
      <c r="BJ8" s="3" t="str">
        <f t="shared" si="0"/>
        <v>DOMA</v>
      </c>
      <c r="BK8" s="131">
        <f>DOMA!$F$3</f>
        <v>0</v>
      </c>
      <c r="BL8" s="30">
        <f t="shared" si="1"/>
        <v>22365</v>
      </c>
      <c r="BM8" s="31">
        <f t="shared" si="7"/>
        <v>0</v>
      </c>
      <c r="BN8" s="101">
        <f>DOMA!$H$3</f>
        <v>0</v>
      </c>
      <c r="BO8" s="30">
        <f t="shared" si="2"/>
        <v>1718</v>
      </c>
      <c r="BP8" s="31">
        <f t="shared" si="8"/>
        <v>0</v>
      </c>
      <c r="BQ8" s="101">
        <f>DOMA!$J$3</f>
        <v>0</v>
      </c>
      <c r="BR8" s="30">
        <f t="shared" si="3"/>
        <v>1584</v>
      </c>
      <c r="BS8" s="31">
        <f t="shared" si="9"/>
        <v>0</v>
      </c>
    </row>
    <row r="9" ht="14.25" s="3" customFormat="1">
      <c r="A9" s="74" t="str">
        <f>MID(CELL("Filename",KARU!B1),SEARCH("]",CELL("Filename",KARU!B1),1)+1,100)</f>
        <v>KARU</v>
      </c>
      <c r="B9" s="19">
        <f>KARU!$E$3</f>
        <v>46388</v>
      </c>
      <c r="C9" s="34">
        <f t="shared" si="4"/>
        <v>1932.8333333333333</v>
      </c>
      <c r="D9" s="34">
        <f>KARU!$G$3</f>
        <v>2463</v>
      </c>
      <c r="E9" s="34">
        <f t="shared" si="5"/>
        <v>102.625</v>
      </c>
      <c r="F9" s="34">
        <f>KARU!$I$3</f>
        <v>2149</v>
      </c>
      <c r="G9" s="156">
        <f t="shared" si="6"/>
        <v>89.541666666666671</v>
      </c>
      <c r="H9" s="116" t="str">
        <f>IFERROR((KARU!M$3/$E9)-(KARU!L$3/$C9),"")</f>
      </c>
      <c r="I9" s="116" t="str">
        <f>IFERROR((KARU!P$3/$E9)-(KARU!O$3/$C9),"")</f>
      </c>
      <c r="J9" s="115" t="str">
        <f>IFERROR((KARU!S$3/$E9)-(KARU!R$3/$C9),"")</f>
      </c>
      <c r="K9" s="116" t="str">
        <f>IFERROR((KARU!V$3/$E9)-(KARU!U$3/$C9),"")</f>
      </c>
      <c r="L9" s="115" t="str">
        <f>IFERROR((KARU!Y$3/$E9)-(KARU!X$3/$C9),"")</f>
      </c>
      <c r="M9" s="117" t="str">
        <f>IFERROR((KARU!AB$3/E9)-(KARU!AA$3/C9),"")</f>
      </c>
      <c r="N9" s="115" t="str">
        <f>IFERROR((KARU!AE$3/E9)-(KARU!AD$3/C9),"")</f>
      </c>
      <c r="O9" s="117" t="str">
        <f>IFERROR((KARU!AH$3/E9)-(KARU!AG$3/C9),"")</f>
      </c>
      <c r="P9" s="115" t="str">
        <f>IFERROR((KARU!AK$3/E9)-(KARU!AJ$3/C9),"")</f>
      </c>
      <c r="Q9" s="117" t="str">
        <f>IFERROR((KARU!AN$3/E9)-(KARU!AM$3/C9),"")</f>
      </c>
      <c r="R9" s="115" t="str">
        <f>IFERROR((KARU!AQ$3/E9)-(KARU!AP$3/C9),"")</f>
      </c>
      <c r="S9" s="117" t="str">
        <f>IFERROR((KARU!AT$3/E9)-(KARU!AS$3/C9),"")</f>
      </c>
      <c r="T9" s="115" t="str">
        <f>IFERROR((KARU!AW$3/E9)-(KARU!AV$3/C9),"")</f>
      </c>
      <c r="U9" s="117" t="str">
        <f>IFERROR((KARU!AZ$3/E9)-(KARU!AY$3/C9),"")</f>
      </c>
      <c r="V9" s="118" t="str">
        <f>IFERROR((KARU!BC$3/E9)-(KARU!BB$3/C9),"")</f>
      </c>
      <c r="W9" s="117" t="str">
        <f>IFERROR((KARU!BF$3/E9)-(KARU!BE$3/C9),"")</f>
      </c>
      <c r="X9" s="17" t="str">
        <f>IFERROR((KARU!BI$3/E9)-(KARU!BH$3/C9),"")</f>
      </c>
      <c r="Y9" s="18" t="str">
        <f>IFERROR((KARU!BL$3/E9)-(KARU!BK$3/C9),"")</f>
      </c>
      <c r="Z9" s="17" t="str">
        <f>IFERROR((KARU!BO$3/E9)-(KARU!BN$3/C9),"")</f>
      </c>
      <c r="AA9" s="18" t="str">
        <f>IFERROR((KARU!BR$3/E9)-(KARU!BQ$3/C9),"")</f>
      </c>
      <c r="AB9" s="17" t="str">
        <f>IFERROR((KARU!BU$3/E9)-(KARU!BT$3/C9),"")</f>
      </c>
      <c r="AC9" s="18" t="str">
        <f>IFERROR((KARU!BX$3/E9)-(KARU!BW$3/C9),"")</f>
      </c>
      <c r="AD9" s="17" t="str">
        <f>IFERROR((KARU!CA$3/E9)-(KARU!BZ$3/C9),"")</f>
      </c>
      <c r="AE9" s="18" t="str">
        <f>IFERROR((KARU!CD$3/E9)-(KARU!CC$3/C9),"")</f>
      </c>
      <c r="AF9" s="17" t="str">
        <f>IFERROR((KARU!CG$3/$E9)-(KARU!CF$3/$C9),"")</f>
      </c>
      <c r="AG9" s="18" t="str">
        <f>IFERROR((KARU!CJ$3/$E9)-(KARU!CI$3/$C9),"")</f>
      </c>
      <c r="AI9" s="145" t="str">
        <f>IFERROR(KARU!$N$3/KARU!$M$3,"")</f>
      </c>
      <c r="AJ9" s="147" t="str">
        <f>IFERROR(KARU!$Q$3/KARU!$P$3,"")</f>
      </c>
      <c r="AK9" s="147" t="str">
        <f>IFERROR(KARU!$T$3/KARU!$S$3,"")</f>
      </c>
      <c r="AL9" s="147" t="str">
        <f>IFERROR(KARU!$W$3/KARU!$V$3,"")</f>
      </c>
      <c r="AM9" s="147" t="str">
        <f>IFERROR(KARU!$Z$3/KARU!$Y$3,"")</f>
      </c>
      <c r="AN9" s="147" t="str">
        <f>IFERROR(KARU!$AC$3/KARU!$AB$3,"")</f>
      </c>
      <c r="AO9" s="147" t="str">
        <f>IFERROR(KARU!$AF$3/KARU!$AE$3,"")</f>
      </c>
      <c r="AP9" s="147" t="str">
        <f>IFERROR(KARU!$AI$3/KARU!$AH$3,"")</f>
      </c>
      <c r="AQ9" s="147" t="str">
        <f>IFERROR(KARU!$AL$3/KARU!$AK$3,"")</f>
      </c>
      <c r="AR9" s="147" t="str">
        <f>IFERROR(KARU!$AO$3/KARU!$AN$3,"")</f>
      </c>
      <c r="AS9" s="147" t="str">
        <f>IFERROR(KARU!$AR$3/KARU!$AQ$3,"")</f>
      </c>
      <c r="AT9" s="147" t="str">
        <f>IFERROR(KARU!$AU$3/KARU!$AT$3,"")</f>
      </c>
      <c r="AU9" s="147" t="str">
        <f>IFERROR(KARU!$AX$3/KARU!$AW$3,"")</f>
      </c>
      <c r="AV9" s="147" t="str">
        <f>IFERROR(KARU!$BA$3/KARU!$AZ$3,"")</f>
      </c>
      <c r="AW9" s="147" t="str">
        <f>IFERROR(KARU!$BD$3/KARU!$BC$3,"")</f>
      </c>
      <c r="AX9" s="147" t="str">
        <f>IFERROR(KARU!$BG$3/KARU!$BF$3,"")</f>
      </c>
      <c r="AY9" s="147" t="str">
        <f>IFERROR(KARU!$BJ$3/KARU!$BI$3,"")</f>
      </c>
      <c r="AZ9" s="147" t="str">
        <f>IFERROR(KARU!$BM$3/KARU!$BL$3,"")</f>
      </c>
      <c r="BA9" s="147" t="str">
        <f>IFERROR(KARU!$BP$3/KARU!$BO$3,"")</f>
      </c>
      <c r="BB9" s="147" t="str">
        <f>IFERROR(KARU!$BS$3/KARU!$BR$3,"")</f>
      </c>
      <c r="BC9" s="147" t="str">
        <f>IFERROR(KARU!$BV$3/KARU!$BU$3,"")</f>
      </c>
      <c r="BD9" s="147" t="str">
        <f>IFERROR(KARU!$BY$3/KARU!$BX$3,"")</f>
      </c>
      <c r="BE9" s="147" t="str">
        <f>IFERROR(KARU!$CB$3/KARU!$CA$3,"")</f>
      </c>
      <c r="BF9" s="147" t="str">
        <f>IFERROR(KARU!$CE$3/KARU!$CD$3,"")</f>
      </c>
      <c r="BG9" s="147" t="str">
        <f>IFERROR(KARU!$CH$3/KARU!$CG$3,"")</f>
      </c>
      <c r="BH9" s="144" t="str">
        <f>IFERROR(KARU!$CK$3/KARU!$CJ$3,"")</f>
      </c>
      <c r="BJ9" s="3" t="str">
        <f t="shared" si="0"/>
        <v>KARU</v>
      </c>
      <c r="BK9" s="131">
        <f>KARU!$F$3</f>
        <v>0</v>
      </c>
      <c r="BL9" s="30">
        <f t="shared" si="1"/>
        <v>46388</v>
      </c>
      <c r="BM9" s="31">
        <f t="shared" si="7"/>
        <v>0</v>
      </c>
      <c r="BN9" s="101">
        <f>KARU!$H$3</f>
        <v>0</v>
      </c>
      <c r="BO9" s="30">
        <f t="shared" si="2"/>
        <v>2463</v>
      </c>
      <c r="BP9" s="31">
        <f t="shared" si="8"/>
        <v>0</v>
      </c>
      <c r="BQ9" s="101">
        <f>KARU!$J$3</f>
        <v>0</v>
      </c>
      <c r="BR9" s="30">
        <f t="shared" si="3"/>
        <v>2149</v>
      </c>
      <c r="BS9" s="31">
        <f t="shared" si="9"/>
        <v>0</v>
      </c>
    </row>
    <row r="10" ht="14.25" s="3" customFormat="1">
      <c r="A10" s="74" t="str">
        <f>MID(CELL("Filename",LAFIA!B1),SEARCH("]",CELL("Filename",LAFIA!B1),1)+1,100)</f>
        <v>LAFIA</v>
      </c>
      <c r="B10" s="19">
        <f>LAFIA!$E$3</f>
        <v>38467</v>
      </c>
      <c r="C10" s="34">
        <f t="shared" si="4"/>
        <v>1602.7916666666667</v>
      </c>
      <c r="D10" s="34">
        <f>LAFIA!$G$3</f>
        <v>4041</v>
      </c>
      <c r="E10" s="34">
        <f t="shared" si="5"/>
        <v>168.375</v>
      </c>
      <c r="F10" s="34">
        <f>LAFIA!$I$3</f>
        <v>3233</v>
      </c>
      <c r="G10" s="156">
        <f t="shared" si="6"/>
        <v>134.70833333333334</v>
      </c>
      <c r="H10" s="116" t="str">
        <f>IFERROR((LAFIA!M$3/$E10)-(LAFIA!L$3/$C10),"")</f>
      </c>
      <c r="I10" s="116" t="str">
        <f>IFERROR((LAFIA!P$3/$E10)-(LAFIA!O$3/$C10),"")</f>
      </c>
      <c r="J10" s="115" t="str">
        <f>IFERROR((LAFIA!S$3/$E10)-(LAFIA!R$3/$C10),"")</f>
      </c>
      <c r="K10" s="116" t="str">
        <f>IFERROR((LAFIA!V$3/$E10)-(LAFIA!U$3/$C10),"")</f>
      </c>
      <c r="L10" s="115" t="str">
        <f>IFERROR((LAFIA!Y$3/$E10)-(LAFIA!X$3/$C10),"")</f>
      </c>
      <c r="M10" s="117" t="str">
        <f>IFERROR((LAFIA!AB$3/E10)-(LAFIA!AA$3/C10),"")</f>
      </c>
      <c r="N10" s="115" t="str">
        <f>IFERROR((LAFIA!AE$3/E10)-(LAFIA!AD$3/C10),"")</f>
      </c>
      <c r="O10" s="117" t="str">
        <f>IFERROR((LAFIA!AH$3/E10)-(LAFIA!AG$3/C10),"")</f>
      </c>
      <c r="P10" s="115" t="str">
        <f>IFERROR((LAFIA!AK$3/E10)-(LAFIA!AJ$3/C10),"")</f>
      </c>
      <c r="Q10" s="117" t="str">
        <f>IFERROR((LAFIA!AN$3/E10)-(LAFIA!AM$3/C10),"")</f>
      </c>
      <c r="R10" s="115" t="str">
        <f>IFERROR((LAFIA!AQ$3/E10)-(LAFIA!AP$3/C10),"")</f>
      </c>
      <c r="S10" s="117" t="str">
        <f>IFERROR((LAFIA!AT$3/E10)-(LAFIA!AS$3/C10),"")</f>
      </c>
      <c r="T10" s="115" t="str">
        <f>IFERROR((LAFIA!AW$3/E10)-(LAFIA!AV$3/C10),"")</f>
      </c>
      <c r="U10" s="117" t="str">
        <f>IFERROR((LAFIA!AZ$3/E10)-(LAFIA!AY$3/C10),"")</f>
      </c>
      <c r="V10" s="118" t="str">
        <f>IFERROR((LAFIA!BC$3/E10)-(LAFIA!BB$3/C10),"")</f>
      </c>
      <c r="W10" s="117" t="str">
        <f>IFERROR((LAFIA!BF$3/E10)-(LAFIA!BE$3/C10),"")</f>
      </c>
      <c r="X10" s="17" t="str">
        <f>IFERROR((LAFIA!BI$3/E10)-(LAFIA!BH$3/C10),"")</f>
      </c>
      <c r="Y10" s="18" t="str">
        <f>IFERROR((LAFIA!BL$3/E10)-(LAFIA!BK$3/C10),"")</f>
      </c>
      <c r="Z10" s="17" t="str">
        <f>IFERROR((LAFIA!BO$3/E10)-(LAFIA!BN$3/C10),"")</f>
      </c>
      <c r="AA10" s="18" t="str">
        <f>IFERROR((LAFIA!BR$3/E10)-(LAFIA!BQ$3/C10),"")</f>
      </c>
      <c r="AB10" s="17" t="str">
        <f>IFERROR((LAFIA!BU$3/E10)-(LAFIA!BT$3/C10),"")</f>
      </c>
      <c r="AC10" s="18" t="str">
        <f>IFERROR((LAFIA!BX$3/E10)-(LAFIA!BW$3/C10),"")</f>
      </c>
      <c r="AD10" s="17" t="str">
        <f>IFERROR((LAFIA!CA$3/E10)-(LAFIA!BZ$3/C10),"")</f>
      </c>
      <c r="AE10" s="18" t="str">
        <f>IFERROR((LAFIA!CD$3/E10)-(LAFIA!CC$3/C10),"")</f>
      </c>
      <c r="AF10" s="17" t="str">
        <f>IFERROR((LAFIA!CG$3/$E10)-(LAFIA!CF$3/$C10),"")</f>
      </c>
      <c r="AG10" s="18" t="str">
        <f>IFERROR((LAFIA!CJ$3/$E10)-(LAFIA!CI$3/$C10),"")</f>
      </c>
      <c r="AI10" s="145" t="str">
        <f>IFERROR(LAFIA!$N$3/LAFIA!$M$3,"")</f>
      </c>
      <c r="AJ10" s="147" t="str">
        <f>IFERROR(LAFIA!$Q$3/LAFIA!$P$3,"")</f>
      </c>
      <c r="AK10" s="147" t="str">
        <f>IFERROR(LAFIA!$T$3/LAFIA!$S$3,"")</f>
      </c>
      <c r="AL10" s="147" t="str">
        <f>IFERROR(LAFIA!$W$3/LAFIA!$V$3,"")</f>
      </c>
      <c r="AM10" s="147" t="str">
        <f>IFERROR(LAFIA!$Z$3/LAFIA!$Y$3,"")</f>
      </c>
      <c r="AN10" s="147" t="str">
        <f>IFERROR(LAFIA!$AC$3/LAFIA!$AB$3,"")</f>
      </c>
      <c r="AO10" s="147" t="str">
        <f>IFERROR(LAFIA!$AF$3/LAFIA!$AE$3,"")</f>
      </c>
      <c r="AP10" s="147" t="str">
        <f>IFERROR(LAFIA!$AI$3/LAFIA!$AH$3,"")</f>
      </c>
      <c r="AQ10" s="147" t="str">
        <f>IFERROR(LAFIA!$AL$3/LAFIA!$AK$3,"")</f>
      </c>
      <c r="AR10" s="147" t="str">
        <f>IFERROR(LAFIA!$AO$3/LAFIA!$AN$3,"")</f>
      </c>
      <c r="AS10" s="147" t="str">
        <f>IFERROR(LAFIA!$AR$3/LAFIA!$AQ$3,"")</f>
      </c>
      <c r="AT10" s="147" t="str">
        <f>IFERROR(LAFIA!$AU$3/LAFIA!$AT$3,"")</f>
      </c>
      <c r="AU10" s="147" t="str">
        <f>IFERROR(LAFIA!$AX$3/LAFIA!$AW$3,"")</f>
      </c>
      <c r="AV10" s="147" t="str">
        <f>IFERROR(LAFIA!$BA$3/LAFIA!$AZ$3,"")</f>
      </c>
      <c r="AW10" s="147" t="str">
        <f>IFERROR(LAFIA!$BD$3/LAFIA!$BC$3,"")</f>
      </c>
      <c r="AX10" s="147" t="str">
        <f>IFERROR(LAFIA!$BG$3/LAFIA!$BF$3,"")</f>
      </c>
      <c r="AY10" s="147" t="str">
        <f>IFERROR(LAFIA!$BJ$3/LAFIA!$BI$3,"")</f>
      </c>
      <c r="AZ10" s="147" t="str">
        <f>IFERROR(LAFIA!$BM$3/LAFIA!$BL$3,"")</f>
      </c>
      <c r="BA10" s="147" t="str">
        <f>IFERROR(LAFIA!$BP$3/LAFIA!$BO$3,"")</f>
      </c>
      <c r="BB10" s="147" t="str">
        <f>IFERROR(LAFIA!$BS$3/LAFIA!$BR$3,"")</f>
      </c>
      <c r="BC10" s="147" t="str">
        <f>IFERROR(LAFIA!$BV$3/LAFIA!$BU$3,"")</f>
      </c>
      <c r="BD10" s="147" t="str">
        <f>IFERROR(LAFIA!$BY$3/LAFIA!$BX$3,"")</f>
      </c>
      <c r="BE10" s="147" t="str">
        <f>IFERROR(LAFIA!$CB$3/LAFIA!$CA$3,"")</f>
      </c>
      <c r="BF10" s="147" t="str">
        <f>IFERROR(LAFIA!$CE$3/LAFIA!$CD$3,"")</f>
      </c>
      <c r="BG10" s="147" t="str">
        <f>IFERROR(LAFIA!$CH$3/LAFIA!$CG$3,"")</f>
      </c>
      <c r="BH10" s="144" t="str">
        <f>IFERROR(LAFIA!$CK$3/LAFIA!$CJ$3,"")</f>
      </c>
      <c r="BJ10" s="3" t="str">
        <f t="shared" si="0"/>
        <v>LAFIA</v>
      </c>
      <c r="BK10" s="131">
        <f>LAFIA!$F$3</f>
        <v>0</v>
      </c>
      <c r="BL10" s="30">
        <f t="shared" si="1"/>
        <v>38467</v>
      </c>
      <c r="BM10" s="31">
        <f t="shared" si="7"/>
        <v>0</v>
      </c>
      <c r="BN10" s="101">
        <f>LAFIA!$H$3</f>
        <v>0</v>
      </c>
      <c r="BO10" s="30">
        <f t="shared" si="2"/>
        <v>4041</v>
      </c>
      <c r="BP10" s="31">
        <f t="shared" si="8"/>
        <v>0</v>
      </c>
      <c r="BQ10" s="101">
        <f>LAFIA!$J$3</f>
        <v>0</v>
      </c>
      <c r="BR10" s="30">
        <f t="shared" si="3"/>
        <v>3233</v>
      </c>
      <c r="BS10" s="31">
        <f t="shared" si="9"/>
        <v>0</v>
      </c>
    </row>
    <row r="11" ht="14.25" s="3" customFormat="1">
      <c r="A11" s="74" t="str">
        <f>MID(CELL("Filename",NASSARAWA!B1),SEARCH("]",CELL("Filename",NASSARAWA!B1),1)+1,100)</f>
        <v>NASSARAWA</v>
      </c>
      <c r="B11" s="19">
        <f>NASSARAWA!$E$3</f>
        <v>54066</v>
      </c>
      <c r="C11" s="34">
        <f t="shared" si="4"/>
        <v>2252.75</v>
      </c>
      <c r="D11" s="34">
        <f>NASSARAWA!$G$3</f>
        <v>2032</v>
      </c>
      <c r="E11" s="34">
        <f t="shared" si="5"/>
        <v>84.666666666666671</v>
      </c>
      <c r="F11" s="34">
        <f>NASSARAWA!$I$3</f>
        <v>485</v>
      </c>
      <c r="G11" s="156">
        <f t="shared" si="6"/>
        <v>20.208333333333332</v>
      </c>
      <c r="H11" s="116" t="str">
        <f>IFERROR((NASSARAWA!M$3/$E11)-(NASSARAWA!L$3/$C11),"")</f>
      </c>
      <c r="I11" s="116" t="str">
        <f>IFERROR((NASSARAWA!P$3/$E11)-(NASSARAWA!O$3/$C11),"")</f>
      </c>
      <c r="J11" s="115" t="str">
        <f>IFERROR((NASSARAWA!S$3/$E11)-(NASSARAWA!R$3/$C11),"")</f>
      </c>
      <c r="K11" s="116" t="str">
        <f>IFERROR((NASSARAWA!V$3/$E11)-(NASSARAWA!U$3/$C11),"")</f>
      </c>
      <c r="L11" s="115" t="str">
        <f>IFERROR((NASSARAWA!Y$3/$E11)-(NASSARAWA!X$3/$C11),"")</f>
      </c>
      <c r="M11" s="117" t="str">
        <f>IFERROR((NASSARAWA!AB$3/E11)-(NASSARAWA!AA$3/C11),"")</f>
      </c>
      <c r="N11" s="115" t="str">
        <f>IFERROR((NASSARAWA!AE$3/E11)-(NASSARAWA!AD$3/C11),"")</f>
      </c>
      <c r="O11" s="117" t="str">
        <f>IFERROR((NASSARAWA!AH$3/E11)-(NASSARAWA!AG$3/C11),"")</f>
      </c>
      <c r="P11" s="115" t="str">
        <f>IFERROR((NASSARAWA!AK$3/E11)-(NASSARAWA!AJ$3/C11),"")</f>
      </c>
      <c r="Q11" s="117" t="str">
        <f>IFERROR((NASSARAWA!AN$3/E11)-(NASSARAWA!AM$3/C11),"")</f>
      </c>
      <c r="R11" s="115" t="str">
        <f>IFERROR((NASSARAWA!AQ$3/E11)-(NASSARAWA!AP$3/C11),"")</f>
      </c>
      <c r="S11" s="117" t="str">
        <f>IFERROR((NASSARAWA!AT$3/E11)-(NASSARAWA!AS$3/C11),"")</f>
      </c>
      <c r="T11" s="115" t="str">
        <f>IFERROR((NASSARAWA!AW$3/E11)-(NASSARAWA!AV$3/C11),"")</f>
      </c>
      <c r="U11" s="117" t="str">
        <f>IFERROR((NASSARAWA!AZ$3/E11)-(NASSARAWA!AY$3/C11),"")</f>
      </c>
      <c r="V11" s="118" t="str">
        <f>IFERROR((NASSARAWA!BC$3/E11)-(NASSARAWA!BB$3/C11),"")</f>
      </c>
      <c r="W11" s="117" t="str">
        <f>IFERROR((NASSARAWA!BF$3/E11)-(NASSARAWA!BE$3/C11),"")</f>
      </c>
      <c r="X11" s="17" t="str">
        <f>IFERROR((NASSARAWA!BI$3/E11)-(NASSARAWA!BH$3/C11),"")</f>
      </c>
      <c r="Y11" s="18" t="str">
        <f>IFERROR((NASSARAWA!BL$3/E11)-(NASSARAWA!BK$3/C11),"")</f>
      </c>
      <c r="Z11" s="17" t="str">
        <f>IFERROR((NASSARAWA!BO$3/E11)-(NASSARAWA!BN$3/C11),"")</f>
      </c>
      <c r="AA11" s="18" t="str">
        <f>IFERROR((NASSARAWA!BR$3/E11)-(NASSARAWA!BQ$3/C11),"")</f>
      </c>
      <c r="AB11" s="17" t="str">
        <f>IFERROR((NASSARAWA!BU$3/E11)-(NASSARAWA!BT$3/C11),"")</f>
      </c>
      <c r="AC11" s="18" t="str">
        <f>IFERROR((NASSARAWA!BX$3/E11)-(NASSARAWA!BW$3/C11),"")</f>
      </c>
      <c r="AD11" s="17" t="str">
        <f>IFERROR((NASSARAWA!CA$3/E11)-(NASSARAWA!BZ$3/C11),"")</f>
      </c>
      <c r="AE11" s="18" t="str">
        <f>IFERROR((NASSARAWA!CD$3/E11)-(NASSARAWA!CC$3/C11),"")</f>
      </c>
      <c r="AF11" s="17" t="str">
        <f>IFERROR((NASSARAWA!CG$3/$E11)-(NASSARAWA!CF$3/$C11),"")</f>
      </c>
      <c r="AG11" s="18" t="str">
        <f>IFERROR((NASSARAWA!CJ$3/$E11)-(NASSARAWA!CI$3/$C11),"")</f>
      </c>
      <c r="AI11" s="145" t="str">
        <f>IFERROR(NASSARAWA!$N$3/NASSARAWA!$M$3,"")</f>
      </c>
      <c r="AJ11" s="147" t="str">
        <f>IFERROR(NASSARAWA!$Q$3/NASSARAWA!$P$3,"")</f>
      </c>
      <c r="AK11" s="147" t="str">
        <f>IFERROR(NASSARAWA!$T$3/NASSARAWA!$S$3,"")</f>
      </c>
      <c r="AL11" s="147" t="str">
        <f>IFERROR(NASSARAWA!$W$3/NASSARAWA!$V$3,"")</f>
      </c>
      <c r="AM11" s="147" t="str">
        <f>IFERROR(NASSARAWA!$Z$3/NASSARAWA!$Y$3,"")</f>
      </c>
      <c r="AN11" s="147" t="str">
        <f>IFERROR(NASSARAWA!$AC$3/NASSARAWA!$AB$3,"")</f>
      </c>
      <c r="AO11" s="147" t="str">
        <f>IFERROR(NASSARAWA!$AF$3/NASSARAWA!$AE$3,"")</f>
      </c>
      <c r="AP11" s="147" t="str">
        <f>IFERROR(NASSARAWA!$AI$3/NASSARAWA!$AH$3,"")</f>
      </c>
      <c r="AQ11" s="147" t="str">
        <f>IFERROR(NASSARAWA!$AL$3/NASSARAWA!$AK$3,"")</f>
      </c>
      <c r="AR11" s="147" t="str">
        <f>IFERROR(NASSARAWA!$AO$3/NASSARAWA!$AN$3,"")</f>
      </c>
      <c r="AS11" s="147" t="str">
        <f>IFERROR(NASSARAWA!$AR$3/NASSARAWA!$AQ$3,"")</f>
      </c>
      <c r="AT11" s="147" t="str">
        <f>IFERROR(NASSARAWA!$AU$3/NASSARAWA!$AT$3,"")</f>
      </c>
      <c r="AU11" s="147" t="str">
        <f>IFERROR(NASSARAWA!$AX$3/NASSARAWA!$AW$3,"")</f>
      </c>
      <c r="AV11" s="147" t="str">
        <f>IFERROR(NASSARAWA!$BA$3/NASSARAWA!$AZ$3,"")</f>
      </c>
      <c r="AW11" s="147" t="str">
        <f>IFERROR(NASSARAWA!$BD$3/NASSARAWA!$BC$3,"")</f>
      </c>
      <c r="AX11" s="147" t="str">
        <f>IFERROR(NASSARAWA!$BG$3/NASSARAWA!$BF$3,"")</f>
      </c>
      <c r="AY11" s="147" t="str">
        <f>IFERROR(NASSARAWA!$BJ$3/NASSARAWA!$BI$3,"")</f>
      </c>
      <c r="AZ11" s="147" t="str">
        <f>IFERROR(NASSARAWA!$BM$3/NASSARAWA!$BL$3,"")</f>
      </c>
      <c r="BA11" s="147" t="str">
        <f>IFERROR(NASSARAWA!$BP$3/NASSARAWA!$BO$3,"")</f>
      </c>
      <c r="BB11" s="147" t="str">
        <f>IFERROR(NASSARAWA!$BS$3/NASSARAWA!$BR$3,"")</f>
      </c>
      <c r="BC11" s="147" t="str">
        <f>IFERROR(NASSARAWA!$BV$3/NASSARAWA!$BU$3,"")</f>
      </c>
      <c r="BD11" s="147" t="str">
        <f>IFERROR(NASSARAWA!$BY$3/NASSARAWA!$BX$3,"")</f>
      </c>
      <c r="BE11" s="147" t="str">
        <f>IFERROR(NASSARAWA!$CB$3/NASSARAWA!$CA$3,"")</f>
      </c>
      <c r="BF11" s="147" t="str">
        <f>IFERROR(NASSARAWA!$CE$3/NASSARAWA!$CD$3,"")</f>
      </c>
      <c r="BG11" s="147" t="str">
        <f>IFERROR(NASSARAWA!$CH$3/NASSARAWA!$CG$3,"")</f>
      </c>
      <c r="BH11" s="144" t="str">
        <f>IFERROR(NASSARAWA!$CK$3/NASSARAWA!$CJ$3,"")</f>
      </c>
      <c r="BJ11" s="3" t="str">
        <f t="shared" si="0"/>
        <v>NASSARAWA</v>
      </c>
      <c r="BK11" s="131">
        <f>NASSARAWA!$F$3</f>
        <v>0</v>
      </c>
      <c r="BL11" s="30">
        <f t="shared" si="1"/>
        <v>54066</v>
      </c>
      <c r="BM11" s="31">
        <f t="shared" si="7"/>
        <v>0</v>
      </c>
      <c r="BN11" s="101">
        <f>NASSARAWA!$H$3</f>
        <v>0</v>
      </c>
      <c r="BO11" s="30">
        <f t="shared" si="2"/>
        <v>2032</v>
      </c>
      <c r="BP11" s="31">
        <f t="shared" si="8"/>
        <v>0</v>
      </c>
      <c r="BQ11" s="101">
        <f>NASSARAWA!$J$3</f>
        <v>0</v>
      </c>
      <c r="BR11" s="30">
        <f t="shared" si="3"/>
        <v>485</v>
      </c>
      <c r="BS11" s="31">
        <f t="shared" si="9"/>
        <v>0</v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6">
        <f t="shared" si="6"/>
        <v>0</v>
      </c>
      <c r="H12" s="116" t="str">
        <f>IFERROR(('LGA9'!L$3/$E12)-('LGA9'!K$3/$C12),"")</f>
      </c>
      <c r="I12" s="116" t="str">
        <f>IFERROR(('LGA9'!O$3/$E12)-('LGA9'!N$3/$C12),"")</f>
      </c>
      <c r="J12" s="115" t="str">
        <f>IFERROR(('LGA9'!R$3/$E12)-('LGA9'!Q$3/$C12),"")</f>
      </c>
      <c r="K12" s="116" t="str">
        <f>IFERROR(('LGA9'!U$3/$E12)-('LGA9'!T$3/$C12),"")</f>
      </c>
      <c r="L12" s="115" t="str">
        <f>IFERROR(('LGA9'!X$3/$E12)-('LGA9'!W$3/$C12),"")</f>
      </c>
      <c r="M12" s="117" t="str">
        <f>IFERROR(('LGA9'!AA$3/E12)-('LGA9'!Z$3/C12),"")</f>
      </c>
      <c r="N12" s="115" t="str">
        <f>IFERROR(('LGA9'!AD$3/E12)-('LGA9'!AC$3/C12),"")</f>
      </c>
      <c r="O12" s="117" t="str">
        <f>IFERROR(('LGA9'!AG$3/E12)-('LGA9'!AF$3/C12),"")</f>
      </c>
      <c r="P12" s="115" t="str">
        <f>IFERROR(('LGA9'!AJ$3/E12)-('LGA9'!AI$3/C12),"")</f>
      </c>
      <c r="Q12" s="117" t="str">
        <f>IFERROR(('LGA9'!AM$3/E12)-('LGA9'!AL$3/C12),"")</f>
      </c>
      <c r="R12" s="115" t="str">
        <f>IFERROR(('LGA9'!AP$3/E12)-('LGA9'!AO$3/C12),"")</f>
      </c>
      <c r="S12" s="117" t="str">
        <f>IFERROR(('LGA9'!AS$3/E12)-('LGA9'!AR$3/C12),"")</f>
      </c>
      <c r="T12" s="115" t="str">
        <f>IFERROR(('LGA9'!AV$3/E12)-('LGA9'!AU$3/C12),"")</f>
      </c>
      <c r="U12" s="117" t="str">
        <f>IFERROR(('LGA9'!AY$3/E12)-('LGA9'!AX$3/C12),"")</f>
      </c>
      <c r="V12" s="118" t="str">
        <f>IFERROR(('LGA9'!BB$3/E12)-('LGA9'!BA$3/C12),"")</f>
      </c>
      <c r="W12" s="117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5" t="str">
        <f>IFERROR('LGA9'!$M$3/'LGA9'!$L$3,"")</f>
      </c>
      <c r="AJ12" s="147" t="str">
        <f>IFERROR('LGA9'!$P$3/'LGA9'!$O$3,"")</f>
      </c>
      <c r="AK12" s="147" t="str">
        <f>IFERROR('LGA9'!$S$3/'LGA9'!$R$3,"")</f>
      </c>
      <c r="AL12" s="147" t="str">
        <f>IFERROR('LGA9'!$V$3/'LGA9'!$U$3,"")</f>
      </c>
      <c r="AM12" s="147" t="str">
        <f>IFERROR('LGA9'!$Y$3/'LGA9'!$X$3,"")</f>
      </c>
      <c r="AN12" s="147" t="str">
        <f>IFERROR('LGA9'!$AB$3/'LGA9'!$AA$3,"")</f>
      </c>
      <c r="AO12" s="147" t="str">
        <f>IFERROR('LGA9'!$AE$3/'LGA9'!$AD$3,"")</f>
      </c>
      <c r="AP12" s="147" t="str">
        <f>IFERROR('LGA9'!$AH$3/'LGA9'!$AG$3,"")</f>
      </c>
      <c r="AQ12" s="147" t="str">
        <f>IFERROR('LGA9'!$AK$3/'LGA9'!$AJ$3,"")</f>
      </c>
      <c r="AR12" s="147" t="str">
        <f>IFERROR('LGA9'!$AN$3/'LGA9'!$AM$3,"")</f>
      </c>
      <c r="AS12" s="147" t="str">
        <f>IFERROR('LGA9'!$AQ$3/'LGA9'!$AP$3,"")</f>
      </c>
      <c r="AT12" s="147" t="str">
        <f>IFERROR('LGA9'!$AT$3/'LGA9'!$AS$3,"")</f>
      </c>
      <c r="AU12" s="147" t="str">
        <f>IFERROR('LGA9'!$AW$3/'LGA9'!$AV$3,"")</f>
      </c>
      <c r="AV12" s="147" t="str">
        <f>IFERROR('LGA9'!$AZ$3/'LGA9'!$AY$3,"")</f>
      </c>
      <c r="AW12" s="147" t="str">
        <f>IFERROR('LGA9'!$BC$3/'LGA9'!$BB$3,"")</f>
      </c>
      <c r="AX12" s="147" t="str">
        <f>IFERROR('LGA9'!$BF$3/'LGA9'!$BE$3,"")</f>
      </c>
      <c r="AY12" s="147" t="str">
        <f>IFERROR('LGA9'!$BI$3/'LGA9'!$BH$3,"")</f>
      </c>
      <c r="AZ12" s="147" t="str">
        <f>IFERROR('LGA9'!$BL$3/'LGA9'!$BK$3,"")</f>
      </c>
      <c r="BA12" s="147" t="str">
        <f>IFERROR('LGA9'!$BO$3/'LGA9'!$BN$3,"")</f>
      </c>
      <c r="BB12" s="147" t="str">
        <f>IFERROR('LGA9'!$BR$3/'LGA9'!$BQ$3,"")</f>
      </c>
      <c r="BC12" s="147" t="str">
        <f>IFERROR('LGA9'!$BU$3/'LGA9'!$BT$3,"")</f>
      </c>
      <c r="BD12" s="147" t="str">
        <f>IFERROR('LGA9'!$BX$3/'LGA9'!$BW$3,"")</f>
      </c>
      <c r="BE12" s="147" t="str">
        <f>IFERROR('LGA9'!$CA$3/'LGA9'!$BZ$3,"")</f>
      </c>
      <c r="BF12" s="147" t="str">
        <f>IFERROR('LGA9'!$CD$3/'LGA9'!$CC$3,"")</f>
      </c>
      <c r="BG12" s="147" t="str">
        <f>IFERROR('LGA9'!$CG$3/'LGA9'!$CF$3,"")</f>
      </c>
      <c r="BH12" s="144" t="str">
        <f>IFERROR('LGA9'!$CJ$3/'LGA9'!$CI$3,"")</f>
      </c>
      <c r="BJ12" s="3" t="str">
        <f t="shared" si="0"/>
        <v>LGA9</v>
      </c>
      <c r="BK12" s="131">
        <f>'LGA9'!$E$3</f>
        <v>0</v>
      </c>
      <c r="BL12" s="30">
        <f t="shared" si="1"/>
        <v>0</v>
      </c>
      <c r="BM12" s="31" t="str">
        <f t="shared" si="7"/>
      </c>
      <c r="BN12" s="101">
        <f>'LGA9'!$G$3</f>
        <v>0</v>
      </c>
      <c r="BO12" s="30">
        <f t="shared" si="2"/>
        <v>0</v>
      </c>
      <c r="BP12" s="31" t="str">
        <f t="shared" si="8"/>
      </c>
      <c r="BQ12" s="101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6">
        <f t="shared" si="6"/>
        <v>0</v>
      </c>
      <c r="H13" s="116" t="str">
        <f>IFERROR(('LGA10'!L$3/$E13)-('LGA10'!K$3/$C13),"")</f>
      </c>
      <c r="I13" s="116" t="str">
        <f>IFERROR(('LGA10'!O$3/$E13)-('LGA10'!N$3/$C13),"")</f>
      </c>
      <c r="J13" s="115" t="str">
        <f>IFERROR(('LGA10'!R$3/$E13)-('LGA10'!Q$3/$C13),"")</f>
      </c>
      <c r="K13" s="116" t="str">
        <f>IFERROR(('LGA10'!U$3/$E13)-('LGA10'!T$3/$C13),"")</f>
      </c>
      <c r="L13" s="115" t="str">
        <f>IFERROR(('LGA10'!X$3/$E13)-('LGA10'!W$3/$C13),"")</f>
      </c>
      <c r="M13" s="117" t="str">
        <f>IFERROR(('LGA10'!AA$3/E13)-('LGA10'!Z$3/C13),"")</f>
      </c>
      <c r="N13" s="115" t="str">
        <f>IFERROR(('LGA10'!AD$3/E13)-('LGA10'!AC$3/C13),"")</f>
      </c>
      <c r="O13" s="117" t="str">
        <f>IFERROR(('LGA10'!AG$3/E13)-('LGA10'!AF$3/C13),"")</f>
      </c>
      <c r="P13" s="115" t="str">
        <f>IFERROR(('LGA10'!AJ$3/E13)-('LGA10'!AI$3/C13),"")</f>
      </c>
      <c r="Q13" s="117" t="str">
        <f>IFERROR(('LGA10'!AM$3/E13)-('LGA10'!AL$3/C13),"")</f>
      </c>
      <c r="R13" s="115" t="str">
        <f>IFERROR(('LGA10'!AP$3/E13)-('LGA10'!AO$3/C13),"")</f>
      </c>
      <c r="S13" s="117" t="str">
        <f>IFERROR(('LGA10'!AS$3/E13)-('LGA10'!AR$3/C13),"")</f>
      </c>
      <c r="T13" s="115" t="str">
        <f>IFERROR(('LGA10'!AV$3/E13)-('LGA10'!AU$3/C13),"")</f>
      </c>
      <c r="U13" s="117" t="str">
        <f>IFERROR(('LGA10'!AY$3/E13)-('LGA10'!AX$3/C13),"")</f>
      </c>
      <c r="V13" s="118" t="str">
        <f>IFERROR(('LGA10'!BB$3/E13)-('LGA10'!BA$3/C13),"")</f>
      </c>
      <c r="W13" s="117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5" t="str">
        <f>IFERROR('LGA10'!$M$3/'LGA10'!$L$3,"")</f>
      </c>
      <c r="AJ13" s="147" t="str">
        <f>IFERROR('LGA10'!$P$3/'LGA10'!$O$3,"")</f>
      </c>
      <c r="AK13" s="147" t="str">
        <f>IFERROR('LGA10'!$S$3/'LGA10'!$R$3,"")</f>
      </c>
      <c r="AL13" s="147" t="str">
        <f>IFERROR('LGA10'!$V$3/'LGA10'!$U$3,"")</f>
      </c>
      <c r="AM13" s="147" t="str">
        <f>IFERROR('LGA10'!$Y$3/'LGA10'!$X$3,"")</f>
      </c>
      <c r="AN13" s="147" t="str">
        <f>IFERROR('LGA10'!$AB$3/'LGA10'!$AA$3,"")</f>
      </c>
      <c r="AO13" s="147" t="str">
        <f>IFERROR('LGA10'!$AE$3/'LGA10'!$AD$3,"")</f>
      </c>
      <c r="AP13" s="147" t="str">
        <f>IFERROR('LGA10'!$AH$3/'LGA10'!$AG$3,"")</f>
      </c>
      <c r="AQ13" s="147" t="str">
        <f>IFERROR('LGA10'!$AK$3/'LGA10'!$AJ$3,"")</f>
      </c>
      <c r="AR13" s="147" t="str">
        <f>IFERROR('LGA10'!$AN$3/'LGA10'!$AM$3,"")</f>
      </c>
      <c r="AS13" s="147" t="str">
        <f>IFERROR('LGA10'!$AQ$3/'LGA10'!$AP$3,"")</f>
      </c>
      <c r="AT13" s="147" t="str">
        <f>IFERROR('LGA10'!$AT$3/'LGA10'!$AS$3,"")</f>
      </c>
      <c r="AU13" s="147" t="str">
        <f>IFERROR('LGA10'!$AW$3/'LGA10'!$AV$3,"")</f>
      </c>
      <c r="AV13" s="147" t="str">
        <f>IFERROR('LGA10'!$AZ$3/'LGA10'!$AY$3,"")</f>
      </c>
      <c r="AW13" s="147" t="str">
        <f>IFERROR('LGA10'!$BC$3/'LGA10'!$BB$3,"")</f>
      </c>
      <c r="AX13" s="147" t="str">
        <f>IFERROR('LGA10'!$BF$3/'LGA10'!$BE$3,"")</f>
      </c>
      <c r="AY13" s="147" t="str">
        <f>IFERROR('LGA10'!$BI$3/'LGA10'!$BH$3,"")</f>
      </c>
      <c r="AZ13" s="147" t="str">
        <f>IFERROR('LGA10'!$BL$3/'LGA10'!$BK$3,"")</f>
      </c>
      <c r="BA13" s="147" t="str">
        <f>IFERROR('LGA10'!$BO$3/'LGA10'!$BN$3,"")</f>
      </c>
      <c r="BB13" s="147" t="str">
        <f>IFERROR('LGA10'!$BR$3/'LGA10'!$BQ$3,"")</f>
      </c>
      <c r="BC13" s="147" t="str">
        <f>IFERROR('LGA10'!$BU$3/'LGA10'!$BT$3,"")</f>
      </c>
      <c r="BD13" s="147" t="str">
        <f>IFERROR('LGA10'!$BX$3/'LGA10'!$BW$3,"")</f>
      </c>
      <c r="BE13" s="147" t="str">
        <f>IFERROR('LGA10'!$CA$3/'LGA10'!$BZ$3,"")</f>
      </c>
      <c r="BF13" s="147" t="str">
        <f>IFERROR('LGA10'!$CD$3/'LGA10'!$CC$3,"")</f>
      </c>
      <c r="BG13" s="147" t="str">
        <f>IFERROR('LGA10'!$CG$3/'LGA10'!$CF$3,"")</f>
      </c>
      <c r="BH13" s="144" t="str">
        <f>IFERROR('LGA10'!$CJ$3/'LGA10'!$CI$3,"")</f>
      </c>
      <c r="BJ13" s="3" t="str">
        <f t="shared" si="0"/>
        <v>LGA10</v>
      </c>
      <c r="BK13" s="131">
        <f>'LGA10'!$E$3</f>
        <v>0</v>
      </c>
      <c r="BL13" s="30">
        <f t="shared" si="1"/>
        <v>0</v>
      </c>
      <c r="BM13" s="31" t="str">
        <f t="shared" si="7"/>
      </c>
      <c r="BN13" s="101">
        <f>'LGA10'!$G$3</f>
        <v>0</v>
      </c>
      <c r="BO13" s="30">
        <f t="shared" si="2"/>
        <v>0</v>
      </c>
      <c r="BP13" s="31" t="str">
        <f t="shared" si="8"/>
      </c>
      <c r="BQ13" s="101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0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1" t="s">
        <v>1</v>
      </c>
      <c r="I18" s="121" t="s">
        <v>2</v>
      </c>
      <c r="J18" s="121" t="s">
        <v>3</v>
      </c>
      <c r="K18" s="121" t="s">
        <v>4</v>
      </c>
      <c r="L18" s="121" t="s">
        <v>5</v>
      </c>
      <c r="M18" s="121" t="s">
        <v>6</v>
      </c>
      <c r="N18" s="122" t="s">
        <v>7</v>
      </c>
      <c r="O18" s="122" t="s">
        <v>8</v>
      </c>
      <c r="P18" s="122" t="s">
        <v>9</v>
      </c>
      <c r="Q18" s="122" t="s">
        <v>10</v>
      </c>
      <c r="R18" s="122" t="s">
        <v>11</v>
      </c>
      <c r="S18" s="122" t="s">
        <v>12</v>
      </c>
      <c r="T18" s="122" t="s">
        <v>13</v>
      </c>
      <c r="U18" s="122" t="s">
        <v>14</v>
      </c>
      <c r="V18" s="122" t="s">
        <v>15</v>
      </c>
      <c r="W18" s="122" t="s">
        <v>16</v>
      </c>
      <c r="X18" s="122" t="s">
        <v>17</v>
      </c>
      <c r="Y18" s="122" t="s">
        <v>18</v>
      </c>
      <c r="Z18" s="122" t="s">
        <v>19</v>
      </c>
      <c r="AA18" s="122" t="s">
        <v>20</v>
      </c>
      <c r="AB18" s="122" t="s">
        <v>21</v>
      </c>
      <c r="AC18" s="122" t="s">
        <v>22</v>
      </c>
      <c r="AD18" s="122" t="s">
        <v>23</v>
      </c>
      <c r="AE18" s="122" t="s">
        <v>24</v>
      </c>
      <c r="AF18" s="122"/>
      <c r="AG18" s="122"/>
    </row>
    <row r="19" s="3" customFormat="1">
      <c r="G19" s="153" t="str">
        <f ref="G19:G28" t="shared" si="10">A4</f>
        <v>AMAC</v>
      </c>
      <c r="H19" s="154">
        <f>IFERROR(SUMIF(AMAC!$L$2:L$2,"HTC_TST",AMAC!$L$3:L$3)/AMAC!$E$3,"")</f>
        <v>0</v>
      </c>
      <c r="I19" s="154">
        <f>IFERROR(SUMIF(AMAC!$L$2:O$2,"HTC_TST",AMAC!$L$3:O$3)/AMAC!$E$3,"")</f>
        <v>0</v>
      </c>
      <c r="J19" s="154">
        <f>IFERROR(SUMIF(AMAC!$L$2:R$2,"HTC_TST",AMAC!$L$3:R$3)/AMAC!$E$3,"")</f>
        <v>0</v>
      </c>
      <c r="K19" s="154">
        <f>IFERROR(SUMIF(AMAC!$L$2:U$2,"HTC_TST",AMAC!$L$3:U$3)/AMAC!$E$3,"")</f>
        <v>0</v>
      </c>
      <c r="L19" s="154">
        <f>IFERROR(SUMIF(AMAC!$L$2:X$2,"HTC_TST",AMAC!$L$3:X$3)/AMAC!$E$3,"")</f>
        <v>0</v>
      </c>
      <c r="M19" s="154">
        <f>IFERROR(SUMIF(AMAC!$L$2:AA$2,"HTC_TST",AMAC!$L$3:AA$3)/AMAC!$E$3,"")</f>
        <v>0</v>
      </c>
      <c r="N19" s="154">
        <f>IFERROR(SUMIF(AMAC!$L$2:AD$2,"HTC_TST",AMAC!$L$3:AD$3)/AMAC!$E$3,"")</f>
        <v>0</v>
      </c>
      <c r="O19" s="154">
        <f>IFERROR(SUMIF(AMAC!$L$2:AG$2,"HTC_TST",AMAC!$L$3:AG$3)/AMAC!$E$3,"")</f>
        <v>0</v>
      </c>
      <c r="P19" s="154">
        <f>IFERROR(SUMIF(AMAC!$L$2:AJ$2,"HTC_TST",AMAC!$L$3:AJ$3)/AMAC!$E$3,"")</f>
        <v>0</v>
      </c>
      <c r="Q19" s="154">
        <f>IFERROR(SUMIF(AMAC!$L$2:AM$2,"HTC_TST",AMAC!$L$3:AM$3)/AMAC!$E$3,"")</f>
        <v>0</v>
      </c>
      <c r="R19" s="154">
        <f>IFERROR(SUMIF(AMAC!$L$2:AP$2,"HTC_TST",AMAC!$L$3:AP$3)/AMAC!$E$3,"")</f>
        <v>0</v>
      </c>
      <c r="S19" s="154">
        <f>IFERROR(SUMIF(AMAC!$L$2:AS$2,"HTC_TST",AMAC!$L$3:AS$3)/AMAC!$E$3,"")</f>
        <v>0</v>
      </c>
      <c r="T19" s="154">
        <f>IFERROR(SUMIF(AMAC!$L$2:AV$2,"HTC_TST",AMAC!$L$3:AV$3)/AMAC!$E$3,"")</f>
        <v>0</v>
      </c>
      <c r="U19" s="154">
        <f>IFERROR(SUMIF(AMAC!$L$2:AY$2,"HTC_TST",AMAC!$L$3:AY$3)/AMAC!$E$3,"")</f>
        <v>0</v>
      </c>
      <c r="V19" s="154">
        <f>IFERROR(SUMIF(AMAC!$L$2:BB$2,"HTC_TST",AMAC!$L$3:BB$3)/AMAC!$E$3,"")</f>
        <v>0</v>
      </c>
      <c r="W19" s="154">
        <f>IFERROR(SUMIF(AMAC!$L$2:BE$2,"HTC_TST",AMAC!$L$3:BE$3)/AMAC!$E$3,"")</f>
        <v>0</v>
      </c>
      <c r="X19" s="154">
        <f>IFERROR(SUMIF(AMAC!$L$2:BH$2,"HTC_TST",AMAC!$L$3:BH$3)/AMAC!$E$3,"")</f>
        <v>0</v>
      </c>
      <c r="Y19" s="154">
        <f>IFERROR(SUMIF(AMAC!$L$2:BK$2,"HTC_TST",AMAC!$L$3:BK$3)/AMAC!$E$3,"")</f>
        <v>0</v>
      </c>
      <c r="Z19" s="154">
        <f>IFERROR(SUMIF(AMAC!$L$2:BN$2,"HTC_TST",AMAC!$L$3:BN$3)/AMAC!$E$3,"")</f>
        <v>0</v>
      </c>
      <c r="AA19" s="154">
        <f>IFERROR(SUMIF(AMAC!$L$2:BQ$2,"HTC_TST",AMAC!$L$3:BQ$3)/AMAC!$E$3,"")</f>
        <v>0</v>
      </c>
      <c r="AB19" s="154">
        <f>IFERROR(SUMIF(AMAC!$L$2:BT$2,"HTC_TST",AMAC!$L$3:BT$3)/AMAC!$E$3,"")</f>
        <v>0</v>
      </c>
      <c r="AC19" s="154">
        <f>IFERROR(SUMIF(AMAC!$L$2:BW$2,"HTC_TST",AMAC!$L$3:BW$3)/AMAC!$E$3,"")</f>
        <v>0</v>
      </c>
      <c r="AD19" s="154">
        <f>IFERROR(SUMIF(AMAC!$L$2:BZ$2,"HTC_TST",AMAC!$L$3:BZ$3)/AMAC!$E$3,"")</f>
        <v>0</v>
      </c>
      <c r="AE19" s="154">
        <f>IFERROR(SUMIF(AMAC!$L$2:CC$2,"HTC_TST",AMAC!$L$3:CC$3)/AMAC!$E$3,"")</f>
        <v>0</v>
      </c>
      <c r="AF19" s="154">
        <f>IFERROR(SUMIF(AMAC!$L$2:CF$2,"HTC_TST",AMAC!$L$3:CF$3)/AMAC!$E$3,"")</f>
        <v>0</v>
      </c>
      <c r="AG19" s="154">
        <f>IFERROR(SUMIF(AMAC!$L$2:CI$2,"HTC_TST",AMAC!$L$3:CI$3)/AMAC!$E$3,"")</f>
        <v>0</v>
      </c>
    </row>
    <row r="20" s="3" customFormat="1">
      <c r="G20" s="3" t="str">
        <f t="shared" si="10"/>
        <v>BWARI</v>
      </c>
      <c r="H20" s="151">
        <f>IFERROR(SUMIF(BWARI!$L$2:L$2,"HTC_TST",BWARI!$L$3:L$3)/BWARI!$E$3,"")</f>
        <v>0</v>
      </c>
      <c r="I20" s="151">
        <f>IFERROR(SUMIF(BWARI!$L$2:O$2,"HTC_TST",BWARI!$L$3:O$3)/BWARI!$E$3,"")</f>
        <v>0</v>
      </c>
      <c r="J20" s="151">
        <f>IFERROR(SUMIF(BWARI!$L$2:R$2,"HTC_TST",BWARI!$L$3:R$3)/BWARI!$E$3,"")</f>
        <v>0</v>
      </c>
      <c r="K20" s="151">
        <f>IFERROR(SUMIF(BWARI!$L$2:U$2,"HTC_TST",BWARI!$L$3:U$3)/BWARI!$E$3,"")</f>
        <v>0</v>
      </c>
      <c r="L20" s="151">
        <f>IFERROR(SUMIF(BWARI!$L$2:X$2,"HTC_TST",BWARI!$L$3:X$3)/BWARI!$E$3,"")</f>
        <v>0</v>
      </c>
      <c r="M20" s="151">
        <f>IFERROR(SUMIF(BWARI!$L$2:AA$2,"HTC_TST",BWARI!$L$3:AA$3)/BWARI!$E$3,"")</f>
        <v>0</v>
      </c>
      <c r="N20" s="151">
        <f>IFERROR(SUMIF(BWARI!$L$2:AD$2,"HTC_TST",BWARI!$L$3:AD$3)/BWARI!$E$3,"")</f>
        <v>0</v>
      </c>
      <c r="O20" s="151">
        <f>IFERROR(SUMIF(BWARI!$L$2:AG$2,"HTC_TST",BWARI!$L$3:AG$3)/BWARI!$E$3,"")</f>
        <v>0</v>
      </c>
      <c r="P20" s="151">
        <f>IFERROR(SUMIF(BWARI!$L$2:AJ$2,"HTC_TST",BWARI!$L$3:AJ$3)/BWARI!$E$3,"")</f>
        <v>0</v>
      </c>
      <c r="Q20" s="151">
        <f>IFERROR(SUMIF(BWARI!$L$2:AM$2,"HTC_TST",BWARI!$L$3:AM$3)/BWARI!$E$3,"")</f>
        <v>0</v>
      </c>
      <c r="R20" s="151">
        <f>IFERROR(SUMIF(BWARI!$L$2:AP$2,"HTC_TST",BWARI!$L$3:AP$3)/BWARI!$E$3,"")</f>
        <v>0</v>
      </c>
      <c r="S20" s="151">
        <f>IFERROR(SUMIF(BWARI!$L$2:AS$2,"HTC_TST",BWARI!$L$3:AS$3)/BWARI!$E$3,"")</f>
        <v>0</v>
      </c>
      <c r="T20" s="151">
        <f>IFERROR(SUMIF(BWARI!$L$2:AV$2,"HTC_TST",BWARI!$L$3:AV$3)/BWARI!$E$3,"")</f>
        <v>0</v>
      </c>
      <c r="U20" s="151">
        <f>IFERROR(SUMIF(BWARI!$L$2:AY$2,"HTC_TST",BWARI!$L$3:AY$3)/BWARI!$E$3,"")</f>
        <v>0</v>
      </c>
      <c r="V20" s="151">
        <f>IFERROR(SUMIF(BWARI!$L$2:BB$2,"HTC_TST",BWARI!$L$3:BB$3)/BWARI!$E$3,"")</f>
        <v>0</v>
      </c>
      <c r="W20" s="151">
        <f>IFERROR(SUMIF(BWARI!$L$2:BE$2,"HTC_TST",BWARI!$L$3:BE$3)/BWARI!$E$3,"")</f>
        <v>0</v>
      </c>
      <c r="X20" s="151">
        <f>IFERROR(SUMIF(BWARI!$L$2:BH$2,"HTC_TST",BWARI!$L$3:BH$3)/BWARI!$E$3,"")</f>
        <v>0</v>
      </c>
      <c r="Y20" s="151">
        <f>IFERROR(SUMIF(BWARI!$L$2:BK$2,"HTC_TST",BWARI!$L$3:BK$3)/BWARI!$E$3,"")</f>
        <v>0</v>
      </c>
      <c r="Z20" s="151">
        <f>IFERROR(SUMIF(BWARI!$L$2:BN$2,"HTC_TST",BWARI!$L$3:BN$3)/BWARI!$E$3,"")</f>
        <v>0</v>
      </c>
      <c r="AA20" s="151">
        <f>IFERROR(SUMIF(BWARI!$L$2:BQ$2,"HTC_TST",BWARI!$L$3:BQ$3)/BWARI!$E$3,"")</f>
        <v>0</v>
      </c>
      <c r="AB20" s="151">
        <f>IFERROR(SUMIF(BWARI!$L$2:BT$2,"HTC_TST",BWARI!$L$3:BT$3)/BWARI!$E$3,"")</f>
        <v>0</v>
      </c>
      <c r="AC20" s="151">
        <f>IFERROR(SUMIF(BWARI!$L$2:BW$2,"HTC_TST",BWARI!$L$3:BW$3)/BWARI!$E$3,"")</f>
        <v>0</v>
      </c>
      <c r="AD20" s="151">
        <f>IFERROR(SUMIF(BWARI!$L$2:BZ$2,"HTC_TST",BWARI!$L$3:BZ$3)/BWARI!$E$3,"")</f>
        <v>0</v>
      </c>
      <c r="AE20" s="151">
        <f>IFERROR(SUMIF(BWARI!$L$2:CC$2,"HTC_TST",BWARI!$L$3:CC$3)/BWARI!$E$3,"")</f>
        <v>0</v>
      </c>
      <c r="AF20" s="151">
        <f>IFERROR(SUMIF(BWARI!$L$2:CF$2,"HTC_TST",BWARI!$L$3:CF$3)/BWARI!$E$3,"")</f>
        <v>0</v>
      </c>
      <c r="AG20" s="151">
        <f>IFERROR(SUMIF(BWARI!$L$2:CI$2,"HTC_TST",BWARI!$L$3:CI$3)/BWARI!$E$3,"")</f>
        <v>0</v>
      </c>
    </row>
    <row r="21" s="3" customFormat="1">
      <c r="G21" s="3" t="str">
        <f t="shared" si="10"/>
        <v>KONSHISHA</v>
      </c>
      <c r="H21" s="151">
        <f>IFERROR(SUMIF(KONSHISHA!$L$2:L$2,"HTC_TST",KONSHISHA!$L$3:L$3)/KONSHISHA!$E$3,"")</f>
        <v>0</v>
      </c>
      <c r="I21" s="151">
        <f>IFERROR(SUMIF(KONSHISHA!$L$2:O$2,"HTC_TST",KONSHISHA!$L$3:O$3)/KONSHISHA!$E$3,"")</f>
        <v>0</v>
      </c>
      <c r="J21" s="151">
        <f>IFERROR(SUMIF(KONSHISHA!$L$2:R$2,"HTC_TST",KONSHISHA!$L$3:R$3)/KONSHISHA!$E$3,"")</f>
        <v>0</v>
      </c>
      <c r="K21" s="151">
        <f>IFERROR(SUMIF(KONSHISHA!$L$2:U$2,"HTC_TST",KONSHISHA!$L$3:U$3)/KONSHISHA!$E$3,"")</f>
        <v>0</v>
      </c>
      <c r="L21" s="151">
        <f>IFERROR(SUMIF(KONSHISHA!$L$2:X$2,"HTC_TST",KONSHISHA!$L$3:X$3)/KONSHISHA!$E$3,"")</f>
        <v>0</v>
      </c>
      <c r="M21" s="151">
        <f>IFERROR(SUMIF(KONSHISHA!$L$2:AA$2,"HTC_TST",KONSHISHA!$L$3:AA$3)/KONSHISHA!$E$3,"")</f>
        <v>0</v>
      </c>
      <c r="N21" s="151">
        <f>IFERROR(SUMIF(KONSHISHA!$L$2:AD$2,"HTC_TST",KONSHISHA!$L$3:AD$3)/KONSHISHA!$E$3,"")</f>
        <v>0</v>
      </c>
      <c r="O21" s="151">
        <f>IFERROR(SUMIF(KONSHISHA!$L$2:AG$2,"HTC_TST",KONSHISHA!$L$3:AG$3)/KONSHISHA!$E$3,"")</f>
        <v>0</v>
      </c>
      <c r="P21" s="151">
        <f>IFERROR(SUMIF(KONSHISHA!$L$2:AJ$2,"HTC_TST",KONSHISHA!$L$3:AJ$3)/KONSHISHA!$E$3,"")</f>
        <v>0</v>
      </c>
      <c r="Q21" s="151">
        <f>IFERROR(SUMIF(KONSHISHA!$L$2:AM$2,"HTC_TST",KONSHISHA!$L$3:AM$3)/KONSHISHA!$E$3,"")</f>
        <v>0</v>
      </c>
      <c r="R21" s="151">
        <f>IFERROR(SUMIF(KONSHISHA!$L$2:AP$2,"HTC_TST",KONSHISHA!$L$3:AP$3)/KONSHISHA!$E$3,"")</f>
        <v>0</v>
      </c>
      <c r="S21" s="151">
        <f>IFERROR(SUMIF(KONSHISHA!$L$2:AS$2,"HTC_TST",KONSHISHA!$L$3:AS$3)/KONSHISHA!$E$3,"")</f>
        <v>0</v>
      </c>
      <c r="T21" s="151">
        <f>IFERROR(SUMIF(KONSHISHA!$L$2:AV$2,"HTC_TST",KONSHISHA!$L$3:AV$3)/KONSHISHA!$E$3,"")</f>
        <v>0</v>
      </c>
      <c r="U21" s="151">
        <f>IFERROR(SUMIF(KONSHISHA!$L$2:AY$2,"HTC_TST",KONSHISHA!$L$3:AY$3)/KONSHISHA!$E$3,"")</f>
        <v>0</v>
      </c>
      <c r="V21" s="151">
        <f>IFERROR(SUMIF(KONSHISHA!$L$2:BB$2,"HTC_TST",KONSHISHA!$L$3:BB$3)/KONSHISHA!$E$3,"")</f>
        <v>0</v>
      </c>
      <c r="W21" s="151">
        <f>IFERROR(SUMIF(KONSHISHA!$L$2:BE$2,"HTC_TST",KONSHISHA!$L$3:BE$3)/KONSHISHA!$E$3,"")</f>
        <v>0</v>
      </c>
      <c r="X21" s="151">
        <f>IFERROR(SUMIF(KONSHISHA!$L$2:BH$2,"HTC_TST",KONSHISHA!$L$3:BH$3)/KONSHISHA!$E$3,"")</f>
        <v>0</v>
      </c>
      <c r="Y21" s="151">
        <f>IFERROR(SUMIF(KONSHISHA!$L$2:BK$2,"HTC_TST",KONSHISHA!$L$3:BK$3)/KONSHISHA!$E$3,"")</f>
        <v>0</v>
      </c>
      <c r="Z21" s="151">
        <f>IFERROR(SUMIF(KONSHISHA!$L$2:BN$2,"HTC_TST",KONSHISHA!$L$3:BN$3)/KONSHISHA!$E$3,"")</f>
        <v>0</v>
      </c>
      <c r="AA21" s="151">
        <f>IFERROR(SUMIF(KONSHISHA!$L$2:BQ$2,"HTC_TST",KONSHISHA!$L$3:BQ$3)/KONSHISHA!$E$3,"")</f>
        <v>0</v>
      </c>
      <c r="AB21" s="151">
        <f>IFERROR(SUMIF(KONSHISHA!$L$2:BT$2,"HTC_TST",KONSHISHA!$L$3:BT$3)/KONSHISHA!$E$3,"")</f>
        <v>0</v>
      </c>
      <c r="AC21" s="151">
        <f>IFERROR(SUMIF(KONSHISHA!$L$2:BW$2,"HTC_TST",KONSHISHA!$L$3:BW$3)/KONSHISHA!$E$3,"")</f>
        <v>0</v>
      </c>
      <c r="AD21" s="151">
        <f>IFERROR(SUMIF(KONSHISHA!$L$2:BZ$2,"HTC_TST",KONSHISHA!$L$3:BZ$3)/KONSHISHA!$E$3,"")</f>
        <v>0</v>
      </c>
      <c r="AE21" s="151">
        <f>IFERROR(SUMIF(KONSHISHA!$L$2:CC$2,"HTC_TST",KONSHISHA!$L$3:CC$3)/KONSHISHA!$E$3,"")</f>
        <v>0</v>
      </c>
      <c r="AF21" s="151">
        <f>IFERROR(SUMIF(KONSHISHA!$L$2:CF$2,"HTC_TST",KONSHISHA!$L$3:CF$3)/KONSHISHA!$E$3,"")</f>
        <v>0</v>
      </c>
      <c r="AG21" s="151">
        <f>IFERROR(SUMIF(KONSHISHA!$L$2:CI$2,"HTC_TST",KONSHISHA!$L$3:CI$3)/KONSHISHA!$E$3,"")</f>
        <v>0</v>
      </c>
    </row>
    <row r="22" s="3" customFormat="1">
      <c r="G22" s="3" t="str">
        <f t="shared" si="10"/>
        <v>USHONGO</v>
      </c>
      <c r="H22" s="151">
        <f>IFERROR(SUMIF(USHONGO!$L$2:L$2,"HTC_TST",USHONGO!$L$3:L$3)/USHONGO!$E$3,"")</f>
        <v>0</v>
      </c>
      <c r="I22" s="151">
        <f>IFERROR(SUMIF(USHONGO!$L$2:O$2,"HTC_TST",USHONGO!$L$3:O$3)/USHONGO!$E$3,"")</f>
        <v>0</v>
      </c>
      <c r="J22" s="151">
        <f>IFERROR(SUMIF(USHONGO!$L$2:R$2,"HTC_TST",USHONGO!$L$3:R$3)/USHONGO!$E$3,"")</f>
        <v>0</v>
      </c>
      <c r="K22" s="151">
        <f>IFERROR(SUMIF(USHONGO!$L$2:U$2,"HTC_TST",USHONGO!$L$3:U$3)/USHONGO!$E$3,"")</f>
        <v>0</v>
      </c>
      <c r="L22" s="151">
        <f>IFERROR(SUMIF(USHONGO!$L$2:X$2,"HTC_TST",USHONGO!$L$3:X$3)/USHONGO!$E$3,"")</f>
        <v>0</v>
      </c>
      <c r="M22" s="151">
        <f>IFERROR(SUMIF(USHONGO!$L$2:AA$2,"HTC_TST",USHONGO!$L$3:AA$3)/USHONGO!$E$3,"")</f>
        <v>0</v>
      </c>
      <c r="N22" s="151">
        <f>IFERROR(SUMIF(USHONGO!$L$2:AD$2,"HTC_TST",USHONGO!$L$3:AD$3)/USHONGO!$E$3,"")</f>
        <v>0</v>
      </c>
      <c r="O22" s="151">
        <f>IFERROR(SUMIF(USHONGO!$L$2:AG$2,"HTC_TST",USHONGO!$L$3:AG$3)/USHONGO!$E$3,"")</f>
        <v>0</v>
      </c>
      <c r="P22" s="151">
        <f>IFERROR(SUMIF(USHONGO!$L$2:AJ$2,"HTC_TST",USHONGO!$L$3:AJ$3)/USHONGO!$E$3,"")</f>
        <v>0</v>
      </c>
      <c r="Q22" s="151">
        <f>IFERROR(SUMIF(USHONGO!$L$2:AM$2,"HTC_TST",USHONGO!$L$3:AM$3)/USHONGO!$E$3,"")</f>
        <v>0</v>
      </c>
      <c r="R22" s="151">
        <f>IFERROR(SUMIF(USHONGO!$L$2:AP$2,"HTC_TST",USHONGO!$L$3:AP$3)/USHONGO!$E$3,"")</f>
        <v>0</v>
      </c>
      <c r="S22" s="151">
        <f>IFERROR(SUMIF(USHONGO!$L$2:AS$2,"HTC_TST",USHONGO!$L$3:AS$3)/USHONGO!$E$3,"")</f>
        <v>0</v>
      </c>
      <c r="T22" s="151">
        <f>IFERROR(SUMIF(USHONGO!$L$2:AV$2,"HTC_TST",USHONGO!$L$3:AV$3)/USHONGO!$E$3,"")</f>
        <v>0</v>
      </c>
      <c r="U22" s="151">
        <f>IFERROR(SUMIF(USHONGO!$L$2:AY$2,"HTC_TST",USHONGO!$L$3:AY$3)/USHONGO!$E$3,"")</f>
        <v>0</v>
      </c>
      <c r="V22" s="151">
        <f>IFERROR(SUMIF(USHONGO!$L$2:BB$2,"HTC_TST",USHONGO!$L$3:BB$3)/USHONGO!$E$3,"")</f>
        <v>0</v>
      </c>
      <c r="W22" s="151">
        <f>IFERROR(SUMIF(USHONGO!$L$2:BE$2,"HTC_TST",USHONGO!$L$3:BE$3)/USHONGO!$E$3,"")</f>
        <v>0</v>
      </c>
      <c r="X22" s="151">
        <f>IFERROR(SUMIF(USHONGO!$L$2:BH$2,"HTC_TST",USHONGO!$L$3:BH$3)/USHONGO!$E$3,"")</f>
        <v>0</v>
      </c>
      <c r="Y22" s="151">
        <f>IFERROR(SUMIF(USHONGO!$L$2:BK$2,"HTC_TST",USHONGO!$L$3:BK$3)/USHONGO!$E$3,"")</f>
        <v>0</v>
      </c>
      <c r="Z22" s="151">
        <f>IFERROR(SUMIF(USHONGO!$L$2:BN$2,"HTC_TST",USHONGO!$L$3:BN$3)/USHONGO!$E$3,"")</f>
        <v>0</v>
      </c>
      <c r="AA22" s="151">
        <f>IFERROR(SUMIF(USHONGO!$L$2:BQ$2,"HTC_TST",USHONGO!$L$3:BQ$3)/USHONGO!$E$3,"")</f>
        <v>0</v>
      </c>
      <c r="AB22" s="151">
        <f>IFERROR(SUMIF(USHONGO!$L$2:BT$2,"HTC_TST",USHONGO!$L$3:BT$3)/USHONGO!$E$3,"")</f>
        <v>0</v>
      </c>
      <c r="AC22" s="151">
        <f>IFERROR(SUMIF(USHONGO!$L$2:BW$2,"HTC_TST",USHONGO!$L$3:BW$3)/USHONGO!$E$3,"")</f>
        <v>0</v>
      </c>
      <c r="AD22" s="151">
        <f>IFERROR(SUMIF(USHONGO!$L$2:BZ$2,"HTC_TST",USHONGO!$L$3:BZ$3)/USHONGO!$E$3,"")</f>
        <v>0</v>
      </c>
      <c r="AE22" s="151">
        <f>IFERROR(SUMIF(USHONGO!$L$2:CC$2,"HTC_TST",USHONGO!$L$3:CC$3)/USHONGO!$E$3,"")</f>
        <v>0</v>
      </c>
      <c r="AF22" s="151">
        <f>IFERROR(SUMIF(USHONGO!$L$2:CF$2,"HTC_TST",USHONGO!$L$3:CF$3)/USHONGO!$E$3,"")</f>
        <v>0</v>
      </c>
      <c r="AG22" s="151">
        <f>IFERROR(SUMIF(USHONGO!$L$2:CI$2,"HTC_TST",USHONGO!$L$3:CI$3)/USHONGO!$E$3,"")</f>
        <v>0</v>
      </c>
    </row>
    <row r="23" s="3" customFormat="1">
      <c r="G23" s="3" t="str">
        <f t="shared" si="10"/>
        <v>DOMA</v>
      </c>
      <c r="H23" s="151">
        <f>IFERROR(SUMIF(DOMA!$L$2:L$2,"HTC_TST",DOMA!$L$3:L$3)/DOMA!$E$3,"")</f>
        <v>0</v>
      </c>
      <c r="I23" s="151">
        <f>IFERROR(SUMIF(DOMA!$L$2:O$2,"HTC_TST",DOMA!$L$3:O$3)/DOMA!$E$3,"")</f>
        <v>0</v>
      </c>
      <c r="J23" s="151">
        <f>IFERROR(SUMIF(DOMA!$L$2:R$2,"HTC_TST",DOMA!$L$3:R$3)/DOMA!$E$3,"")</f>
        <v>0</v>
      </c>
      <c r="K23" s="151">
        <f>IFERROR(SUMIF(DOMA!$L$2:U$2,"HTC_TST",DOMA!$L$3:U$3)/DOMA!$E$3,"")</f>
        <v>0</v>
      </c>
      <c r="L23" s="151">
        <f>IFERROR(SUMIF(DOMA!$L$2:X$2,"HTC_TST",DOMA!$L$3:X$3)/DOMA!$E$3,"")</f>
        <v>0</v>
      </c>
      <c r="M23" s="151">
        <f>IFERROR(SUMIF(DOMA!$L$2:AA$2,"HTC_TST",DOMA!$L$3:AA$3)/DOMA!$E$3,"")</f>
        <v>0</v>
      </c>
      <c r="N23" s="151">
        <f>IFERROR(SUMIF(DOMA!$L$2:AD$2,"HTC_TST",DOMA!$L$3:AD$3)/DOMA!$E$3,"")</f>
        <v>0</v>
      </c>
      <c r="O23" s="151">
        <f>IFERROR(SUMIF(DOMA!$L$2:AG$2,"HTC_TST",DOMA!$L$3:AG$3)/DOMA!$E$3,"")</f>
        <v>0</v>
      </c>
      <c r="P23" s="151">
        <f>IFERROR(SUMIF(DOMA!$L$2:AJ$2,"HTC_TST",DOMA!$L$3:AJ$3)/DOMA!$E$3,"")</f>
        <v>0</v>
      </c>
      <c r="Q23" s="151">
        <f>IFERROR(SUMIF(DOMA!$L$2:AM$2,"HTC_TST",DOMA!$L$3:AM$3)/DOMA!$E$3,"")</f>
        <v>0</v>
      </c>
      <c r="R23" s="151">
        <f>IFERROR(SUMIF(DOMA!$L$2:AP$2,"HTC_TST",DOMA!$L$3:AP$3)/DOMA!$E$3,"")</f>
        <v>0</v>
      </c>
      <c r="S23" s="151">
        <f>IFERROR(SUMIF(DOMA!$L$2:AS$2,"HTC_TST",DOMA!$L$3:AS$3)/DOMA!$E$3,"")</f>
        <v>0</v>
      </c>
      <c r="T23" s="151">
        <f>IFERROR(SUMIF(DOMA!$L$2:AV$2,"HTC_TST",DOMA!$L$3:AV$3)/DOMA!$E$3,"")</f>
        <v>0</v>
      </c>
      <c r="U23" s="151">
        <f>IFERROR(SUMIF(DOMA!$L$2:AY$2,"HTC_TST",DOMA!$L$3:AY$3)/DOMA!$E$3,"")</f>
        <v>0</v>
      </c>
      <c r="V23" s="151">
        <f>IFERROR(SUMIF(DOMA!$L$2:BB$2,"HTC_TST",DOMA!$L$3:BB$3)/DOMA!$E$3,"")</f>
        <v>0</v>
      </c>
      <c r="W23" s="151">
        <f>IFERROR(SUMIF(DOMA!$L$2:BE$2,"HTC_TST",DOMA!$L$3:BE$3)/DOMA!$E$3,"")</f>
        <v>0</v>
      </c>
      <c r="X23" s="151">
        <f>IFERROR(SUMIF(DOMA!$L$2:BH$2,"HTC_TST",DOMA!$L$3:BH$3)/DOMA!$E$3,"")</f>
        <v>0</v>
      </c>
      <c r="Y23" s="151">
        <f>IFERROR(SUMIF(DOMA!$L$2:BK$2,"HTC_TST",DOMA!$L$3:BK$3)/DOMA!$E$3,"")</f>
        <v>0</v>
      </c>
      <c r="Z23" s="151">
        <f>IFERROR(SUMIF(DOMA!$L$2:BN$2,"HTC_TST",DOMA!$L$3:BN$3)/DOMA!$E$3,"")</f>
        <v>0</v>
      </c>
      <c r="AA23" s="151">
        <f>IFERROR(SUMIF(DOMA!$L$2:BQ$2,"HTC_TST",DOMA!$L$3:BQ$3)/DOMA!$E$3,"")</f>
        <v>0</v>
      </c>
      <c r="AB23" s="151">
        <f>IFERROR(SUMIF(DOMA!$L$2:BT$2,"HTC_TST",DOMA!$L$3:BT$3)/DOMA!$E$3,"")</f>
        <v>0</v>
      </c>
      <c r="AC23" s="151">
        <f>IFERROR(SUMIF(DOMA!$L$2:BW$2,"HTC_TST",DOMA!$L$3:BW$3)/DOMA!$E$3,"")</f>
        <v>0</v>
      </c>
      <c r="AD23" s="151">
        <f>IFERROR(SUMIF(DOMA!$L$2:BZ$2,"HTC_TST",DOMA!$L$3:BZ$3)/DOMA!$E$3,"")</f>
        <v>0</v>
      </c>
      <c r="AE23" s="151">
        <f>IFERROR(SUMIF(DOMA!$L$2:CC$2,"HTC_TST",DOMA!$L$3:CC$3)/DOMA!$E$3,"")</f>
        <v>0</v>
      </c>
      <c r="AF23" s="151">
        <f>IFERROR(SUMIF(DOMA!$L$2:CF$2,"HTC_TST",DOMA!$L$3:CF$3)/DOMA!$E$3,"")</f>
        <v>0</v>
      </c>
      <c r="AG23" s="151">
        <f>IFERROR(SUMIF(DOMA!$L$2:CI$2,"HTC_TST",DOMA!$L$3:CI$3)/DOMA!$E$3,"")</f>
        <v>0</v>
      </c>
    </row>
    <row r="24" s="3" customFormat="1">
      <c r="G24" s="3" t="str">
        <f t="shared" si="10"/>
        <v>KARU</v>
      </c>
      <c r="H24" s="151">
        <f>IFERROR(SUMIF(KARU!$L$2:L$2,"HTC_TST",KARU!$L$3:L$3)/KARU!$E$3,"")</f>
        <v>0</v>
      </c>
      <c r="I24" s="151">
        <f>IFERROR(SUMIF(KARU!$L$2:O$2,"HTC_TST",KARU!$L$3:O$3)/KARU!$E$3,"")</f>
        <v>0</v>
      </c>
      <c r="J24" s="151">
        <f>IFERROR(SUMIF(KARU!$L$2:R$2,"HTC_TST",KARU!$L$3:R$3)/KARU!$E$3,"")</f>
        <v>0</v>
      </c>
      <c r="K24" s="151">
        <f>IFERROR(SUMIF(KARU!$L$2:U$2,"HTC_TST",KARU!$L$3:U$3)/KARU!$E$3,"")</f>
        <v>0</v>
      </c>
      <c r="L24" s="151">
        <f>IFERROR(SUMIF(KARU!$L$2:X$2,"HTC_TST",KARU!$L$3:X$3)/KARU!$E$3,"")</f>
        <v>0</v>
      </c>
      <c r="M24" s="151">
        <f>IFERROR(SUMIF(KARU!$L$2:AA$2,"HTC_TST",KARU!$L$3:AA$3)/KARU!$E$3,"")</f>
        <v>0</v>
      </c>
      <c r="N24" s="151">
        <f>IFERROR(SUMIF(KARU!$L$2:AD$2,"HTC_TST",KARU!$L$3:AD$3)/KARU!$E$3,"")</f>
        <v>0</v>
      </c>
      <c r="O24" s="151">
        <f>IFERROR(SUMIF(KARU!$L$2:AG$2,"HTC_TST",KARU!$L$3:AG$3)/KARU!$E$3,"")</f>
        <v>0</v>
      </c>
      <c r="P24" s="151">
        <f>IFERROR(SUMIF(KARU!$L$2:AJ$2,"HTC_TST",KARU!$L$3:AJ$3)/KARU!$E$3,"")</f>
        <v>0</v>
      </c>
      <c r="Q24" s="151">
        <f>IFERROR(SUMIF(KARU!$L$2:AM$2,"HTC_TST",KARU!$L$3:AM$3)/KARU!$E$3,"")</f>
        <v>0</v>
      </c>
      <c r="R24" s="151">
        <f>IFERROR(SUMIF(KARU!$L$2:AP$2,"HTC_TST",KARU!$L$3:AP$3)/KARU!$E$3,"")</f>
        <v>0</v>
      </c>
      <c r="S24" s="151">
        <f>IFERROR(SUMIF(KARU!$L$2:AS$2,"HTC_TST",KARU!$L$3:AS$3)/KARU!$E$3,"")</f>
        <v>0</v>
      </c>
      <c r="T24" s="151">
        <f>IFERROR(SUMIF(KARU!$L$2:AV$2,"HTC_TST",KARU!$L$3:AV$3)/KARU!$E$3,"")</f>
        <v>0</v>
      </c>
      <c r="U24" s="151">
        <f>IFERROR(SUMIF(KARU!$L$2:AY$2,"HTC_TST",KARU!$L$3:AY$3)/KARU!$E$3,"")</f>
        <v>0</v>
      </c>
      <c r="V24" s="151">
        <f>IFERROR(SUMIF(KARU!$L$2:BB$2,"HTC_TST",KARU!$L$3:BB$3)/KARU!$E$3,"")</f>
        <v>0</v>
      </c>
      <c r="W24" s="151">
        <f>IFERROR(SUMIF(KARU!$L$2:BE$2,"HTC_TST",KARU!$L$3:BE$3)/KARU!$E$3,"")</f>
        <v>0</v>
      </c>
      <c r="X24" s="151">
        <f>IFERROR(SUMIF(KARU!$L$2:BH$2,"HTC_TST",KARU!$L$3:BH$3)/KARU!$E$3,"")</f>
        <v>0</v>
      </c>
      <c r="Y24" s="151">
        <f>IFERROR(SUMIF(KARU!$L$2:BK$2,"HTC_TST",KARU!$L$3:BK$3)/KARU!$E$3,"")</f>
        <v>0</v>
      </c>
      <c r="Z24" s="151">
        <f>IFERROR(SUMIF(KARU!$L$2:BN$2,"HTC_TST",KARU!$L$3:BN$3)/KARU!$E$3,"")</f>
        <v>0</v>
      </c>
      <c r="AA24" s="151">
        <f>IFERROR(SUMIF(KARU!$L$2:BQ$2,"HTC_TST",KARU!$L$3:BQ$3)/KARU!$E$3,"")</f>
        <v>0</v>
      </c>
      <c r="AB24" s="151">
        <f>IFERROR(SUMIF(KARU!$L$2:BT$2,"HTC_TST",KARU!$L$3:BT$3)/KARU!$E$3,"")</f>
        <v>0</v>
      </c>
      <c r="AC24" s="151">
        <f>IFERROR(SUMIF(KARU!$L$2:BW$2,"HTC_TST",KARU!$L$3:BW$3)/KARU!$E$3,"")</f>
        <v>0</v>
      </c>
      <c r="AD24" s="151">
        <f>IFERROR(SUMIF(KARU!$L$2:BZ$2,"HTC_TST",KARU!$L$3:BZ$3)/KARU!$E$3,"")</f>
        <v>0</v>
      </c>
      <c r="AE24" s="151">
        <f>IFERROR(SUMIF(KARU!$L$2:CC$2,"HTC_TST",KARU!$L$3:CC$3)/KARU!$E$3,"")</f>
        <v>0</v>
      </c>
      <c r="AF24" s="151">
        <f>IFERROR(SUMIF(KARU!$L$2:CF$2,"HTC_TST",KARU!$L$3:CF$3)/KARU!$E$3,"")</f>
        <v>0</v>
      </c>
      <c r="AG24" s="151">
        <f>IFERROR(SUMIF(KARU!$L$2:CI$2,"HTC_TST",KARU!$L$3:CI$3)/KARU!$E$3,"")</f>
        <v>0</v>
      </c>
    </row>
    <row r="25" s="3" customFormat="1">
      <c r="G25" s="3" t="str">
        <f t="shared" si="10"/>
        <v>LAFIA</v>
      </c>
      <c r="H25" s="151">
        <f>IFERROR(SUMIF(LAFIA!$L$2:L$2,"HTC_TST",LAFIA!$L$3:L$3)/LAFIA!$E$3,"")</f>
        <v>0</v>
      </c>
      <c r="I25" s="151">
        <f>IFERROR(SUMIF(LAFIA!$L$2:O$2,"HTC_TST",LAFIA!$L$3:O$3)/LAFIA!$E$3,"")</f>
        <v>0</v>
      </c>
      <c r="J25" s="151">
        <f>IFERROR(SUMIF(LAFIA!$L$2:R$2,"HTC_TST",LAFIA!$L$3:R$3)/LAFIA!$E$3,"")</f>
        <v>0</v>
      </c>
      <c r="K25" s="151">
        <f>IFERROR(SUMIF(LAFIA!$L$2:U$2,"HTC_TST",LAFIA!$L$3:U$3)/LAFIA!$E$3,"")</f>
        <v>0</v>
      </c>
      <c r="L25" s="151">
        <f>IFERROR(SUMIF(LAFIA!$L$2:X$2,"HTC_TST",LAFIA!$L$3:X$3)/LAFIA!$E$3,"")</f>
        <v>0</v>
      </c>
      <c r="M25" s="151">
        <f>IFERROR(SUMIF(LAFIA!$L$2:AA$2,"HTC_TST",LAFIA!$L$3:AA$3)/LAFIA!$E$3,"")</f>
        <v>0</v>
      </c>
      <c r="N25" s="151">
        <f>IFERROR(SUMIF(LAFIA!$L$2:AD$2,"HTC_TST",LAFIA!$L$3:AD$3)/LAFIA!$E$3,"")</f>
        <v>0</v>
      </c>
      <c r="O25" s="151">
        <f>IFERROR(SUMIF(LAFIA!$L$2:AG$2,"HTC_TST",LAFIA!$L$3:AG$3)/LAFIA!$E$3,"")</f>
        <v>0</v>
      </c>
      <c r="P25" s="151">
        <f>IFERROR(SUMIF(LAFIA!$L$2:AJ$2,"HTC_TST",LAFIA!$L$3:AJ$3)/LAFIA!$E$3,"")</f>
        <v>0</v>
      </c>
      <c r="Q25" s="151">
        <f>IFERROR(SUMIF(LAFIA!$L$2:AM$2,"HTC_TST",LAFIA!$L$3:AM$3)/LAFIA!$E$3,"")</f>
        <v>0</v>
      </c>
      <c r="R25" s="151">
        <f>IFERROR(SUMIF(LAFIA!$L$2:AP$2,"HTC_TST",LAFIA!$L$3:AP$3)/LAFIA!$E$3,"")</f>
        <v>0</v>
      </c>
      <c r="S25" s="151">
        <f>IFERROR(SUMIF(LAFIA!$L$2:AS$2,"HTC_TST",LAFIA!$L$3:AS$3)/LAFIA!$E$3,"")</f>
        <v>0</v>
      </c>
      <c r="T25" s="151">
        <f>IFERROR(SUMIF(LAFIA!$L$2:AV$2,"HTC_TST",LAFIA!$L$3:AV$3)/LAFIA!$E$3,"")</f>
        <v>0</v>
      </c>
      <c r="U25" s="151">
        <f>IFERROR(SUMIF(LAFIA!$L$2:AY$2,"HTC_TST",LAFIA!$L$3:AY$3)/LAFIA!$E$3,"")</f>
        <v>0</v>
      </c>
      <c r="V25" s="151">
        <f>IFERROR(SUMIF(LAFIA!$L$2:BB$2,"HTC_TST",LAFIA!$L$3:BB$3)/LAFIA!$E$3,"")</f>
        <v>0</v>
      </c>
      <c r="W25" s="151">
        <f>IFERROR(SUMIF(LAFIA!$L$2:BE$2,"HTC_TST",LAFIA!$L$3:BE$3)/LAFIA!$E$3,"")</f>
        <v>0</v>
      </c>
      <c r="X25" s="151">
        <f>IFERROR(SUMIF(LAFIA!$L$2:BH$2,"HTC_TST",LAFIA!$L$3:BH$3)/LAFIA!$E$3,"")</f>
        <v>0</v>
      </c>
      <c r="Y25" s="151">
        <f>IFERROR(SUMIF(LAFIA!$L$2:BK$2,"HTC_TST",LAFIA!$L$3:BK$3)/LAFIA!$E$3,"")</f>
        <v>0</v>
      </c>
      <c r="Z25" s="151">
        <f>IFERROR(SUMIF(LAFIA!$L$2:BN$2,"HTC_TST",LAFIA!$L$3:BN$3)/LAFIA!$E$3,"")</f>
        <v>0</v>
      </c>
      <c r="AA25" s="151">
        <f>IFERROR(SUMIF(LAFIA!$L$2:BQ$2,"HTC_TST",LAFIA!$L$3:BQ$3)/LAFIA!$E$3,"")</f>
        <v>0</v>
      </c>
      <c r="AB25" s="151">
        <f>IFERROR(SUMIF(LAFIA!$L$2:BT$2,"HTC_TST",LAFIA!$L$3:BT$3)/LAFIA!$E$3,"")</f>
        <v>0</v>
      </c>
      <c r="AC25" s="151">
        <f>IFERROR(SUMIF(LAFIA!$L$2:BW$2,"HTC_TST",LAFIA!$L$3:BW$3)/LAFIA!$E$3,"")</f>
        <v>0</v>
      </c>
      <c r="AD25" s="151">
        <f>IFERROR(SUMIF(LAFIA!$L$2:BZ$2,"HTC_TST",LAFIA!$L$3:BZ$3)/LAFIA!$E$3,"")</f>
        <v>0</v>
      </c>
      <c r="AE25" s="151">
        <f>IFERROR(SUMIF(LAFIA!$L$2:CC$2,"HTC_TST",LAFIA!$L$3:CC$3)/LAFIA!$E$3,"")</f>
        <v>0</v>
      </c>
      <c r="AF25" s="151">
        <f>IFERROR(SUMIF(LAFIA!$L$2:CF$2,"HTC_TST",LAFIA!$L$3:CF$3)/LAFIA!$E$3,"")</f>
        <v>0</v>
      </c>
      <c r="AG25" s="151">
        <f>IFERROR(SUMIF(LAFIA!$L$2:CI$2,"HTC_TST",LAFIA!$L$3:CI$3)/LAFIA!$E$3,"")</f>
        <v>0</v>
      </c>
    </row>
    <row r="26" s="3" customFormat="1">
      <c r="G26" s="3" t="str">
        <f t="shared" si="10"/>
        <v>NASSARAWA</v>
      </c>
      <c r="H26" s="151">
        <f>IFERROR(SUMIF(NASSARAWA!$L$2:L$2,"HTC_TST",NASSARAWA!$L$3:L$3)/NASSARAWA!$E$3,"")</f>
        <v>0</v>
      </c>
      <c r="I26" s="151">
        <f>IFERROR(SUMIF(NASSARAWA!$L$2:O$2,"HTC_TST",NASSARAWA!$L$3:O$3)/NASSARAWA!$E$3,"")</f>
        <v>0</v>
      </c>
      <c r="J26" s="151">
        <f>IFERROR(SUMIF(NASSARAWA!$L$2:R$2,"HTC_TST",NASSARAWA!$L$3:R$3)/NASSARAWA!$E$3,"")</f>
        <v>0</v>
      </c>
      <c r="K26" s="151">
        <f>IFERROR(SUMIF(NASSARAWA!$L$2:U$2,"HTC_TST",NASSARAWA!$L$3:U$3)/NASSARAWA!$E$3,"")</f>
        <v>0</v>
      </c>
      <c r="L26" s="151">
        <f>IFERROR(SUMIF(NASSARAWA!$L$2:X$2,"HTC_TST",NASSARAWA!$L$3:X$3)/NASSARAWA!$E$3,"")</f>
        <v>0</v>
      </c>
      <c r="M26" s="151">
        <f>IFERROR(SUMIF(NASSARAWA!$L$2:AA$2,"HTC_TST",NASSARAWA!$L$3:AA$3)/NASSARAWA!$E$3,"")</f>
        <v>0</v>
      </c>
      <c r="N26" s="151">
        <f>IFERROR(SUMIF(NASSARAWA!$L$2:AD$2,"HTC_TST",NASSARAWA!$L$3:AD$3)/NASSARAWA!$E$3,"")</f>
        <v>0</v>
      </c>
      <c r="O26" s="151">
        <f>IFERROR(SUMIF(NASSARAWA!$L$2:AG$2,"HTC_TST",NASSARAWA!$L$3:AG$3)/NASSARAWA!$E$3,"")</f>
        <v>0</v>
      </c>
      <c r="P26" s="151">
        <f>IFERROR(SUMIF(NASSARAWA!$L$2:AJ$2,"HTC_TST",NASSARAWA!$L$3:AJ$3)/NASSARAWA!$E$3,"")</f>
        <v>0</v>
      </c>
      <c r="Q26" s="151">
        <f>IFERROR(SUMIF(NASSARAWA!$L$2:AM$2,"HTC_TST",NASSARAWA!$L$3:AM$3)/NASSARAWA!$E$3,"")</f>
        <v>0</v>
      </c>
      <c r="R26" s="151">
        <f>IFERROR(SUMIF(NASSARAWA!$L$2:AP$2,"HTC_TST",NASSARAWA!$L$3:AP$3)/NASSARAWA!$E$3,"")</f>
        <v>0</v>
      </c>
      <c r="S26" s="151">
        <f>IFERROR(SUMIF(NASSARAWA!$L$2:AS$2,"HTC_TST",NASSARAWA!$L$3:AS$3)/NASSARAWA!$E$3,"")</f>
        <v>0</v>
      </c>
      <c r="T26" s="151">
        <f>IFERROR(SUMIF(NASSARAWA!$L$2:AV$2,"HTC_TST",NASSARAWA!$L$3:AV$3)/NASSARAWA!$E$3,"")</f>
        <v>0</v>
      </c>
      <c r="U26" s="151">
        <f>IFERROR(SUMIF(NASSARAWA!$L$2:AY$2,"HTC_TST",NASSARAWA!$L$3:AY$3)/NASSARAWA!$E$3,"")</f>
        <v>0</v>
      </c>
      <c r="V26" s="151">
        <f>IFERROR(SUMIF(NASSARAWA!$L$2:BB$2,"HTC_TST",NASSARAWA!$L$3:BB$3)/NASSARAWA!$E$3,"")</f>
        <v>0</v>
      </c>
      <c r="W26" s="151">
        <f>IFERROR(SUMIF(NASSARAWA!$L$2:BE$2,"HTC_TST",NASSARAWA!$L$3:BE$3)/NASSARAWA!$E$3,"")</f>
        <v>0</v>
      </c>
      <c r="X26" s="151">
        <f>IFERROR(SUMIF(NASSARAWA!$L$2:BH$2,"HTC_TST",NASSARAWA!$L$3:BH$3)/NASSARAWA!$E$3,"")</f>
        <v>0</v>
      </c>
      <c r="Y26" s="151">
        <f>IFERROR(SUMIF(NASSARAWA!$L$2:BK$2,"HTC_TST",NASSARAWA!$L$3:BK$3)/NASSARAWA!$E$3,"")</f>
        <v>0</v>
      </c>
      <c r="Z26" s="151">
        <f>IFERROR(SUMIF(NASSARAWA!$L$2:BN$2,"HTC_TST",NASSARAWA!$L$3:BN$3)/NASSARAWA!$E$3,"")</f>
        <v>0</v>
      </c>
      <c r="AA26" s="151">
        <f>IFERROR(SUMIF(NASSARAWA!$L$2:BQ$2,"HTC_TST",NASSARAWA!$L$3:BQ$3)/NASSARAWA!$E$3,"")</f>
        <v>0</v>
      </c>
      <c r="AB26" s="151">
        <f>IFERROR(SUMIF(NASSARAWA!$L$2:BT$2,"HTC_TST",NASSARAWA!$L$3:BT$3)/NASSARAWA!$E$3,"")</f>
        <v>0</v>
      </c>
      <c r="AC26" s="151">
        <f>IFERROR(SUMIF(NASSARAWA!$L$2:BW$2,"HTC_TST",NASSARAWA!$L$3:BW$3)/NASSARAWA!$E$3,"")</f>
        <v>0</v>
      </c>
      <c r="AD26" s="151">
        <f>IFERROR(SUMIF(NASSARAWA!$L$2:BZ$2,"HTC_TST",NASSARAWA!$L$3:BZ$3)/NASSARAWA!$E$3,"")</f>
        <v>0</v>
      </c>
      <c r="AE26" s="151">
        <f>IFERROR(SUMIF(NASSARAWA!$L$2:CC$2,"HTC_TST",NASSARAWA!$L$3:CC$3)/NASSARAWA!$E$3,"")</f>
        <v>0</v>
      </c>
      <c r="AF26" s="151">
        <f>IFERROR(SUMIF(NASSARAWA!$L$2:CF$2,"HTC_TST",NASSARAWA!$L$3:CF$3)/NASSARAWA!$E$3,"")</f>
        <v>0</v>
      </c>
      <c r="AG26" s="151">
        <f>IFERROR(SUMIF(NASSARAWA!$L$2:CI$2,"HTC_TST",NASSARAWA!$L$3:CI$3)/NASSARAWA!$E$3,"")</f>
        <v>0</v>
      </c>
    </row>
    <row r="27" s="3" customFormat="1">
      <c r="G27" s="3" t="str">
        <f t="shared" si="10"/>
        <v>LGA9</v>
      </c>
      <c r="H27" s="151" t="str">
        <f>IFERROR(SUMIF('LGA9'!$K$2:K$2,"HTC_TST",'LGA9'!$K$3:K$3)/'LGA9'!$D$3,"")</f>
      </c>
      <c r="I27" s="151" t="str">
        <f>IFERROR(SUMIF('LGA9'!$K$2:N$2,"HTC_TST",'LGA9'!$K$3:N$3)/'LGA9'!$D$3,"")</f>
      </c>
      <c r="J27" s="151" t="str">
        <f>IFERROR(SUMIF('LGA9'!$K$2:Q$2,"HTC_TST",'LGA9'!$K$3:Q$3)/'LGA9'!$D$3,"")</f>
      </c>
      <c r="K27" s="151" t="str">
        <f>IFERROR(SUMIF('LGA9'!$K$2:T$2,"HTC_TST",'LGA9'!$K$3:T$3)/'LGA9'!$D$3,"")</f>
      </c>
      <c r="L27" s="151" t="str">
        <f>IFERROR(SUMIF('LGA9'!$K$2:W$2,"HTC_TST",'LGA9'!$K$3:W$3)/'LGA9'!$D$3,"")</f>
      </c>
      <c r="M27" s="151" t="str">
        <f>IFERROR(SUMIF('LGA9'!$K$2:Z$2,"HTC_TST",'LGA9'!$K$3:Z$3)/'LGA9'!$D$3,"")</f>
      </c>
      <c r="N27" s="151" t="str">
        <f>IFERROR(SUMIF('LGA9'!$K$2:AC$2,"HTC_TST",'LGA9'!$K$3:AC$3)/'LGA9'!$D$3,"")</f>
      </c>
      <c r="O27" s="151" t="str">
        <f>IFERROR(SUMIF('LGA9'!$K$2:AF$2,"HTC_TST",'LGA9'!$K$3:AF$3)/'LGA9'!$D$3,"")</f>
      </c>
      <c r="P27" s="151" t="str">
        <f>IFERROR(SUMIF('LGA9'!$K$2:AI$2,"HTC_TST",'LGA9'!$K$3:AI$3)/'LGA9'!$D$3,"")</f>
      </c>
      <c r="Q27" s="151" t="str">
        <f>IFERROR(SUMIF('LGA9'!$K$2:AL$2,"HTC_TST",'LGA9'!$K$3:AL$3)/'LGA9'!$D$3,"")</f>
      </c>
      <c r="R27" s="151" t="str">
        <f>IFERROR(SUMIF('LGA9'!$K$2:AO$2,"HTC_TST",'LGA9'!$K$3:AO$3)/'LGA9'!$D$3,"")</f>
      </c>
      <c r="S27" s="151" t="str">
        <f>IFERROR(SUMIF('LGA9'!$K$2:AR$2,"HTC_TST",'LGA9'!$K$3:AR$3)/'LGA9'!$D$3,"")</f>
      </c>
      <c r="T27" s="151" t="str">
        <f>IFERROR(SUMIF('LGA9'!$K$2:AU$2,"HTC_TST",'LGA9'!$K$3:AU$3)/'LGA9'!$D$3,"")</f>
      </c>
      <c r="U27" s="151" t="str">
        <f>IFERROR(SUMIF('LGA9'!$K$2:AX$2,"HTC_TST",'LGA9'!$K$3:AX$3)/'LGA9'!$D$3,"")</f>
      </c>
      <c r="V27" s="151" t="str">
        <f>IFERROR(SUMIF('LGA9'!$K$2:BA$2,"HTC_TST",'LGA9'!$K$3:BA$3)/'LGA9'!$D$3,"")</f>
      </c>
      <c r="W27" s="151" t="str">
        <f>IFERROR(SUMIF('LGA9'!$K$2:BD$2,"HTC_TST",'LGA9'!$K$3:BD$3)/'LGA9'!$D$3,"")</f>
      </c>
      <c r="X27" s="151" t="str">
        <f>IFERROR(SUMIF('LGA9'!$K$2:BG$2,"HTC_TST",'LGA9'!$K$3:BG$3)/'LGA9'!$D$3,"")</f>
      </c>
      <c r="Y27" s="151" t="str">
        <f>IFERROR(SUMIF('LGA9'!$K$2:BJ$2,"HTC_TST",'LGA9'!$K$3:BJ$3)/'LGA9'!$D$3,"")</f>
      </c>
      <c r="Z27" s="151" t="str">
        <f>IFERROR(SUMIF('LGA9'!$K$2:BM$2,"HTC_TST",'LGA9'!$K$3:BM$3)/'LGA9'!$D$3,"")</f>
      </c>
      <c r="AA27" s="151" t="str">
        <f>IFERROR(SUMIF('LGA9'!$K$2:BP$2,"HTC_TST",'LGA9'!$K$3:BP$3)/'LGA9'!$D$3,"")</f>
      </c>
      <c r="AB27" s="151" t="str">
        <f>IFERROR(SUMIF('LGA9'!$K$2:BS$2,"HTC_TST",'LGA9'!$K$3:BS$3)/'LGA9'!$D$3,"")</f>
      </c>
      <c r="AC27" s="151" t="str">
        <f>IFERROR(SUMIF('LGA9'!$K$2:BV$2,"HTC_TST",'LGA9'!$K$3:BV$3)/'LGA9'!$D$3,"")</f>
      </c>
      <c r="AD27" s="151" t="str">
        <f>IFERROR(SUMIF('LGA9'!$K$2:BY$2,"HTC_TST",'LGA9'!$K$3:BY$3)/'LGA9'!$D$3,"")</f>
      </c>
      <c r="AE27" s="151" t="str">
        <f>IFERROR(SUMIF('LGA9'!$K$2:CB$2,"HTC_TST",'LGA9'!$K$3:CB$3)/'LGA9'!$D$3,"")</f>
      </c>
      <c r="AF27" s="151" t="str">
        <f>IFERROR(SUMIF('LGA9'!$K$2:CE$2,"HTC_TST",'LGA9'!$K$3:CE$3)/'LGA9'!$D$3,"")</f>
      </c>
      <c r="AG27" s="151" t="str">
        <f>IFERROR(SUMIF('LGA9'!$K$2:CH$2,"HTC_TST",'LGA9'!$K$3:CH$3)/'LGA9'!$D$3,"")</f>
      </c>
    </row>
    <row r="28" s="3" customFormat="1">
      <c r="G28" s="149" t="str">
        <f t="shared" si="10"/>
        <v>LGA10</v>
      </c>
      <c r="H28" s="152" t="str">
        <f>IFERROR(SUMIF('LGA10'!$K$2:K$2,"HTC_TST",'LGA10'!$K$3:K$3)/'LGA10'!$D$3,"")</f>
      </c>
      <c r="I28" s="152" t="str">
        <f>IFERROR(SUMIF('LGA10'!$K$2:N$2,"HTC_TST",'LGA10'!$K$3:N$3)/'LGA10'!$D$3,"")</f>
      </c>
      <c r="J28" s="152" t="str">
        <f>IFERROR(SUMIF('LGA10'!$K$2:Q$2,"HTC_TST",'LGA10'!$K$3:Q$3)/'LGA10'!$D$3,"")</f>
      </c>
      <c r="K28" s="152" t="str">
        <f>IFERROR(SUMIF('LGA10'!$K$2:T$2,"HTC_TST",'LGA10'!$K$3:T$3)/'LGA10'!$D$3,"")</f>
      </c>
      <c r="L28" s="152" t="str">
        <f>IFERROR(SUMIF('LGA10'!$K$2:W$2,"HTC_TST",'LGA10'!$K$3:W$3)/'LGA10'!$D$3,"")</f>
      </c>
      <c r="M28" s="152" t="str">
        <f>IFERROR(SUMIF('LGA10'!$K$2:Z$2,"HTC_TST",'LGA10'!$K$3:Z$3)/'LGA10'!$D$3,"")</f>
      </c>
      <c r="N28" s="152" t="str">
        <f>IFERROR(SUMIF('LGA10'!$K$2:AC$2,"HTC_TST",'LGA10'!$K$3:AC$3)/'LGA10'!$D$3,"")</f>
      </c>
      <c r="O28" s="152" t="str">
        <f>IFERROR(SUMIF('LGA10'!$K$2:AF$2,"HTC_TST",'LGA10'!$K$3:AF$3)/'LGA10'!$D$3,"")</f>
      </c>
      <c r="P28" s="152" t="str">
        <f>IFERROR(SUMIF('LGA10'!$K$2:AI$2,"HTC_TST",'LGA10'!$K$3:AI$3)/'LGA10'!$D$3,"")</f>
      </c>
      <c r="Q28" s="152" t="str">
        <f>IFERROR(SUMIF('LGA10'!$K$2:AL$2,"HTC_TST",'LGA10'!$K$3:AL$3)/'LGA10'!$D$3,"")</f>
      </c>
      <c r="R28" s="152" t="str">
        <f>IFERROR(SUMIF('LGA10'!$K$2:AO$2,"HTC_TST",'LGA10'!$K$3:AO$3)/'LGA10'!$D$3,"")</f>
      </c>
      <c r="S28" s="152" t="str">
        <f>IFERROR(SUMIF('LGA10'!$K$2:AR$2,"HTC_TST",'LGA10'!$K$3:AR$3)/'LGA10'!$D$3,"")</f>
      </c>
      <c r="T28" s="152" t="str">
        <f>IFERROR(SUMIF('LGA10'!$K$2:AU$2,"HTC_TST",'LGA10'!$K$3:AU$3)/'LGA10'!$D$3,"")</f>
      </c>
      <c r="U28" s="152" t="str">
        <f>IFERROR(SUMIF('LGA10'!$K$2:AX$2,"HTC_TST",'LGA10'!$K$3:AX$3)/'LGA10'!$D$3,"")</f>
      </c>
      <c r="V28" s="152" t="str">
        <f>IFERROR(SUMIF('LGA10'!$K$2:BA$2,"HTC_TST",'LGA10'!$K$3:BA$3)/'LGA10'!$D$3,"")</f>
      </c>
      <c r="W28" s="152" t="str">
        <f>IFERROR(SUMIF('LGA10'!$K$2:BD$2,"HTC_TST",'LGA10'!$K$3:BD$3)/'LGA10'!$D$3,"")</f>
      </c>
      <c r="X28" s="152" t="str">
        <f>IFERROR(SUMIF('LGA10'!$K$2:BG$2,"HTC_TST",'LGA10'!$K$3:BG$3)/'LGA10'!$D$3,"")</f>
      </c>
      <c r="Y28" s="152" t="str">
        <f>IFERROR(SUMIF('LGA10'!$K$2:BJ$2,"HTC_TST",'LGA10'!$K$3:BJ$3)/'LGA10'!$D$3,"")</f>
      </c>
      <c r="Z28" s="152" t="str">
        <f>IFERROR(SUMIF('LGA10'!$K$2:BM$2,"HTC_TST",'LGA10'!$K$3:BM$3)/'LGA10'!$D$3,"")</f>
      </c>
      <c r="AA28" s="152" t="str">
        <f>IFERROR(SUMIF('LGA10'!$K$2:BP$2,"HTC_TST",'LGA10'!$K$3:BP$3)/'LGA10'!$D$3,"")</f>
      </c>
      <c r="AB28" s="152" t="str">
        <f>IFERROR(SUMIF('LGA10'!$K$2:BS$2,"HTC_TST",'LGA10'!$K$3:BS$3)/'LGA10'!$D$3,"")</f>
      </c>
      <c r="AC28" s="152" t="str">
        <f>IFERROR(SUMIF('LGA10'!$K$2:BV$2,"HTC_TST",'LGA10'!$K$3:BV$3)/'LGA10'!$D$3,"")</f>
      </c>
      <c r="AD28" s="152" t="str">
        <f>IFERROR(SUMIF('LGA10'!$K$2:BY$2,"HTC_TST",'LGA10'!$K$3:BY$3)/'LGA10'!$D$3,"")</f>
      </c>
      <c r="AE28" s="152" t="str">
        <f>IFERROR(SUMIF('LGA10'!$K$2:CB$2,"HTC_TST",'LGA10'!$K$3:CB$3)/'LGA10'!$D$3,"")</f>
      </c>
      <c r="AF28" s="152" t="str">
        <f>IFERROR(SUMIF('LGA10'!$K$2:CE$2,"HTC_TST",'LGA10'!$K$3:CE$3)/'LGA10'!$D$3,"")</f>
      </c>
      <c r="AG28" s="152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0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1" t="s">
        <v>1</v>
      </c>
      <c r="I32" s="121" t="s">
        <v>2</v>
      </c>
      <c r="J32" s="121" t="s">
        <v>3</v>
      </c>
      <c r="K32" s="121" t="s">
        <v>4</v>
      </c>
      <c r="L32" s="121" t="s">
        <v>5</v>
      </c>
      <c r="M32" s="121" t="s">
        <v>6</v>
      </c>
      <c r="N32" s="122" t="s">
        <v>7</v>
      </c>
      <c r="O32" s="122" t="s">
        <v>8</v>
      </c>
      <c r="P32" s="122" t="s">
        <v>9</v>
      </c>
      <c r="Q32" s="122" t="s">
        <v>10</v>
      </c>
      <c r="R32" s="122" t="s">
        <v>11</v>
      </c>
      <c r="S32" s="122" t="s">
        <v>12</v>
      </c>
      <c r="T32" s="122" t="s">
        <v>13</v>
      </c>
      <c r="U32" s="122" t="s">
        <v>14</v>
      </c>
      <c r="V32" s="122" t="s">
        <v>15</v>
      </c>
      <c r="W32" s="122" t="s">
        <v>16</v>
      </c>
      <c r="X32" s="122" t="s">
        <v>17</v>
      </c>
      <c r="Y32" s="122" t="s">
        <v>18</v>
      </c>
      <c r="Z32" s="122" t="s">
        <v>19</v>
      </c>
      <c r="AA32" s="122" t="s">
        <v>20</v>
      </c>
      <c r="AB32" s="122" t="s">
        <v>21</v>
      </c>
      <c r="AC32" s="122" t="s">
        <v>22</v>
      </c>
      <c r="AD32" s="122" t="s">
        <v>23</v>
      </c>
      <c r="AE32" s="122" t="s">
        <v>24</v>
      </c>
      <c r="AF32" s="122"/>
      <c r="AG32" s="122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3" t="str">
        <f>A4</f>
        <v>AMAC</v>
      </c>
      <c r="H33" s="154">
        <f>IFERROR(SUMIF(AMAC!$M$2:M$2,"HTC_TST_pos",AMAC!$M$3:M$3)/AMAC!$G$3,"")</f>
        <v>0</v>
      </c>
      <c r="I33" s="154">
        <f>IFERROR(SUMIF(AMAC!$M$2:P$2,"HTC_TST_pos",AMAC!$M$3:P$3)/AMAC!$G$3,"")</f>
        <v>0</v>
      </c>
      <c r="J33" s="154">
        <f>IFERROR(SUMIF(AMAC!$M$2:S$2,"HTC_TST_pos",AMAC!$M$3:S$3)/AMAC!$G$3,"")</f>
        <v>0</v>
      </c>
      <c r="K33" s="154">
        <f>IFERROR(SUMIF(AMAC!$M$2:V$2,"HTC_TST_pos",AMAC!$M$3:V$3)/AMAC!$G$3,"")</f>
        <v>0</v>
      </c>
      <c r="L33" s="154">
        <f>IFERROR(SUMIF(AMAC!$M$2:Y$2,"HTC_TST_pos",AMAC!$M$3:Y$3)/AMAC!$G$3,"")</f>
        <v>0</v>
      </c>
      <c r="M33" s="154">
        <f>IFERROR(SUMIF(AMAC!$M$2:AB$2,"HTC_TST_pos",AMAC!$M$3:AB$3)/AMAC!$G$3,"")</f>
        <v>0</v>
      </c>
      <c r="N33" s="154">
        <f>IFERROR(SUMIF(AMAC!$M$2:AE$2,"HTC_TST_pos",AMAC!$M$3:AE$3)/AMAC!$G$3,"")</f>
        <v>0</v>
      </c>
      <c r="O33" s="154">
        <f>IFERROR(SUMIF(AMAC!$M$2:AH$2,"HTC_TST_pos",AMAC!$M$3:AH$3)/AMAC!$G$3,"")</f>
        <v>0</v>
      </c>
      <c r="P33" s="154">
        <f>IFERROR(SUMIF(AMAC!$M$2:AK$2,"HTC_TST_pos",AMAC!$M$3:AK$3)/AMAC!$G$3,"")</f>
        <v>0</v>
      </c>
      <c r="Q33" s="154">
        <f>IFERROR(SUMIF(AMAC!$M$2:AN$2,"HTC_TST_pos",AMAC!$M$3:AN$3)/AMAC!$G$3,"")</f>
        <v>0</v>
      </c>
      <c r="R33" s="154">
        <f>IFERROR(SUMIF(AMAC!$M$2:AQ$2,"HTC_TST_pos",AMAC!$M$3:AQ$3)/AMAC!$G$3,"")</f>
        <v>0</v>
      </c>
      <c r="S33" s="154">
        <f>IFERROR(SUMIF(AMAC!$M$2:AT$2,"HTC_TST_pos",AMAC!$M$3:AT$3)/AMAC!$G$3,"")</f>
        <v>0</v>
      </c>
      <c r="T33" s="154">
        <f>IFERROR(SUMIF(AMAC!$M$2:AW$2,"HTC_TST_pos",AMAC!$M$3:AW$3)/AMAC!$G$3,"")</f>
        <v>0</v>
      </c>
      <c r="U33" s="154">
        <f>IFERROR(SUMIF(AMAC!$M$2:AZ$2,"HTC_TST_pos",AMAC!$M$3:AZ$3)/AMAC!$G$3,"")</f>
        <v>0</v>
      </c>
      <c r="V33" s="154">
        <f>IFERROR(SUMIF(AMAC!$M$2:BC$2,"HTC_TST_pos",AMAC!$M$3:BC$3)/AMAC!$G$3,"")</f>
        <v>0</v>
      </c>
      <c r="W33" s="154">
        <f>IFERROR(SUMIF(AMAC!$M$2:BF$2,"HTC_TST_pos",AMAC!$M$3:BF$3)/AMAC!$G$3,"")</f>
        <v>0</v>
      </c>
      <c r="X33" s="154">
        <f>IFERROR(SUMIF(AMAC!$M$2:BI$2,"HTC_TST_pos",AMAC!$M$3:BI$3)/AMAC!$G$3,"")</f>
        <v>0</v>
      </c>
      <c r="Y33" s="154">
        <f>IFERROR(SUMIF(AMAC!$M$2:BL$2,"HTC_TST_pos",AMAC!$M$3:BL$3)/AMAC!$G$3,"")</f>
        <v>0</v>
      </c>
      <c r="Z33" s="154">
        <f>IFERROR(SUMIF(AMAC!$M$2:BO$2,"HTC_TST_pos",AMAC!$M$3:BO$3)/AMAC!$G$3,"")</f>
        <v>0</v>
      </c>
      <c r="AA33" s="154">
        <f>IFERROR(SUMIF(AMAC!$M$2:BR$2,"HTC_TST_pos",AMAC!$M$3:BR$3)/AMAC!$G$3,"")</f>
        <v>0</v>
      </c>
      <c r="AB33" s="154">
        <f>IFERROR(SUMIF(AMAC!$M$2:BU$2,"HTC_TST_pos",AMAC!$M$3:BU$3)/AMAC!$G$3,"")</f>
        <v>0</v>
      </c>
      <c r="AC33" s="154">
        <f>IFERROR(SUMIF(AMAC!$M$2:BX$2,"HTC_TST_pos",AMAC!$M$3:BX$3)/AMAC!$G$3,"")</f>
        <v>0</v>
      </c>
      <c r="AD33" s="154">
        <f>IFERROR(SUMIF(AMAC!$M$2:CA$2,"HTC_TST_pos",AMAC!$M$3:CA$3)/AMAC!$G$3,"")</f>
        <v>0</v>
      </c>
      <c r="AE33" s="154">
        <f>IFERROR(SUMIF(AMAC!$M$2:CD$2,"HTC_TST_pos",AMAC!$M$3:CD$3)/AMAC!$G$3,"")</f>
        <v>0</v>
      </c>
      <c r="AF33" s="154">
        <f>IFERROR(SUMIF(AMAC!$M$2:CG$2,"HTC_TST_pos",AMAC!$M$3:CG$3)/AMAC!$G$3,"")</f>
        <v>0</v>
      </c>
      <c r="AG33" s="154">
        <f>IFERROR(SUMIF(AMAC!$M$2:CJ$2,"HTC_TST_pos",AMAC!$M$3:CJ$3)/AMAC!$G$3,"")</f>
        <v>0</v>
      </c>
    </row>
    <row r="34" s="3" customFormat="1">
      <c r="G34" s="4" t="str">
        <f ref="G34:G42" t="shared" si="11">A5</f>
        <v>BWARI</v>
      </c>
      <c r="H34" s="158">
        <f>IFERROR(SUMIF(BWARI!$M$2:M$2,"HTC_TST_pos",BWARI!$M$3:M$3)/BWARI!$G$3,"")</f>
        <v>0</v>
      </c>
      <c r="I34" s="158">
        <f>IFERROR(SUMIF(BWARI!$M$2:P$2,"HTC_TST_pos",BWARI!$M$3:P$3)/BWARI!$G$3,"")</f>
        <v>0</v>
      </c>
      <c r="J34" s="158">
        <f>IFERROR(SUMIF(BWARI!$M$2:S$2,"HTC_TST_pos",BWARI!$M$3:S$3)/BWARI!$G$3,"")</f>
        <v>0</v>
      </c>
      <c r="K34" s="158">
        <f>IFERROR(SUMIF(BWARI!$M$2:V$2,"HTC_TST_pos",BWARI!$M$3:V$3)/BWARI!$G$3,"")</f>
        <v>0</v>
      </c>
      <c r="L34" s="158">
        <f>IFERROR(SUMIF(BWARI!$M$2:Y$2,"HTC_TST_pos",BWARI!$M$3:Y$3)/BWARI!$G$3,"")</f>
        <v>0</v>
      </c>
      <c r="M34" s="158">
        <f>IFERROR(SUMIF(BWARI!$M$2:AB$2,"HTC_TST_pos",BWARI!$M$3:AB$3)/BWARI!$G$3,"")</f>
        <v>0</v>
      </c>
      <c r="N34" s="158">
        <f>IFERROR(SUMIF(BWARI!$M$2:AE$2,"HTC_TST_pos",BWARI!$M$3:AE$3)/BWARI!$G$3,"")</f>
        <v>0</v>
      </c>
      <c r="O34" s="158">
        <f>IFERROR(SUMIF(BWARI!$M$2:AH$2,"HTC_TST_pos",BWARI!$M$3:AH$3)/BWARI!$G$3,"")</f>
        <v>0</v>
      </c>
      <c r="P34" s="158">
        <f>IFERROR(SUMIF(BWARI!$M$2:AK$2,"HTC_TST_pos",BWARI!$M$3:AK$3)/BWARI!$G$3,"")</f>
        <v>0</v>
      </c>
      <c r="Q34" s="158">
        <f>IFERROR(SUMIF(BWARI!$M$2:AN$2,"HTC_TST_pos",BWARI!$M$3:AN$3)/BWARI!$G$3,"")</f>
        <v>0</v>
      </c>
      <c r="R34" s="158">
        <f>IFERROR(SUMIF(BWARI!$M$2:AQ$2,"HTC_TST_pos",BWARI!$M$3:AQ$3)/BWARI!$G$3,"")</f>
        <v>0</v>
      </c>
      <c r="S34" s="158">
        <f>IFERROR(SUMIF(BWARI!$M$2:AT$2,"HTC_TST_pos",BWARI!$M$3:AT$3)/BWARI!$G$3,"")</f>
        <v>0</v>
      </c>
      <c r="T34" s="158">
        <f>IFERROR(SUMIF(BWARI!$M$2:AW$2,"HTC_TST_pos",BWARI!$M$3:AW$3)/BWARI!$G$3,"")</f>
        <v>0</v>
      </c>
      <c r="U34" s="158">
        <f>IFERROR(SUMIF(BWARI!$M$2:AZ$2,"HTC_TST_pos",BWARI!$M$3:AZ$3)/BWARI!$G$3,"")</f>
        <v>0</v>
      </c>
      <c r="V34" s="158">
        <f>IFERROR(SUMIF(BWARI!$M$2:BC$2,"HTC_TST_pos",BWARI!$M$3:BC$3)/BWARI!$G$3,"")</f>
        <v>0</v>
      </c>
      <c r="W34" s="158">
        <f>IFERROR(SUMIF(BWARI!$M$2:BF$2,"HTC_TST_pos",BWARI!$M$3:BF$3)/BWARI!$G$3,"")</f>
        <v>0</v>
      </c>
      <c r="X34" s="158">
        <f>IFERROR(SUMIF(BWARI!$M$2:BI$2,"HTC_TST_pos",BWARI!$M$3:BI$3)/BWARI!$G$3,"")</f>
        <v>0</v>
      </c>
      <c r="Y34" s="158">
        <f>IFERROR(SUMIF(BWARI!$M$2:BL$2,"HTC_TST_pos",BWARI!$M$3:BL$3)/BWARI!$G$3,"")</f>
        <v>0</v>
      </c>
      <c r="Z34" s="158">
        <f>IFERROR(SUMIF(BWARI!$M$2:BO$2,"HTC_TST_pos",BWARI!$M$3:BO$3)/BWARI!$G$3,"")</f>
        <v>0</v>
      </c>
      <c r="AA34" s="158">
        <f>IFERROR(SUMIF(BWARI!$M$2:BR$2,"HTC_TST_pos",BWARI!$M$3:BR$3)/BWARI!$G$3,"")</f>
        <v>0</v>
      </c>
      <c r="AB34" s="158">
        <f>IFERROR(SUMIF(BWARI!$M$2:BU$2,"HTC_TST_pos",BWARI!$M$3:BU$3)/BWARI!$G$3,"")</f>
        <v>0</v>
      </c>
      <c r="AC34" s="158">
        <f>IFERROR(SUMIF(BWARI!$M$2:BX$2,"HTC_TST_pos",BWARI!$M$3:BX$3)/BWARI!$G$3,"")</f>
        <v>0</v>
      </c>
      <c r="AD34" s="158">
        <f>IFERROR(SUMIF(BWARI!$M$2:CA$2,"HTC_TST_pos",BWARI!$M$3:CA$3)/BWARI!$G$3,"")</f>
        <v>0</v>
      </c>
      <c r="AE34" s="158">
        <f>IFERROR(SUMIF(BWARI!$M$2:CD$2,"HTC_TST_pos",BWARI!$M$3:CD$3)/BWARI!$G$3,"")</f>
        <v>0</v>
      </c>
      <c r="AF34" s="158">
        <f>IFERROR(SUMIF(BWARI!$M$2:CG$2,"HTC_TST_pos",BWARI!$M$3:CG$3)/BWARI!$G$3,"")</f>
        <v>0</v>
      </c>
      <c r="AG34" s="158">
        <f>IFERROR(SUMIF(BWARI!$M$2:CJ$2,"HTC_TST_pos",BWARI!$M$3:CJ$3)/BWARI!$G$3,"")</f>
        <v>0</v>
      </c>
    </row>
    <row r="35" s="3" customFormat="1">
      <c r="G35" s="4" t="str">
        <f t="shared" si="11"/>
        <v>KONSHISHA</v>
      </c>
      <c r="H35" s="158">
        <f>IFERROR(SUMIF(KONSHISHA!$M$2:M$2,"HTC_TST_pos",KONSHISHA!$M$3:M$3)/KONSHISHA!$G$3,"")</f>
        <v>0</v>
      </c>
      <c r="I35" s="158">
        <f>IFERROR(SUMIF(KONSHISHA!$M$2:P$2,"HTC_TST_pos",KONSHISHA!$M$3:P$3)/KONSHISHA!$G$3,"")</f>
        <v>0</v>
      </c>
      <c r="J35" s="158">
        <f>IFERROR(SUMIF(KONSHISHA!$M$2:S$2,"HTC_TST_pos",KONSHISHA!$M$3:S$3)/KONSHISHA!$G$3,"")</f>
        <v>0</v>
      </c>
      <c r="K35" s="158">
        <f>IFERROR(SUMIF(KONSHISHA!$M$2:V$2,"HTC_TST_pos",KONSHISHA!$M$3:V$3)/KONSHISHA!$G$3,"")</f>
        <v>0</v>
      </c>
      <c r="L35" s="158">
        <f>IFERROR(SUMIF(KONSHISHA!$M$2:Y$2,"HTC_TST_pos",KONSHISHA!$M$3:Y$3)/KONSHISHA!$G$3,"")</f>
        <v>0</v>
      </c>
      <c r="M35" s="158">
        <f>IFERROR(SUMIF(KONSHISHA!$M$2:AB$2,"HTC_TST_pos",KONSHISHA!$M$3:AB$3)/KONSHISHA!$G$3,"")</f>
        <v>0</v>
      </c>
      <c r="N35" s="158">
        <f>IFERROR(SUMIF(KONSHISHA!$M$2:AE$2,"HTC_TST_pos",KONSHISHA!$M$3:AE$3)/KONSHISHA!$G$3,"")</f>
        <v>0</v>
      </c>
      <c r="O35" s="158">
        <f>IFERROR(SUMIF(KONSHISHA!$M$2:AH$2,"HTC_TST_pos",KONSHISHA!$M$3:AH$3)/KONSHISHA!$G$3,"")</f>
        <v>0</v>
      </c>
      <c r="P35" s="158">
        <f>IFERROR(SUMIF(KONSHISHA!$M$2:AK$2,"HTC_TST_pos",KONSHISHA!$M$3:AK$3)/KONSHISHA!$G$3,"")</f>
        <v>0</v>
      </c>
      <c r="Q35" s="158">
        <f>IFERROR(SUMIF(KONSHISHA!$M$2:AN$2,"HTC_TST_pos",KONSHISHA!$M$3:AN$3)/KONSHISHA!$G$3,"")</f>
        <v>0</v>
      </c>
      <c r="R35" s="158">
        <f>IFERROR(SUMIF(KONSHISHA!$M$2:AQ$2,"HTC_TST_pos",KONSHISHA!$M$3:AQ$3)/KONSHISHA!$G$3,"")</f>
        <v>0</v>
      </c>
      <c r="S35" s="158">
        <f>IFERROR(SUMIF(KONSHISHA!$M$2:AT$2,"HTC_TST_pos",KONSHISHA!$M$3:AT$3)/KONSHISHA!$G$3,"")</f>
        <v>0</v>
      </c>
      <c r="T35" s="158">
        <f>IFERROR(SUMIF(KONSHISHA!$M$2:AW$2,"HTC_TST_pos",KONSHISHA!$M$3:AW$3)/KONSHISHA!$G$3,"")</f>
        <v>0</v>
      </c>
      <c r="U35" s="158">
        <f>IFERROR(SUMIF(KONSHISHA!$M$2:AZ$2,"HTC_TST_pos",KONSHISHA!$M$3:AZ$3)/KONSHISHA!$G$3,"")</f>
        <v>0</v>
      </c>
      <c r="V35" s="158">
        <f>IFERROR(SUMIF(KONSHISHA!$M$2:BC$2,"HTC_TST_pos",KONSHISHA!$M$3:BC$3)/KONSHISHA!$G$3,"")</f>
        <v>0</v>
      </c>
      <c r="W35" s="158">
        <f>IFERROR(SUMIF(KONSHISHA!$M$2:BF$2,"HTC_TST_pos",KONSHISHA!$M$3:BF$3)/KONSHISHA!$G$3,"")</f>
        <v>0</v>
      </c>
      <c r="X35" s="158">
        <f>IFERROR(SUMIF(KONSHISHA!$M$2:BI$2,"HTC_TST_pos",KONSHISHA!$M$3:BI$3)/KONSHISHA!$G$3,"")</f>
        <v>0</v>
      </c>
      <c r="Y35" s="158">
        <f>IFERROR(SUMIF(KONSHISHA!$M$2:BL$2,"HTC_TST_pos",KONSHISHA!$M$3:BL$3)/KONSHISHA!$G$3,"")</f>
        <v>0</v>
      </c>
      <c r="Z35" s="158">
        <f>IFERROR(SUMIF(KONSHISHA!$M$2:BO$2,"HTC_TST_pos",KONSHISHA!$M$3:BO$3)/KONSHISHA!$G$3,"")</f>
        <v>0</v>
      </c>
      <c r="AA35" s="158">
        <f>IFERROR(SUMIF(KONSHISHA!$M$2:BR$2,"HTC_TST_pos",KONSHISHA!$M$3:BR$3)/KONSHISHA!$G$3,"")</f>
        <v>0</v>
      </c>
      <c r="AB35" s="158">
        <f>IFERROR(SUMIF(KONSHISHA!$M$2:BU$2,"HTC_TST_pos",KONSHISHA!$M$3:BU$3)/KONSHISHA!$G$3,"")</f>
        <v>0</v>
      </c>
      <c r="AC35" s="158">
        <f>IFERROR(SUMIF(KONSHISHA!$M$2:BX$2,"HTC_TST_pos",KONSHISHA!$M$3:BX$3)/KONSHISHA!$G$3,"")</f>
        <v>0</v>
      </c>
      <c r="AD35" s="158">
        <f>IFERROR(SUMIF(KONSHISHA!$M$2:CA$2,"HTC_TST_pos",KONSHISHA!$M$3:CA$3)/KONSHISHA!$G$3,"")</f>
        <v>0</v>
      </c>
      <c r="AE35" s="158">
        <f>IFERROR(SUMIF(KONSHISHA!$M$2:CD$2,"HTC_TST_pos",KONSHISHA!$M$3:CD$3)/KONSHISHA!$G$3,"")</f>
        <v>0</v>
      </c>
      <c r="AF35" s="158">
        <f>IFERROR(SUMIF(KONSHISHA!$M$2:CG$2,"HTC_TST_pos",KONSHISHA!$M$3:CG$3)/KONSHISHA!$G$3,"")</f>
        <v>0</v>
      </c>
      <c r="AG35" s="158">
        <f>IFERROR(SUMIF(KONSHISHA!$M$2:CJ$2,"HTC_TST_pos",KONSHISHA!$M$3:CJ$3)/KONSHISHA!$G$3,"")</f>
        <v>0</v>
      </c>
    </row>
    <row r="36" s="3" customFormat="1">
      <c r="G36" s="4" t="str">
        <f t="shared" si="11"/>
        <v>USHONGO</v>
      </c>
      <c r="H36" s="158">
        <f>IFERROR(SUMIF(USHONGO!$M$2:M$2,"HTC_TST_pos",USHONGO!$M$3:M$3)/USHONGO!$G$3,"")</f>
        <v>0</v>
      </c>
      <c r="I36" s="158">
        <f>IFERROR(SUMIF(USHONGO!$M$2:P$2,"HTC_TST_pos",USHONGO!$M$3:P$3)/USHONGO!$G$3,"")</f>
        <v>0</v>
      </c>
      <c r="J36" s="158">
        <f>IFERROR(SUMIF(USHONGO!$M$2:S$2,"HTC_TST_pos",USHONGO!$M$3:S$3)/USHONGO!$G$3,"")</f>
        <v>0</v>
      </c>
      <c r="K36" s="158">
        <f>IFERROR(SUMIF(USHONGO!$M$2:V$2,"HTC_TST_pos",USHONGO!$M$3:V$3)/USHONGO!$G$3,"")</f>
        <v>0</v>
      </c>
      <c r="L36" s="158">
        <f>IFERROR(SUMIF(USHONGO!$M$2:Y$2,"HTC_TST_pos",USHONGO!$M$3:Y$3)/USHONGO!$G$3,"")</f>
        <v>0</v>
      </c>
      <c r="M36" s="158">
        <f>IFERROR(SUMIF(USHONGO!$M$2:AB$2,"HTC_TST_pos",USHONGO!$M$3:AB$3)/USHONGO!$G$3,"")</f>
        <v>0</v>
      </c>
      <c r="N36" s="158">
        <f>IFERROR(SUMIF(USHONGO!$M$2:AE$2,"HTC_TST_pos",USHONGO!$M$3:AE$3)/USHONGO!$G$3,"")</f>
        <v>0</v>
      </c>
      <c r="O36" s="158">
        <f>IFERROR(SUMIF(USHONGO!$M$2:AH$2,"HTC_TST_pos",USHONGO!$M$3:AH$3)/USHONGO!$G$3,"")</f>
        <v>0</v>
      </c>
      <c r="P36" s="158">
        <f>IFERROR(SUMIF(USHONGO!$M$2:AK$2,"HTC_TST_pos",USHONGO!$M$3:AK$3)/USHONGO!$G$3,"")</f>
        <v>0</v>
      </c>
      <c r="Q36" s="158">
        <f>IFERROR(SUMIF(USHONGO!$M$2:AN$2,"HTC_TST_pos",USHONGO!$M$3:AN$3)/USHONGO!$G$3,"")</f>
        <v>0</v>
      </c>
      <c r="R36" s="158">
        <f>IFERROR(SUMIF(USHONGO!$M$2:AQ$2,"HTC_TST_pos",USHONGO!$M$3:AQ$3)/USHONGO!$G$3,"")</f>
        <v>0</v>
      </c>
      <c r="S36" s="158">
        <f>IFERROR(SUMIF(USHONGO!$M$2:AT$2,"HTC_TST_pos",USHONGO!$M$3:AT$3)/USHONGO!$G$3,"")</f>
        <v>0</v>
      </c>
      <c r="T36" s="158">
        <f>IFERROR(SUMIF(USHONGO!$M$2:AW$2,"HTC_TST_pos",USHONGO!$M$3:AW$3)/USHONGO!$G$3,"")</f>
        <v>0</v>
      </c>
      <c r="U36" s="158">
        <f>IFERROR(SUMIF(USHONGO!$M$2:AZ$2,"HTC_TST_pos",USHONGO!$M$3:AZ$3)/USHONGO!$G$3,"")</f>
        <v>0</v>
      </c>
      <c r="V36" s="158">
        <f>IFERROR(SUMIF(USHONGO!$M$2:BC$2,"HTC_TST_pos",USHONGO!$M$3:BC$3)/USHONGO!$G$3,"")</f>
        <v>0</v>
      </c>
      <c r="W36" s="158">
        <f>IFERROR(SUMIF(USHONGO!$M$2:BF$2,"HTC_TST_pos",USHONGO!$M$3:BF$3)/USHONGO!$G$3,"")</f>
        <v>0</v>
      </c>
      <c r="X36" s="158">
        <f>IFERROR(SUMIF(USHONGO!$M$2:BI$2,"HTC_TST_pos",USHONGO!$M$3:BI$3)/USHONGO!$G$3,"")</f>
        <v>0</v>
      </c>
      <c r="Y36" s="158">
        <f>IFERROR(SUMIF(USHONGO!$M$2:BL$2,"HTC_TST_pos",USHONGO!$M$3:BL$3)/USHONGO!$G$3,"")</f>
        <v>0</v>
      </c>
      <c r="Z36" s="158">
        <f>IFERROR(SUMIF(USHONGO!$M$2:BO$2,"HTC_TST_pos",USHONGO!$M$3:BO$3)/USHONGO!$G$3,"")</f>
        <v>0</v>
      </c>
      <c r="AA36" s="158">
        <f>IFERROR(SUMIF(USHONGO!$M$2:BR$2,"HTC_TST_pos",USHONGO!$M$3:BR$3)/USHONGO!$G$3,"")</f>
        <v>0</v>
      </c>
      <c r="AB36" s="158">
        <f>IFERROR(SUMIF(USHONGO!$M$2:BU$2,"HTC_TST_pos",USHONGO!$M$3:BU$3)/USHONGO!$G$3,"")</f>
        <v>0</v>
      </c>
      <c r="AC36" s="158">
        <f>IFERROR(SUMIF(USHONGO!$M$2:BX$2,"HTC_TST_pos",USHONGO!$M$3:BX$3)/USHONGO!$G$3,"")</f>
        <v>0</v>
      </c>
      <c r="AD36" s="158">
        <f>IFERROR(SUMIF(USHONGO!$M$2:CA$2,"HTC_TST_pos",USHONGO!$M$3:CA$3)/USHONGO!$G$3,"")</f>
        <v>0</v>
      </c>
      <c r="AE36" s="158">
        <f>IFERROR(SUMIF(USHONGO!$M$2:CD$2,"HTC_TST_pos",USHONGO!$M$3:CD$3)/USHONGO!$G$3,"")</f>
        <v>0</v>
      </c>
      <c r="AF36" s="158">
        <f>IFERROR(SUMIF(USHONGO!$M$2:CG$2,"HTC_TST_pos",USHONGO!$M$3:CG$3)/USHONGO!$G$3,"")</f>
        <v>0</v>
      </c>
      <c r="AG36" s="158">
        <f>IFERROR(SUMIF(USHONGO!$M$2:CJ$2,"HTC_TST_pos",USHONGO!$M$3:CJ$3)/USHONGO!$G$3,"")</f>
        <v>0</v>
      </c>
    </row>
    <row r="37" s="3" customFormat="1">
      <c r="G37" s="4" t="str">
        <f t="shared" si="11"/>
        <v>DOMA</v>
      </c>
      <c r="H37" s="158">
        <f>IFERROR(SUMIF(DOMA!$M$2:M$2,"HTC_TST_pos",DOMA!$M$3:M$3)/DOMA!$G$3,"")</f>
        <v>0</v>
      </c>
      <c r="I37" s="158">
        <f>IFERROR(SUMIF(DOMA!$M$2:P$2,"HTC_TST_pos",DOMA!$M$3:P$3)/DOMA!$G$3,"")</f>
        <v>0</v>
      </c>
      <c r="J37" s="158">
        <f>IFERROR(SUMIF(DOMA!$M$2:S$2,"HTC_TST_pos",DOMA!$M$3:S$3)/DOMA!$G$3,"")</f>
        <v>0</v>
      </c>
      <c r="K37" s="158">
        <f>IFERROR(SUMIF(DOMA!$M$2:V$2,"HTC_TST_pos",DOMA!$M$3:V$3)/DOMA!$G$3,"")</f>
        <v>0</v>
      </c>
      <c r="L37" s="158">
        <f>IFERROR(SUMIF(DOMA!$M$2:Y$2,"HTC_TST_pos",DOMA!$M$3:Y$3)/DOMA!$G$3,"")</f>
        <v>0</v>
      </c>
      <c r="M37" s="158">
        <f>IFERROR(SUMIF(DOMA!$M$2:AB$2,"HTC_TST_pos",DOMA!$M$3:AB$3)/DOMA!$G$3,"")</f>
        <v>0</v>
      </c>
      <c r="N37" s="158">
        <f>IFERROR(SUMIF(DOMA!$M$2:AE$2,"HTC_TST_pos",DOMA!$M$3:AE$3)/DOMA!$G$3,"")</f>
        <v>0</v>
      </c>
      <c r="O37" s="158">
        <f>IFERROR(SUMIF(DOMA!$M$2:AH$2,"HTC_TST_pos",DOMA!$M$3:AH$3)/DOMA!$G$3,"")</f>
        <v>0</v>
      </c>
      <c r="P37" s="158">
        <f>IFERROR(SUMIF(DOMA!$M$2:AK$2,"HTC_TST_pos",DOMA!$M$3:AK$3)/DOMA!$G$3,"")</f>
        <v>0</v>
      </c>
      <c r="Q37" s="158">
        <f>IFERROR(SUMIF(DOMA!$M$2:AN$2,"HTC_TST_pos",DOMA!$M$3:AN$3)/DOMA!$G$3,"")</f>
        <v>0</v>
      </c>
      <c r="R37" s="158">
        <f>IFERROR(SUMIF(DOMA!$M$2:AQ$2,"HTC_TST_pos",DOMA!$M$3:AQ$3)/DOMA!$G$3,"")</f>
        <v>0</v>
      </c>
      <c r="S37" s="158">
        <f>IFERROR(SUMIF(DOMA!$M$2:AT$2,"HTC_TST_pos",DOMA!$M$3:AT$3)/DOMA!$G$3,"")</f>
        <v>0</v>
      </c>
      <c r="T37" s="158">
        <f>IFERROR(SUMIF(DOMA!$M$2:AW$2,"HTC_TST_pos",DOMA!$M$3:AW$3)/DOMA!$G$3,"")</f>
        <v>0</v>
      </c>
      <c r="U37" s="158">
        <f>IFERROR(SUMIF(DOMA!$M$2:AZ$2,"HTC_TST_pos",DOMA!$M$3:AZ$3)/DOMA!$G$3,"")</f>
        <v>0</v>
      </c>
      <c r="V37" s="158">
        <f>IFERROR(SUMIF(DOMA!$M$2:BC$2,"HTC_TST_pos",DOMA!$M$3:BC$3)/DOMA!$G$3,"")</f>
        <v>0</v>
      </c>
      <c r="W37" s="158">
        <f>IFERROR(SUMIF(DOMA!$M$2:BF$2,"HTC_TST_pos",DOMA!$M$3:BF$3)/DOMA!$G$3,"")</f>
        <v>0</v>
      </c>
      <c r="X37" s="158">
        <f>IFERROR(SUMIF(DOMA!$M$2:BI$2,"HTC_TST_pos",DOMA!$M$3:BI$3)/DOMA!$G$3,"")</f>
        <v>0</v>
      </c>
      <c r="Y37" s="158">
        <f>IFERROR(SUMIF(DOMA!$M$2:BL$2,"HTC_TST_pos",DOMA!$M$3:BL$3)/DOMA!$G$3,"")</f>
        <v>0</v>
      </c>
      <c r="Z37" s="158">
        <f>IFERROR(SUMIF(DOMA!$M$2:BO$2,"HTC_TST_pos",DOMA!$M$3:BO$3)/DOMA!$G$3,"")</f>
        <v>0</v>
      </c>
      <c r="AA37" s="158">
        <f>IFERROR(SUMIF(DOMA!$M$2:BR$2,"HTC_TST_pos",DOMA!$M$3:BR$3)/DOMA!$G$3,"")</f>
        <v>0</v>
      </c>
      <c r="AB37" s="158">
        <f>IFERROR(SUMIF(DOMA!$M$2:BU$2,"HTC_TST_pos",DOMA!$M$3:BU$3)/DOMA!$G$3,"")</f>
        <v>0</v>
      </c>
      <c r="AC37" s="158">
        <f>IFERROR(SUMIF(DOMA!$M$2:BX$2,"HTC_TST_pos",DOMA!$M$3:BX$3)/DOMA!$G$3,"")</f>
        <v>0</v>
      </c>
      <c r="AD37" s="158">
        <f>IFERROR(SUMIF(DOMA!$M$2:CA$2,"HTC_TST_pos",DOMA!$M$3:CA$3)/DOMA!$G$3,"")</f>
        <v>0</v>
      </c>
      <c r="AE37" s="158">
        <f>IFERROR(SUMIF(DOMA!$M$2:CD$2,"HTC_TST_pos",DOMA!$M$3:CD$3)/DOMA!$G$3,"")</f>
        <v>0</v>
      </c>
      <c r="AF37" s="158">
        <f>IFERROR(SUMIF(DOMA!$M$2:CG$2,"HTC_TST_pos",DOMA!$M$3:CG$3)/DOMA!$G$3,"")</f>
        <v>0</v>
      </c>
      <c r="AG37" s="158">
        <f>IFERROR(SUMIF(DOMA!$M$2:CJ$2,"HTC_TST_pos",DOMA!$M$3:CJ$3)/DOMA!$G$3,"")</f>
        <v>0</v>
      </c>
    </row>
    <row r="38" s="3" customFormat="1">
      <c r="G38" s="4" t="str">
        <f t="shared" si="11"/>
        <v>KARU</v>
      </c>
      <c r="H38" s="158">
        <f>IFERROR(SUMIF(KARU!$M$2:M$2,"HTC_TST_pos",KARU!$M$3:M$3)/KARU!$G$3,"")</f>
        <v>0</v>
      </c>
      <c r="I38" s="158">
        <f>IFERROR(SUMIF(KARU!$M$2:P$2,"HTC_TST_pos",KARU!$M$3:P$3)/KARU!$G$3,"")</f>
        <v>0</v>
      </c>
      <c r="J38" s="158">
        <f>IFERROR(SUMIF(KARU!$M$2:S$2,"HTC_TST_pos",KARU!$M$3:S$3)/KARU!$G$3,"")</f>
        <v>0</v>
      </c>
      <c r="K38" s="158">
        <f>IFERROR(SUMIF(KARU!$M$2:V$2,"HTC_TST_pos",KARU!$M$3:V$3)/KARU!$G$3,"")</f>
        <v>0</v>
      </c>
      <c r="L38" s="158">
        <f>IFERROR(SUMIF(KARU!$M$2:Y$2,"HTC_TST_pos",KARU!$M$3:Y$3)/KARU!$G$3,"")</f>
        <v>0</v>
      </c>
      <c r="M38" s="158">
        <f>IFERROR(SUMIF(KARU!$M$2:AB$2,"HTC_TST_pos",KARU!$M$3:AB$3)/KARU!$G$3,"")</f>
        <v>0</v>
      </c>
      <c r="N38" s="158">
        <f>IFERROR(SUMIF(KARU!$M$2:AE$2,"HTC_TST_pos",KARU!$M$3:AE$3)/KARU!$G$3,"")</f>
        <v>0</v>
      </c>
      <c r="O38" s="158">
        <f>IFERROR(SUMIF(KARU!$M$2:AH$2,"HTC_TST_pos",KARU!$M$3:AH$3)/KARU!$G$3,"")</f>
        <v>0</v>
      </c>
      <c r="P38" s="158">
        <f>IFERROR(SUMIF(KARU!$M$2:AK$2,"HTC_TST_pos",KARU!$M$3:AK$3)/KARU!$G$3,"")</f>
        <v>0</v>
      </c>
      <c r="Q38" s="158">
        <f>IFERROR(SUMIF(KARU!$M$2:AN$2,"HTC_TST_pos",KARU!$M$3:AN$3)/KARU!$G$3,"")</f>
        <v>0</v>
      </c>
      <c r="R38" s="158">
        <f>IFERROR(SUMIF(KARU!$M$2:AQ$2,"HTC_TST_pos",KARU!$M$3:AQ$3)/KARU!$G$3,"")</f>
        <v>0</v>
      </c>
      <c r="S38" s="158">
        <f>IFERROR(SUMIF(KARU!$M$2:AT$2,"HTC_TST_pos",KARU!$M$3:AT$3)/KARU!$G$3,"")</f>
        <v>0</v>
      </c>
      <c r="T38" s="158">
        <f>IFERROR(SUMIF(KARU!$M$2:AW$2,"HTC_TST_pos",KARU!$M$3:AW$3)/KARU!$G$3,"")</f>
        <v>0</v>
      </c>
      <c r="U38" s="158">
        <f>IFERROR(SUMIF(KARU!$M$2:AZ$2,"HTC_TST_pos",KARU!$M$3:AZ$3)/KARU!$G$3,"")</f>
        <v>0</v>
      </c>
      <c r="V38" s="158">
        <f>IFERROR(SUMIF(KARU!$M$2:BC$2,"HTC_TST_pos",KARU!$M$3:BC$3)/KARU!$G$3,"")</f>
        <v>0</v>
      </c>
      <c r="W38" s="158">
        <f>IFERROR(SUMIF(KARU!$M$2:BF$2,"HTC_TST_pos",KARU!$M$3:BF$3)/KARU!$G$3,"")</f>
        <v>0</v>
      </c>
      <c r="X38" s="158">
        <f>IFERROR(SUMIF(KARU!$M$2:BI$2,"HTC_TST_pos",KARU!$M$3:BI$3)/KARU!$G$3,"")</f>
        <v>0</v>
      </c>
      <c r="Y38" s="158">
        <f>IFERROR(SUMIF(KARU!$M$2:BL$2,"HTC_TST_pos",KARU!$M$3:BL$3)/KARU!$G$3,"")</f>
        <v>0</v>
      </c>
      <c r="Z38" s="158">
        <f>IFERROR(SUMIF(KARU!$M$2:BO$2,"HTC_TST_pos",KARU!$M$3:BO$3)/KARU!$G$3,"")</f>
        <v>0</v>
      </c>
      <c r="AA38" s="158">
        <f>IFERROR(SUMIF(KARU!$M$2:BR$2,"HTC_TST_pos",KARU!$M$3:BR$3)/KARU!$G$3,"")</f>
        <v>0</v>
      </c>
      <c r="AB38" s="158">
        <f>IFERROR(SUMIF(KARU!$M$2:BU$2,"HTC_TST_pos",KARU!$M$3:BU$3)/KARU!$G$3,"")</f>
        <v>0</v>
      </c>
      <c r="AC38" s="158">
        <f>IFERROR(SUMIF(KARU!$M$2:BX$2,"HTC_TST_pos",KARU!$M$3:BX$3)/KARU!$G$3,"")</f>
        <v>0</v>
      </c>
      <c r="AD38" s="158">
        <f>IFERROR(SUMIF(KARU!$M$2:CA$2,"HTC_TST_pos",KARU!$M$3:CA$3)/KARU!$G$3,"")</f>
        <v>0</v>
      </c>
      <c r="AE38" s="158">
        <f>IFERROR(SUMIF(KARU!$M$2:CD$2,"HTC_TST_pos",KARU!$M$3:CD$3)/KARU!$G$3,"")</f>
        <v>0</v>
      </c>
      <c r="AF38" s="158">
        <f>IFERROR(SUMIF(KARU!$M$2:CG$2,"HTC_TST_pos",KARU!$M$3:CG$3)/KARU!$G$3,"")</f>
        <v>0</v>
      </c>
      <c r="AG38" s="158">
        <f>IFERROR(SUMIF(KARU!$M$2:CJ$2,"HTC_TST_pos",KARU!$M$3:CJ$3)/KARU!$G$3,"")</f>
        <v>0</v>
      </c>
    </row>
    <row r="39" s="3" customFormat="1">
      <c r="G39" s="4" t="str">
        <f t="shared" si="11"/>
        <v>LAFIA</v>
      </c>
      <c r="H39" s="158">
        <f>IFERROR(SUMIF(LAFIA!$M$2:M$2,"HTC_TST_pos",LAFIA!$M$3:M$3)/LAFIA!$G$3,"")</f>
        <v>0</v>
      </c>
      <c r="I39" s="158">
        <f>IFERROR(SUMIF(LAFIA!$M$2:P$2,"HTC_TST_pos",LAFIA!$M$3:P$3)/LAFIA!$G$3,"")</f>
        <v>0</v>
      </c>
      <c r="J39" s="158">
        <f>IFERROR(SUMIF(LAFIA!$M$2:S$2,"HTC_TST_pos",LAFIA!$M$3:S$3)/LAFIA!$G$3,"")</f>
        <v>0</v>
      </c>
      <c r="K39" s="158">
        <f>IFERROR(SUMIF(LAFIA!$M$2:V$2,"HTC_TST_pos",LAFIA!$M$3:V$3)/LAFIA!$G$3,"")</f>
        <v>0</v>
      </c>
      <c r="L39" s="158">
        <f>IFERROR(SUMIF(LAFIA!$M$2:Y$2,"HTC_TST_pos",LAFIA!$M$3:Y$3)/LAFIA!$G$3,"")</f>
        <v>0</v>
      </c>
      <c r="M39" s="158">
        <f>IFERROR(SUMIF(LAFIA!$M$2:AB$2,"HTC_TST_pos",LAFIA!$M$3:AB$3)/LAFIA!$G$3,"")</f>
        <v>0</v>
      </c>
      <c r="N39" s="158">
        <f>IFERROR(SUMIF(LAFIA!$M$2:AE$2,"HTC_TST_pos",LAFIA!$M$3:AE$3)/LAFIA!$G$3,"")</f>
        <v>0</v>
      </c>
      <c r="O39" s="158">
        <f>IFERROR(SUMIF(LAFIA!$M$2:AH$2,"HTC_TST_pos",LAFIA!$M$3:AH$3)/LAFIA!$G$3,"")</f>
        <v>0</v>
      </c>
      <c r="P39" s="158">
        <f>IFERROR(SUMIF(LAFIA!$M$2:AK$2,"HTC_TST_pos",LAFIA!$M$3:AK$3)/LAFIA!$G$3,"")</f>
        <v>0</v>
      </c>
      <c r="Q39" s="158">
        <f>IFERROR(SUMIF(LAFIA!$M$2:AN$2,"HTC_TST_pos",LAFIA!$M$3:AN$3)/LAFIA!$G$3,"")</f>
        <v>0</v>
      </c>
      <c r="R39" s="158">
        <f>IFERROR(SUMIF(LAFIA!$M$2:AQ$2,"HTC_TST_pos",LAFIA!$M$3:AQ$3)/LAFIA!$G$3,"")</f>
        <v>0</v>
      </c>
      <c r="S39" s="158">
        <f>IFERROR(SUMIF(LAFIA!$M$2:AT$2,"HTC_TST_pos",LAFIA!$M$3:AT$3)/LAFIA!$G$3,"")</f>
        <v>0</v>
      </c>
      <c r="T39" s="158">
        <f>IFERROR(SUMIF(LAFIA!$M$2:AW$2,"HTC_TST_pos",LAFIA!$M$3:AW$3)/LAFIA!$G$3,"")</f>
        <v>0</v>
      </c>
      <c r="U39" s="158">
        <f>IFERROR(SUMIF(LAFIA!$M$2:AZ$2,"HTC_TST_pos",LAFIA!$M$3:AZ$3)/LAFIA!$G$3,"")</f>
        <v>0</v>
      </c>
      <c r="V39" s="158">
        <f>IFERROR(SUMIF(LAFIA!$M$2:BC$2,"HTC_TST_pos",LAFIA!$M$3:BC$3)/LAFIA!$G$3,"")</f>
        <v>0</v>
      </c>
      <c r="W39" s="158">
        <f>IFERROR(SUMIF(LAFIA!$M$2:BF$2,"HTC_TST_pos",LAFIA!$M$3:BF$3)/LAFIA!$G$3,"")</f>
        <v>0</v>
      </c>
      <c r="X39" s="158">
        <f>IFERROR(SUMIF(LAFIA!$M$2:BI$2,"HTC_TST_pos",LAFIA!$M$3:BI$3)/LAFIA!$G$3,"")</f>
        <v>0</v>
      </c>
      <c r="Y39" s="158">
        <f>IFERROR(SUMIF(LAFIA!$M$2:BL$2,"HTC_TST_pos",LAFIA!$M$3:BL$3)/LAFIA!$G$3,"")</f>
        <v>0</v>
      </c>
      <c r="Z39" s="158">
        <f>IFERROR(SUMIF(LAFIA!$M$2:BO$2,"HTC_TST_pos",LAFIA!$M$3:BO$3)/LAFIA!$G$3,"")</f>
        <v>0</v>
      </c>
      <c r="AA39" s="158">
        <f>IFERROR(SUMIF(LAFIA!$M$2:BR$2,"HTC_TST_pos",LAFIA!$M$3:BR$3)/LAFIA!$G$3,"")</f>
        <v>0</v>
      </c>
      <c r="AB39" s="158">
        <f>IFERROR(SUMIF(LAFIA!$M$2:BU$2,"HTC_TST_pos",LAFIA!$M$3:BU$3)/LAFIA!$G$3,"")</f>
        <v>0</v>
      </c>
      <c r="AC39" s="158">
        <f>IFERROR(SUMIF(LAFIA!$M$2:BX$2,"HTC_TST_pos",LAFIA!$M$3:BX$3)/LAFIA!$G$3,"")</f>
        <v>0</v>
      </c>
      <c r="AD39" s="158">
        <f>IFERROR(SUMIF(LAFIA!$M$2:CA$2,"HTC_TST_pos",LAFIA!$M$3:CA$3)/LAFIA!$G$3,"")</f>
        <v>0</v>
      </c>
      <c r="AE39" s="158">
        <f>IFERROR(SUMIF(LAFIA!$M$2:CD$2,"HTC_TST_pos",LAFIA!$M$3:CD$3)/LAFIA!$G$3,"")</f>
        <v>0</v>
      </c>
      <c r="AF39" s="158">
        <f>IFERROR(SUMIF(LAFIA!$M$2:CG$2,"HTC_TST_pos",LAFIA!$M$3:CG$3)/LAFIA!$G$3,"")</f>
        <v>0</v>
      </c>
      <c r="AG39" s="158">
        <f>IFERROR(SUMIF(LAFIA!$M$2:CJ$2,"HTC_TST_pos",LAFIA!$M$3:CJ$3)/LAFIA!$G$3,"")</f>
        <v>0</v>
      </c>
    </row>
    <row r="40" s="3" customFormat="1">
      <c r="G40" s="4" t="str">
        <f t="shared" si="11"/>
        <v>NASSARAWA</v>
      </c>
      <c r="H40" s="158">
        <f>IFERROR(SUMIF(NASSARAWA!$M$2:M$2,"HTC_TST_pos",NASSARAWA!$M$3:M$3)/NASSARAWA!$G$3,"")</f>
        <v>0</v>
      </c>
      <c r="I40" s="158">
        <f>IFERROR(SUMIF(NASSARAWA!$M$2:P$2,"HTC_TST_pos",NASSARAWA!$M$3:P$3)/NASSARAWA!$G$3,"")</f>
        <v>0</v>
      </c>
      <c r="J40" s="158">
        <f>IFERROR(SUMIF(NASSARAWA!$M$2:S$2,"HTC_TST_pos",NASSARAWA!$M$3:S$3)/NASSARAWA!$G$3,"")</f>
        <v>0</v>
      </c>
      <c r="K40" s="158">
        <f>IFERROR(SUMIF(NASSARAWA!$M$2:V$2,"HTC_TST_pos",NASSARAWA!$M$3:V$3)/NASSARAWA!$G$3,"")</f>
        <v>0</v>
      </c>
      <c r="L40" s="158">
        <f>IFERROR(SUMIF(NASSARAWA!$M$2:Y$2,"HTC_TST_pos",NASSARAWA!$M$3:Y$3)/NASSARAWA!$G$3,"")</f>
        <v>0</v>
      </c>
      <c r="M40" s="158">
        <f>IFERROR(SUMIF(NASSARAWA!$M$2:AB$2,"HTC_TST_pos",NASSARAWA!$M$3:AB$3)/NASSARAWA!$G$3,"")</f>
        <v>0</v>
      </c>
      <c r="N40" s="158">
        <f>IFERROR(SUMIF(NASSARAWA!$M$2:AE$2,"HTC_TST_pos",NASSARAWA!$M$3:AE$3)/NASSARAWA!$G$3,"")</f>
        <v>0</v>
      </c>
      <c r="O40" s="158">
        <f>IFERROR(SUMIF(NASSARAWA!$M$2:AH$2,"HTC_TST_pos",NASSARAWA!$M$3:AH$3)/NASSARAWA!$G$3,"")</f>
        <v>0</v>
      </c>
      <c r="P40" s="158">
        <f>IFERROR(SUMIF(NASSARAWA!$M$2:AK$2,"HTC_TST_pos",NASSARAWA!$M$3:AK$3)/NASSARAWA!$G$3,"")</f>
        <v>0</v>
      </c>
      <c r="Q40" s="158">
        <f>IFERROR(SUMIF(NASSARAWA!$M$2:AN$2,"HTC_TST_pos",NASSARAWA!$M$3:AN$3)/NASSARAWA!$G$3,"")</f>
        <v>0</v>
      </c>
      <c r="R40" s="158">
        <f>IFERROR(SUMIF(NASSARAWA!$M$2:AQ$2,"HTC_TST_pos",NASSARAWA!$M$3:AQ$3)/NASSARAWA!$G$3,"")</f>
        <v>0</v>
      </c>
      <c r="S40" s="158">
        <f>IFERROR(SUMIF(NASSARAWA!$M$2:AT$2,"HTC_TST_pos",NASSARAWA!$M$3:AT$3)/NASSARAWA!$G$3,"")</f>
        <v>0</v>
      </c>
      <c r="T40" s="158">
        <f>IFERROR(SUMIF(NASSARAWA!$M$2:AW$2,"HTC_TST_pos",NASSARAWA!$M$3:AW$3)/NASSARAWA!$G$3,"")</f>
        <v>0</v>
      </c>
      <c r="U40" s="158">
        <f>IFERROR(SUMIF(NASSARAWA!$M$2:AZ$2,"HTC_TST_pos",NASSARAWA!$M$3:AZ$3)/NASSARAWA!$G$3,"")</f>
        <v>0</v>
      </c>
      <c r="V40" s="158">
        <f>IFERROR(SUMIF(NASSARAWA!$M$2:BC$2,"HTC_TST_pos",NASSARAWA!$M$3:BC$3)/NASSARAWA!$G$3,"")</f>
        <v>0</v>
      </c>
      <c r="W40" s="158">
        <f>IFERROR(SUMIF(NASSARAWA!$M$2:BF$2,"HTC_TST_pos",NASSARAWA!$M$3:BF$3)/NASSARAWA!$G$3,"")</f>
        <v>0</v>
      </c>
      <c r="X40" s="158">
        <f>IFERROR(SUMIF(NASSARAWA!$M$2:BI$2,"HTC_TST_pos",NASSARAWA!$M$3:BI$3)/NASSARAWA!$G$3,"")</f>
        <v>0</v>
      </c>
      <c r="Y40" s="158">
        <f>IFERROR(SUMIF(NASSARAWA!$M$2:BL$2,"HTC_TST_pos",NASSARAWA!$M$3:BL$3)/NASSARAWA!$G$3,"")</f>
        <v>0</v>
      </c>
      <c r="Z40" s="158">
        <f>IFERROR(SUMIF(NASSARAWA!$M$2:BO$2,"HTC_TST_pos",NASSARAWA!$M$3:BO$3)/NASSARAWA!$G$3,"")</f>
        <v>0</v>
      </c>
      <c r="AA40" s="158">
        <f>IFERROR(SUMIF(NASSARAWA!$M$2:BR$2,"HTC_TST_pos",NASSARAWA!$M$3:BR$3)/NASSARAWA!$G$3,"")</f>
        <v>0</v>
      </c>
      <c r="AB40" s="158">
        <f>IFERROR(SUMIF(NASSARAWA!$M$2:BU$2,"HTC_TST_pos",NASSARAWA!$M$3:BU$3)/NASSARAWA!$G$3,"")</f>
        <v>0</v>
      </c>
      <c r="AC40" s="158">
        <f>IFERROR(SUMIF(NASSARAWA!$M$2:BX$2,"HTC_TST_pos",NASSARAWA!$M$3:BX$3)/NASSARAWA!$G$3,"")</f>
        <v>0</v>
      </c>
      <c r="AD40" s="158">
        <f>IFERROR(SUMIF(NASSARAWA!$M$2:CA$2,"HTC_TST_pos",NASSARAWA!$M$3:CA$3)/NASSARAWA!$G$3,"")</f>
        <v>0</v>
      </c>
      <c r="AE40" s="158">
        <f>IFERROR(SUMIF(NASSARAWA!$M$2:CD$2,"HTC_TST_pos",NASSARAWA!$M$3:CD$3)/NASSARAWA!$G$3,"")</f>
        <v>0</v>
      </c>
      <c r="AF40" s="158">
        <f>IFERROR(SUMIF(NASSARAWA!$M$2:CG$2,"HTC_TST_pos",NASSARAWA!$M$3:CG$3)/NASSARAWA!$G$3,"")</f>
        <v>0</v>
      </c>
      <c r="AG40" s="158">
        <f>IFERROR(SUMIF(NASSARAWA!$M$2:CJ$2,"HTC_TST_pos",NASSARAWA!$M$3:CJ$3)/NASSARAWA!$G$3,"")</f>
        <v>0</v>
      </c>
    </row>
    <row r="41" s="3" customFormat="1">
      <c r="G41" s="4" t="str">
        <f t="shared" si="11"/>
        <v>LGA9</v>
      </c>
      <c r="H41" s="158" t="str">
        <f>IFERROR(SUMIF('LGA9'!$L$2:L$2,"HTC_TST_pos",'LGA9'!$L$3:L$3)/'LGA9'!$F$3,"")</f>
      </c>
      <c r="I41" s="158" t="str">
        <f>IFERROR(SUMIF('LGA9'!$L$2:O$2,"HTC_TST_pos",'LGA9'!$L$3:O$3)/'LGA9'!$F$3,"")</f>
      </c>
      <c r="J41" s="158" t="str">
        <f>IFERROR(SUMIF('LGA9'!$L$2:R$2,"HTC_TST_pos",'LGA9'!$L$3:R$3)/'LGA9'!$F$3,"")</f>
      </c>
      <c r="K41" s="158" t="str">
        <f>IFERROR(SUMIF('LGA9'!$L$2:U$2,"HTC_TST_pos",'LGA9'!$L$3:U$3)/'LGA9'!$F$3,"")</f>
      </c>
      <c r="L41" s="158" t="str">
        <f>IFERROR(SUMIF('LGA9'!$L$2:X$2,"HTC_TST_pos",'LGA9'!$L$3:X$3)/'LGA9'!$F$3,"")</f>
      </c>
      <c r="M41" s="158" t="str">
        <f>IFERROR(SUMIF('LGA9'!$L$2:AA$2,"HTC_TST_pos",'LGA9'!$L$3:AA$3)/'LGA9'!$F$3,"")</f>
      </c>
      <c r="N41" s="158" t="str">
        <f>IFERROR(SUMIF('LGA9'!$L$2:AD$2,"HTC_TST_pos",'LGA9'!$L$3:AD$3)/'LGA9'!$F$3,"")</f>
      </c>
      <c r="O41" s="158" t="str">
        <f>IFERROR(SUMIF('LGA9'!$L$2:AG$2,"HTC_TST_pos",'LGA9'!$L$3:AG$3)/'LGA9'!$F$3,"")</f>
      </c>
      <c r="P41" s="158" t="str">
        <f>IFERROR(SUMIF('LGA9'!$L$2:AJ$2,"HTC_TST_pos",'LGA9'!$L$3:AJ$3)/'LGA9'!$F$3,"")</f>
      </c>
      <c r="Q41" s="158" t="str">
        <f>IFERROR(SUMIF('LGA9'!$L$2:AM$2,"HTC_TST_pos",'LGA9'!$L$3:AM$3)/'LGA9'!$F$3,"")</f>
      </c>
      <c r="R41" s="158" t="str">
        <f>IFERROR(SUMIF('LGA9'!$L$2:AP$2,"HTC_TST_pos",'LGA9'!$L$3:AP$3)/'LGA9'!$F$3,"")</f>
      </c>
      <c r="S41" s="158" t="str">
        <f>IFERROR(SUMIF('LGA9'!$L$2:AS$2,"HTC_TST_pos",'LGA9'!$L$3:AS$3)/'LGA9'!$F$3,"")</f>
      </c>
      <c r="T41" s="158" t="str">
        <f>IFERROR(SUMIF('LGA9'!$L$2:AV$2,"HTC_TST_pos",'LGA9'!$L$3:AV$3)/'LGA9'!$F$3,"")</f>
      </c>
      <c r="U41" s="158" t="str">
        <f>IFERROR(SUMIF('LGA9'!$L$2:AY$2,"HTC_TST_pos",'LGA9'!$L$3:AY$3)/'LGA9'!$F$3,"")</f>
      </c>
      <c r="V41" s="158" t="str">
        <f>IFERROR(SUMIF('LGA9'!$L$2:BB$2,"HTC_TST_pos",'LGA9'!$L$3:BB$3)/'LGA9'!$F$3,"")</f>
      </c>
      <c r="W41" s="158" t="str">
        <f>IFERROR(SUMIF('LGA9'!$L$2:BE$2,"HTC_TST_pos",'LGA9'!$L$3:BE$3)/'LGA9'!$F$3,"")</f>
      </c>
      <c r="X41" s="158" t="str">
        <f>IFERROR(SUMIF('LGA9'!$L$2:BH$2,"HTC_TST_pos",'LGA9'!$L$3:BH$3)/'LGA9'!$F$3,"")</f>
      </c>
      <c r="Y41" s="158" t="str">
        <f>IFERROR(SUMIF('LGA9'!$L$2:BK$2,"HTC_TST_pos",'LGA9'!$L$3:BK$3)/'LGA9'!$F$3,"")</f>
      </c>
      <c r="Z41" s="158" t="str">
        <f>IFERROR(SUMIF('LGA9'!$L$2:BN$2,"HTC_TST_pos",'LGA9'!$L$3:BN$3)/'LGA9'!$F$3,"")</f>
      </c>
      <c r="AA41" s="158" t="str">
        <f>IFERROR(SUMIF('LGA9'!$L$2:BQ$2,"HTC_TST_pos",'LGA9'!$L$3:BQ$3)/'LGA9'!$F$3,"")</f>
      </c>
      <c r="AB41" s="158" t="str">
        <f>IFERROR(SUMIF('LGA9'!$L$2:BT$2,"HTC_TST_pos",'LGA9'!$L$3:BT$3)/'LGA9'!$F$3,"")</f>
      </c>
      <c r="AC41" s="158" t="str">
        <f>IFERROR(SUMIF('LGA9'!$L$2:BW$2,"HTC_TST_pos",'LGA9'!$L$3:BW$3)/'LGA9'!$F$3,"")</f>
      </c>
      <c r="AD41" s="158" t="str">
        <f>IFERROR(SUMIF('LGA9'!$L$2:BZ$2,"HTC_TST_pos",'LGA9'!$L$3:BZ$3)/'LGA9'!$F$3,"")</f>
      </c>
      <c r="AE41" s="158" t="str">
        <f>IFERROR(SUMIF('LGA9'!$L$2:CC$2,"HTC_TST_pos",'LGA9'!$L$3:CC$3)/'LGA9'!$F$3,"")</f>
      </c>
      <c r="AF41" s="158" t="str">
        <f>IFERROR(SUMIF('LGA9'!$L$2:CF$2,"HTC_TST_pos",'LGA9'!$L$3:CF$3)/'LGA9'!$F$3,"")</f>
      </c>
      <c r="AG41" s="158" t="str">
        <f>IFERROR(SUMIF('LGA9'!$L$2:CI$2,"HTC_TST_pos",'LGA9'!$L$3:CI$3)/'LGA9'!$F$3,"")</f>
      </c>
    </row>
    <row r="42" s="3" customFormat="1">
      <c r="G42" s="149" t="str">
        <f t="shared" si="11"/>
        <v>LGA10</v>
      </c>
      <c r="H42" s="152" t="str">
        <f>IFERROR(SUMIF('LGA10'!$L$2:L$2,"HTC_TST_pos",'LGA10'!$L$3:L$3)/'LGA10'!$F$3,"")</f>
      </c>
      <c r="I42" s="152" t="str">
        <f>IFERROR(SUMIF('LGA10'!$L$2:O$2,"HTC_TST_pos",'LGA10'!$L$3:O$3)/'LGA10'!$F$3,"")</f>
      </c>
      <c r="J42" s="152" t="str">
        <f>IFERROR(SUMIF('LGA10'!$L$2:R$2,"HTC_TST_pos",'LGA10'!$L$3:R$3)/'LGA10'!$F$3,"")</f>
      </c>
      <c r="K42" s="152" t="str">
        <f>IFERROR(SUMIF('LGA10'!$L$2:U$2,"HTC_TST_pos",'LGA10'!$L$3:U$3)/'LGA10'!$F$3,"")</f>
      </c>
      <c r="L42" s="152" t="str">
        <f>IFERROR(SUMIF('LGA10'!$L$2:X$2,"HTC_TST_pos",'LGA10'!$L$3:X$3)/'LGA10'!$F$3,"")</f>
      </c>
      <c r="M42" s="152" t="str">
        <f>IFERROR(SUMIF('LGA10'!$L$2:AA$2,"HTC_TST_pos",'LGA10'!$L$3:AA$3)/'LGA10'!$F$3,"")</f>
      </c>
      <c r="N42" s="152" t="str">
        <f>IFERROR(SUMIF('LGA10'!$L$2:AD$2,"HTC_TST_pos",'LGA10'!$L$3:AD$3)/'LGA10'!$F$3,"")</f>
      </c>
      <c r="O42" s="152" t="str">
        <f>IFERROR(SUMIF('LGA10'!$L$2:AG$2,"HTC_TST_pos",'LGA10'!$L$3:AG$3)/'LGA10'!$F$3,"")</f>
      </c>
      <c r="P42" s="152" t="str">
        <f>IFERROR(SUMIF('LGA10'!$L$2:AJ$2,"HTC_TST_pos",'LGA10'!$L$3:AJ$3)/'LGA10'!$F$3,"")</f>
      </c>
      <c r="Q42" s="152" t="str">
        <f>IFERROR(SUMIF('LGA10'!$L$2:AM$2,"HTC_TST_pos",'LGA10'!$L$3:AM$3)/'LGA10'!$F$3,"")</f>
      </c>
      <c r="R42" s="152" t="str">
        <f>IFERROR(SUMIF('LGA10'!$L$2:AP$2,"HTC_TST_pos",'LGA10'!$L$3:AP$3)/'LGA10'!$F$3,"")</f>
      </c>
      <c r="S42" s="152" t="str">
        <f>IFERROR(SUMIF('LGA10'!$L$2:AS$2,"HTC_TST_pos",'LGA10'!$L$3:AS$3)/'LGA10'!$F$3,"")</f>
      </c>
      <c r="T42" s="152" t="str">
        <f>IFERROR(SUMIF('LGA10'!$L$2:AV$2,"HTC_TST_pos",'LGA10'!$L$3:AV$3)/'LGA10'!$F$3,"")</f>
      </c>
      <c r="U42" s="152" t="str">
        <f>IFERROR(SUMIF('LGA10'!$L$2:AY$2,"HTC_TST_pos",'LGA10'!$L$3:AY$3)/'LGA10'!$F$3,"")</f>
      </c>
      <c r="V42" s="152" t="str">
        <f>IFERROR(SUMIF('LGA10'!$L$2:BB$2,"HTC_TST_pos",'LGA10'!$L$3:BB$3)/'LGA10'!$F$3,"")</f>
      </c>
      <c r="W42" s="152" t="str">
        <f>IFERROR(SUMIF('LGA10'!$L$2:BE$2,"HTC_TST_pos",'LGA10'!$L$3:BE$3)/'LGA10'!$F$3,"")</f>
      </c>
      <c r="X42" s="152" t="str">
        <f>IFERROR(SUMIF('LGA10'!$L$2:BH$2,"HTC_TST_pos",'LGA10'!$L$3:BH$3)/'LGA10'!$F$3,"")</f>
      </c>
      <c r="Y42" s="152" t="str">
        <f>IFERROR(SUMIF('LGA10'!$L$2:BK$2,"HTC_TST_pos",'LGA10'!$L$3:BK$3)/'LGA10'!$F$3,"")</f>
      </c>
      <c r="Z42" s="152" t="str">
        <f>IFERROR(SUMIF('LGA10'!$L$2:BN$2,"HTC_TST_pos",'LGA10'!$L$3:BN$3)/'LGA10'!$F$3,"")</f>
      </c>
      <c r="AA42" s="152" t="str">
        <f>IFERROR(SUMIF('LGA10'!$L$2:BQ$2,"HTC_TST_pos",'LGA10'!$L$3:BQ$3)/'LGA10'!$F$3,"")</f>
      </c>
      <c r="AB42" s="152" t="str">
        <f>IFERROR(SUMIF('LGA10'!$L$2:BT$2,"HTC_TST_pos",'LGA10'!$L$3:BT$3)/'LGA10'!$F$3,"")</f>
      </c>
      <c r="AC42" s="152" t="str">
        <f>IFERROR(SUMIF('LGA10'!$L$2:BW$2,"HTC_TST_pos",'LGA10'!$L$3:BW$3)/'LGA10'!$F$3,"")</f>
      </c>
      <c r="AD42" s="152" t="str">
        <f>IFERROR(SUMIF('LGA10'!$L$2:BZ$2,"HTC_TST_pos",'LGA10'!$L$3:BZ$3)/'LGA10'!$F$3,"")</f>
      </c>
      <c r="AE42" s="152" t="str">
        <f>IFERROR(SUMIF('LGA10'!$L$2:CC$2,"HTC_TST_pos",'LGA10'!$L$3:CC$3)/'LGA10'!$F$3,"")</f>
      </c>
      <c r="AF42" s="152" t="str">
        <f>IFERROR(SUMIF('LGA10'!$L$2:CF$2,"HTC_TST_pos",'LGA10'!$L$3:CF$3)/'LGA10'!$F$3,"")</f>
      </c>
      <c r="AG42" s="152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0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1" t="s">
        <v>1</v>
      </c>
      <c r="I47" s="121" t="s">
        <v>2</v>
      </c>
      <c r="J47" s="121" t="s">
        <v>3</v>
      </c>
      <c r="K47" s="121" t="s">
        <v>4</v>
      </c>
      <c r="L47" s="121" t="s">
        <v>5</v>
      </c>
      <c r="M47" s="121" t="s">
        <v>6</v>
      </c>
      <c r="N47" s="122" t="s">
        <v>7</v>
      </c>
      <c r="O47" s="122" t="s">
        <v>8</v>
      </c>
      <c r="P47" s="122" t="s">
        <v>9</v>
      </c>
      <c r="Q47" s="122" t="s">
        <v>10</v>
      </c>
      <c r="R47" s="122" t="s">
        <v>11</v>
      </c>
      <c r="S47" s="122" t="s">
        <v>12</v>
      </c>
      <c r="T47" s="122" t="s">
        <v>13</v>
      </c>
      <c r="U47" s="122" t="s">
        <v>14</v>
      </c>
      <c r="V47" s="122" t="s">
        <v>15</v>
      </c>
      <c r="W47" s="122" t="s">
        <v>16</v>
      </c>
      <c r="X47" s="122" t="s">
        <v>17</v>
      </c>
      <c r="Y47" s="122" t="s">
        <v>18</v>
      </c>
      <c r="Z47" s="122" t="s">
        <v>19</v>
      </c>
      <c r="AA47" s="122" t="s">
        <v>20</v>
      </c>
      <c r="AB47" s="122" t="s">
        <v>21</v>
      </c>
      <c r="AC47" s="122" t="s">
        <v>22</v>
      </c>
      <c r="AD47" s="122" t="s">
        <v>23</v>
      </c>
      <c r="AE47" s="122" t="s">
        <v>24</v>
      </c>
      <c r="AF47" s="122"/>
      <c r="AG47" s="122"/>
    </row>
    <row r="48">
      <c r="G48" s="153" t="str">
        <f>A4</f>
        <v>AMAC</v>
      </c>
      <c r="H48" s="154">
        <f>IFERROR(SUMIF(AMAC!$N$2:N$2,"Tx_New",AMAC!$N$3:N$3)/AMAC!$I$3,"")</f>
        <v>0</v>
      </c>
      <c r="I48" s="154">
        <f>IFERROR(SUMIF(AMAC!$N$2:Q$2,"Tx_New",AMAC!$N$3:Q$3)/AMAC!$I$3,"")</f>
        <v>0</v>
      </c>
      <c r="J48" s="154">
        <f>IFERROR(SUMIF(AMAC!$N$2:T$2,"Tx_New",AMAC!$N$3:T$3)/AMAC!$I$3,"")</f>
        <v>0</v>
      </c>
      <c r="K48" s="154">
        <f>IFERROR(SUMIF(AMAC!$N$2:W$2,"Tx_New",AMAC!$N$3:W$3)/AMAC!$I$3,"")</f>
        <v>0</v>
      </c>
      <c r="L48" s="154">
        <f>IFERROR(SUMIF(AMAC!$N$2:Z$2,"Tx_New",AMAC!$N$3:Z$3)/AMAC!$I$3,"")</f>
        <v>0</v>
      </c>
      <c r="M48" s="154">
        <f>IFERROR(SUMIF(AMAC!$N$2:AC$2,"Tx_New",AMAC!$N$3:AC$3)/AMAC!$I$3,"")</f>
        <v>0</v>
      </c>
      <c r="N48" s="154">
        <f>IFERROR(SUMIF(AMAC!$N$2:AF$2,"Tx_New",AMAC!$N$3:AF$3)/AMAC!$I$3,"")</f>
        <v>0</v>
      </c>
      <c r="O48" s="154">
        <f>IFERROR(SUMIF(AMAC!$N$2:AI$2,"Tx_New",AMAC!$N$3:AI$3)/AMAC!$I$3,"")</f>
        <v>0</v>
      </c>
      <c r="P48" s="154">
        <f>IFERROR(SUMIF(AMAC!$N$2:AL$2,"Tx_New",AMAC!$N$3:AL$3)/AMAC!$I$3,"")</f>
        <v>0</v>
      </c>
      <c r="Q48" s="154">
        <f>IFERROR(SUMIF(AMAC!$N$2:AO$2,"Tx_New",AMAC!$N$3:AO$3)/AMAC!$I$3,"")</f>
        <v>0</v>
      </c>
      <c r="R48" s="154">
        <f>IFERROR(SUMIF(AMAC!$N$2:AR$2,"Tx_New",AMAC!$N$3:AR$3)/AMAC!$I$3,"")</f>
        <v>0</v>
      </c>
      <c r="S48" s="154">
        <f>IFERROR(SUMIF(AMAC!$N$2:AU$2,"Tx_New",AMAC!$N$3:AU$3)/AMAC!$I$3,"")</f>
        <v>0</v>
      </c>
      <c r="T48" s="154">
        <f>IFERROR(SUMIF(AMAC!$N$2:AX$2,"Tx_New",AMAC!$N$3:AX$3)/AMAC!$I$3,"")</f>
        <v>0</v>
      </c>
      <c r="U48" s="154">
        <f>IFERROR(SUMIF(AMAC!$N$2:BA$2,"Tx_New",AMAC!$N$3:BA$3)/AMAC!$I$3,"")</f>
        <v>0</v>
      </c>
      <c r="V48" s="154">
        <f>IFERROR(SUMIF(AMAC!$N$2:BD$2,"Tx_New",AMAC!$N$3:BD$3)/AMAC!$I$3,"")</f>
        <v>0</v>
      </c>
      <c r="W48" s="154">
        <f>IFERROR(SUMIF(AMAC!$N$2:BG$2,"Tx_New",AMAC!$N$3:BG$3)/AMAC!$I$3,"")</f>
        <v>0</v>
      </c>
      <c r="X48" s="154">
        <f>IFERROR(SUMIF(AMAC!$N$2:BJ$2,"Tx_New",AMAC!$N$3:BJ$3)/AMAC!$I$3,"")</f>
        <v>0</v>
      </c>
      <c r="Y48" s="154">
        <f>IFERROR(SUMIF(AMAC!$N$2:BM$2,"Tx_New",AMAC!$N$3:BM$3)/AMAC!$I$3,"")</f>
        <v>0</v>
      </c>
      <c r="Z48" s="154">
        <f>IFERROR(SUMIF(AMAC!$N$2:BP$2,"Tx_New",AMAC!$N$3:BP$3)/AMAC!$I$3,"")</f>
        <v>0</v>
      </c>
      <c r="AA48" s="154">
        <f>IFERROR(SUMIF(AMAC!$N$2:BS$2,"Tx_New",AMAC!$N$3:BS$3)/AMAC!$I$3,"")</f>
        <v>0</v>
      </c>
      <c r="AB48" s="154">
        <f>IFERROR(SUMIF(AMAC!$N$2:BV$2,"Tx_New",AMAC!$N$3:BV$3)/AMAC!$I$3,"")</f>
        <v>0</v>
      </c>
      <c r="AC48" s="154">
        <f>IFERROR(SUMIF(AMAC!$N$2:BY$2,"Tx_New",AMAC!$N$3:BY$3)/AMAC!$I$3,"")</f>
        <v>0</v>
      </c>
      <c r="AD48" s="154">
        <f>IFERROR(SUMIF(AMAC!$N$2:CB$2,"Tx_New",AMAC!$N$3:CB$3)/AMAC!$I$3,"")</f>
        <v>0</v>
      </c>
      <c r="AE48" s="154">
        <f>IFERROR(SUMIF(AMAC!$N$2:CE$2,"Tx_New",AMAC!$N$3:CE$3)/AMAC!$I$3,"")</f>
        <v>0</v>
      </c>
      <c r="AF48" s="154">
        <f>IFERROR(SUMIF(AMAC!$N$2:CH$2,"Tx_New",AMAC!$N$3:CH$3)/AMAC!$I$3,"")</f>
        <v>0</v>
      </c>
      <c r="AG48" s="154">
        <f>IFERROR(SUMIF(AMAC!$N$2:CK$2,"Tx_New",AMAC!$N$3:CK$3)/AMAC!$I$3,"")</f>
        <v>0</v>
      </c>
    </row>
    <row r="49">
      <c r="G49" s="4" t="str">
        <f ref="G49:G57" t="shared" si="12">A5</f>
        <v>BWARI</v>
      </c>
      <c r="H49" s="158">
        <f>IFERROR(SUMIF(BWARI!$N$2:N$2,"Tx_New",BWARI!$N$3:N$3)/BWARI!$I$3,"")</f>
        <v>0</v>
      </c>
      <c r="I49" s="158">
        <f>IFERROR(SUMIF(BWARI!$N$2:Q$2,"Tx_New",BWARI!$N$3:Q$3)/BWARI!$I$3,"")</f>
        <v>0</v>
      </c>
      <c r="J49" s="158">
        <f>IFERROR(SUMIF(BWARI!$N$2:T$2,"Tx_New",BWARI!$N$3:T$3)/BWARI!$I$3,"")</f>
        <v>0</v>
      </c>
      <c r="K49" s="158">
        <f>IFERROR(SUMIF(BWARI!$N$2:W$2,"Tx_New",BWARI!$N$3:W$3)/BWARI!$I$3,"")</f>
        <v>0</v>
      </c>
      <c r="L49" s="158">
        <f>IFERROR(SUMIF(BWARI!$N$2:Z$2,"Tx_New",BWARI!$N$3:Z$3)/BWARI!$I$3,"")</f>
        <v>0</v>
      </c>
      <c r="M49" s="158">
        <f>IFERROR(SUMIF(BWARI!$N$2:AC$2,"Tx_New",BWARI!$N$3:AC$3)/BWARI!$I$3,"")</f>
        <v>0</v>
      </c>
      <c r="N49" s="158">
        <f>IFERROR(SUMIF(BWARI!$N$2:AF$2,"Tx_New",BWARI!$N$3:AF$3)/BWARI!$I$3,"")</f>
        <v>0</v>
      </c>
      <c r="O49" s="158">
        <f>IFERROR(SUMIF(BWARI!$N$2:AI$2,"Tx_New",BWARI!$N$3:AI$3)/BWARI!$I$3,"")</f>
        <v>0</v>
      </c>
      <c r="P49" s="158">
        <f>IFERROR(SUMIF(BWARI!$N$2:AL$2,"Tx_New",BWARI!$N$3:AL$3)/BWARI!$I$3,"")</f>
        <v>0</v>
      </c>
      <c r="Q49" s="158">
        <f>IFERROR(SUMIF(BWARI!$N$2:AO$2,"Tx_New",BWARI!$N$3:AO$3)/BWARI!$I$3,"")</f>
        <v>0</v>
      </c>
      <c r="R49" s="158">
        <f>IFERROR(SUMIF(BWARI!$N$2:AR$2,"Tx_New",BWARI!$N$3:AR$3)/BWARI!$I$3,"")</f>
        <v>0</v>
      </c>
      <c r="S49" s="158">
        <f>IFERROR(SUMIF(BWARI!$N$2:AU$2,"Tx_New",BWARI!$N$3:AU$3)/BWARI!$I$3,"")</f>
        <v>0</v>
      </c>
      <c r="T49" s="158">
        <f>IFERROR(SUMIF(BWARI!$N$2:AX$2,"Tx_New",BWARI!$N$3:AX$3)/BWARI!$I$3,"")</f>
        <v>0</v>
      </c>
      <c r="U49" s="158">
        <f>IFERROR(SUMIF(BWARI!$N$2:BA$2,"Tx_New",BWARI!$N$3:BA$3)/BWARI!$I$3,"")</f>
        <v>0</v>
      </c>
      <c r="V49" s="158">
        <f>IFERROR(SUMIF(BWARI!$N$2:BD$2,"Tx_New",BWARI!$N$3:BD$3)/BWARI!$I$3,"")</f>
        <v>0</v>
      </c>
      <c r="W49" s="158">
        <f>IFERROR(SUMIF(BWARI!$N$2:BG$2,"Tx_New",BWARI!$N$3:BG$3)/BWARI!$I$3,"")</f>
        <v>0</v>
      </c>
      <c r="X49" s="158">
        <f>IFERROR(SUMIF(BWARI!$N$2:BJ$2,"Tx_New",BWARI!$N$3:BJ$3)/BWARI!$I$3,"")</f>
        <v>0</v>
      </c>
      <c r="Y49" s="158">
        <f>IFERROR(SUMIF(BWARI!$N$2:BM$2,"Tx_New",BWARI!$N$3:BM$3)/BWARI!$I$3,"")</f>
        <v>0</v>
      </c>
      <c r="Z49" s="158">
        <f>IFERROR(SUMIF(BWARI!$N$2:BP$2,"Tx_New",BWARI!$N$3:BP$3)/BWARI!$I$3,"")</f>
        <v>0</v>
      </c>
      <c r="AA49" s="158">
        <f>IFERROR(SUMIF(BWARI!$N$2:BS$2,"Tx_New",BWARI!$N$3:BS$3)/BWARI!$I$3,"")</f>
        <v>0</v>
      </c>
      <c r="AB49" s="158">
        <f>IFERROR(SUMIF(BWARI!$N$2:BV$2,"Tx_New",BWARI!$N$3:BV$3)/BWARI!$I$3,"")</f>
        <v>0</v>
      </c>
      <c r="AC49" s="158">
        <f>IFERROR(SUMIF(BWARI!$N$2:BY$2,"Tx_New",BWARI!$N$3:BY$3)/BWARI!$I$3,"")</f>
        <v>0</v>
      </c>
      <c r="AD49" s="158">
        <f>IFERROR(SUMIF(BWARI!$N$2:CB$2,"Tx_New",BWARI!$N$3:CB$3)/BWARI!$I$3,"")</f>
        <v>0</v>
      </c>
      <c r="AE49" s="158">
        <f>IFERROR(SUMIF(BWARI!$N$2:CE$2,"Tx_New",BWARI!$N$3:CE$3)/BWARI!$I$3,"")</f>
        <v>0</v>
      </c>
      <c r="AF49" s="158">
        <f>IFERROR(SUMIF(BWARI!$N$2:CH$2,"Tx_New",BWARI!$N$3:CH$3)/BWARI!$I$3,"")</f>
        <v>0</v>
      </c>
      <c r="AG49" s="158">
        <f>IFERROR(SUMIF(BWARI!$N$2:CK$2,"Tx_New",BWARI!$N$3:CK$3)/BWARI!$I$3,"")</f>
        <v>0</v>
      </c>
    </row>
    <row r="50">
      <c r="G50" s="4" t="str">
        <f t="shared" si="12"/>
        <v>KONSHISHA</v>
      </c>
      <c r="H50" s="158">
        <f>IFERROR(SUMIF(KONSHISHA!$N$2:N$2,"Tx_New",KONSHISHA!$N$3:N$3)/KONSHISHA!$I$3,"")</f>
        <v>0</v>
      </c>
      <c r="I50" s="158">
        <f>IFERROR(SUMIF(KONSHISHA!$N$2:Q$2,"Tx_New",KONSHISHA!$N$3:Q$3)/KONSHISHA!$I$3,"")</f>
        <v>0</v>
      </c>
      <c r="J50" s="158">
        <f>IFERROR(SUMIF(KONSHISHA!$N$2:T$2,"Tx_New",KONSHISHA!$N$3:T$3)/KONSHISHA!$I$3,"")</f>
        <v>0</v>
      </c>
      <c r="K50" s="158">
        <f>IFERROR(SUMIF(KONSHISHA!$N$2:W$2,"Tx_New",KONSHISHA!$N$3:W$3)/KONSHISHA!$I$3,"")</f>
        <v>0</v>
      </c>
      <c r="L50" s="158">
        <f>IFERROR(SUMIF(KONSHISHA!$N$2:Z$2,"Tx_New",KONSHISHA!$N$3:Z$3)/KONSHISHA!$I$3,"")</f>
        <v>0</v>
      </c>
      <c r="M50" s="158">
        <f>IFERROR(SUMIF(KONSHISHA!$N$2:AC$2,"Tx_New",KONSHISHA!$N$3:AC$3)/KONSHISHA!$I$3,"")</f>
        <v>0</v>
      </c>
      <c r="N50" s="158">
        <f>IFERROR(SUMIF(KONSHISHA!$N$2:AF$2,"Tx_New",KONSHISHA!$N$3:AF$3)/KONSHISHA!$I$3,"")</f>
        <v>0</v>
      </c>
      <c r="O50" s="158">
        <f>IFERROR(SUMIF(KONSHISHA!$N$2:AI$2,"Tx_New",KONSHISHA!$N$3:AI$3)/KONSHISHA!$I$3,"")</f>
        <v>0</v>
      </c>
      <c r="P50" s="158">
        <f>IFERROR(SUMIF(KONSHISHA!$N$2:AL$2,"Tx_New",KONSHISHA!$N$3:AL$3)/KONSHISHA!$I$3,"")</f>
        <v>0</v>
      </c>
      <c r="Q50" s="158">
        <f>IFERROR(SUMIF(KONSHISHA!$N$2:AO$2,"Tx_New",KONSHISHA!$N$3:AO$3)/KONSHISHA!$I$3,"")</f>
        <v>0</v>
      </c>
      <c r="R50" s="158">
        <f>IFERROR(SUMIF(KONSHISHA!$N$2:AR$2,"Tx_New",KONSHISHA!$N$3:AR$3)/KONSHISHA!$I$3,"")</f>
        <v>0</v>
      </c>
      <c r="S50" s="158">
        <f>IFERROR(SUMIF(KONSHISHA!$N$2:AU$2,"Tx_New",KONSHISHA!$N$3:AU$3)/KONSHISHA!$I$3,"")</f>
        <v>0</v>
      </c>
      <c r="T50" s="158">
        <f>IFERROR(SUMIF(KONSHISHA!$N$2:AX$2,"Tx_New",KONSHISHA!$N$3:AX$3)/KONSHISHA!$I$3,"")</f>
        <v>0</v>
      </c>
      <c r="U50" s="158">
        <f>IFERROR(SUMIF(KONSHISHA!$N$2:BA$2,"Tx_New",KONSHISHA!$N$3:BA$3)/KONSHISHA!$I$3,"")</f>
        <v>0</v>
      </c>
      <c r="V50" s="158">
        <f>IFERROR(SUMIF(KONSHISHA!$N$2:BD$2,"Tx_New",KONSHISHA!$N$3:BD$3)/KONSHISHA!$I$3,"")</f>
        <v>0</v>
      </c>
      <c r="W50" s="158">
        <f>IFERROR(SUMIF(KONSHISHA!$N$2:BG$2,"Tx_New",KONSHISHA!$N$3:BG$3)/KONSHISHA!$I$3,"")</f>
        <v>0</v>
      </c>
      <c r="X50" s="158">
        <f>IFERROR(SUMIF(KONSHISHA!$N$2:BJ$2,"Tx_New",KONSHISHA!$N$3:BJ$3)/KONSHISHA!$I$3,"")</f>
        <v>0</v>
      </c>
      <c r="Y50" s="158">
        <f>IFERROR(SUMIF(KONSHISHA!$N$2:BM$2,"Tx_New",KONSHISHA!$N$3:BM$3)/KONSHISHA!$I$3,"")</f>
        <v>0</v>
      </c>
      <c r="Z50" s="158">
        <f>IFERROR(SUMIF(KONSHISHA!$N$2:BP$2,"Tx_New",KONSHISHA!$N$3:BP$3)/KONSHISHA!$I$3,"")</f>
        <v>0</v>
      </c>
      <c r="AA50" s="158">
        <f>IFERROR(SUMIF(KONSHISHA!$N$2:BS$2,"Tx_New",KONSHISHA!$N$3:BS$3)/KONSHISHA!$I$3,"")</f>
        <v>0</v>
      </c>
      <c r="AB50" s="158">
        <f>IFERROR(SUMIF(KONSHISHA!$N$2:BV$2,"Tx_New",KONSHISHA!$N$3:BV$3)/KONSHISHA!$I$3,"")</f>
        <v>0</v>
      </c>
      <c r="AC50" s="158">
        <f>IFERROR(SUMIF(KONSHISHA!$N$2:BY$2,"Tx_New",KONSHISHA!$N$3:BY$3)/KONSHISHA!$I$3,"")</f>
        <v>0</v>
      </c>
      <c r="AD50" s="158">
        <f>IFERROR(SUMIF(KONSHISHA!$N$2:CB$2,"Tx_New",KONSHISHA!$N$3:CB$3)/KONSHISHA!$I$3,"")</f>
        <v>0</v>
      </c>
      <c r="AE50" s="158">
        <f>IFERROR(SUMIF(KONSHISHA!$N$2:CE$2,"Tx_New",KONSHISHA!$N$3:CE$3)/KONSHISHA!$I$3,"")</f>
        <v>0</v>
      </c>
      <c r="AF50" s="158">
        <f>IFERROR(SUMIF(KONSHISHA!$N$2:CH$2,"Tx_New",KONSHISHA!$N$3:CH$3)/KONSHISHA!$I$3,"")</f>
        <v>0</v>
      </c>
      <c r="AG50" s="158">
        <f>IFERROR(SUMIF(KONSHISHA!$N$2:CK$2,"Tx_New",KONSHISHA!$N$3:CK$3)/KONSHISHA!$I$3,"")</f>
        <v>0</v>
      </c>
    </row>
    <row r="51">
      <c r="G51" s="4" t="str">
        <f t="shared" si="12"/>
        <v>USHONGO</v>
      </c>
      <c r="H51" s="158">
        <f>IFERROR(SUMIF(USHONGO!$N$2:N$2,"Tx_New",USHONGO!$N$3:N$3)/USHONGO!$I$3,"")</f>
        <v>0</v>
      </c>
      <c r="I51" s="158">
        <f>IFERROR(SUMIF(USHONGO!$N$2:Q$2,"Tx_New",USHONGO!$N$3:Q$3)/USHONGO!$I$3,"")</f>
        <v>0</v>
      </c>
      <c r="J51" s="158">
        <f>IFERROR(SUMIF(USHONGO!$N$2:T$2,"Tx_New",USHONGO!$N$3:T$3)/USHONGO!$I$3,"")</f>
        <v>0</v>
      </c>
      <c r="K51" s="158">
        <f>IFERROR(SUMIF(USHONGO!$N$2:W$2,"Tx_New",USHONGO!$N$3:W$3)/USHONGO!$I$3,"")</f>
        <v>0</v>
      </c>
      <c r="L51" s="158">
        <f>IFERROR(SUMIF(USHONGO!$N$2:Z$2,"Tx_New",USHONGO!$N$3:Z$3)/USHONGO!$I$3,"")</f>
        <v>0</v>
      </c>
      <c r="M51" s="158">
        <f>IFERROR(SUMIF(USHONGO!$N$2:AC$2,"Tx_New",USHONGO!$N$3:AC$3)/USHONGO!$I$3,"")</f>
        <v>0</v>
      </c>
      <c r="N51" s="158">
        <f>IFERROR(SUMIF(USHONGO!$N$2:AF$2,"Tx_New",USHONGO!$N$3:AF$3)/USHONGO!$I$3,"")</f>
        <v>0</v>
      </c>
      <c r="O51" s="158">
        <f>IFERROR(SUMIF(USHONGO!$N$2:AI$2,"Tx_New",USHONGO!$N$3:AI$3)/USHONGO!$I$3,"")</f>
        <v>0</v>
      </c>
      <c r="P51" s="158">
        <f>IFERROR(SUMIF(USHONGO!$N$2:AL$2,"Tx_New",USHONGO!$N$3:AL$3)/USHONGO!$I$3,"")</f>
        <v>0</v>
      </c>
      <c r="Q51" s="158">
        <f>IFERROR(SUMIF(USHONGO!$N$2:AO$2,"Tx_New",USHONGO!$N$3:AO$3)/USHONGO!$I$3,"")</f>
        <v>0</v>
      </c>
      <c r="R51" s="158">
        <f>IFERROR(SUMIF(USHONGO!$N$2:AR$2,"Tx_New",USHONGO!$N$3:AR$3)/USHONGO!$I$3,"")</f>
        <v>0</v>
      </c>
      <c r="S51" s="158">
        <f>IFERROR(SUMIF(USHONGO!$N$2:AU$2,"Tx_New",USHONGO!$N$3:AU$3)/USHONGO!$I$3,"")</f>
        <v>0</v>
      </c>
      <c r="T51" s="158">
        <f>IFERROR(SUMIF(USHONGO!$N$2:AX$2,"Tx_New",USHONGO!$N$3:AX$3)/USHONGO!$I$3,"")</f>
        <v>0</v>
      </c>
      <c r="U51" s="158">
        <f>IFERROR(SUMIF(USHONGO!$N$2:BA$2,"Tx_New",USHONGO!$N$3:BA$3)/USHONGO!$I$3,"")</f>
        <v>0</v>
      </c>
      <c r="V51" s="158">
        <f>IFERROR(SUMIF(USHONGO!$N$2:BD$2,"Tx_New",USHONGO!$N$3:BD$3)/USHONGO!$I$3,"")</f>
        <v>0</v>
      </c>
      <c r="W51" s="158">
        <f>IFERROR(SUMIF(USHONGO!$N$2:BG$2,"Tx_New",USHONGO!$N$3:BG$3)/USHONGO!$I$3,"")</f>
        <v>0</v>
      </c>
      <c r="X51" s="158">
        <f>IFERROR(SUMIF(USHONGO!$N$2:BJ$2,"Tx_New",USHONGO!$N$3:BJ$3)/USHONGO!$I$3,"")</f>
        <v>0</v>
      </c>
      <c r="Y51" s="158">
        <f>IFERROR(SUMIF(USHONGO!$N$2:BM$2,"Tx_New",USHONGO!$N$3:BM$3)/USHONGO!$I$3,"")</f>
        <v>0</v>
      </c>
      <c r="Z51" s="158">
        <f>IFERROR(SUMIF(USHONGO!$N$2:BP$2,"Tx_New",USHONGO!$N$3:BP$3)/USHONGO!$I$3,"")</f>
        <v>0</v>
      </c>
      <c r="AA51" s="158">
        <f>IFERROR(SUMIF(USHONGO!$N$2:BS$2,"Tx_New",USHONGO!$N$3:BS$3)/USHONGO!$I$3,"")</f>
        <v>0</v>
      </c>
      <c r="AB51" s="158">
        <f>IFERROR(SUMIF(USHONGO!$N$2:BV$2,"Tx_New",USHONGO!$N$3:BV$3)/USHONGO!$I$3,"")</f>
        <v>0</v>
      </c>
      <c r="AC51" s="158">
        <f>IFERROR(SUMIF(USHONGO!$N$2:BY$2,"Tx_New",USHONGO!$N$3:BY$3)/USHONGO!$I$3,"")</f>
        <v>0</v>
      </c>
      <c r="AD51" s="158">
        <f>IFERROR(SUMIF(USHONGO!$N$2:CB$2,"Tx_New",USHONGO!$N$3:CB$3)/USHONGO!$I$3,"")</f>
        <v>0</v>
      </c>
      <c r="AE51" s="158">
        <f>IFERROR(SUMIF(USHONGO!$N$2:CE$2,"Tx_New",USHONGO!$N$3:CE$3)/USHONGO!$I$3,"")</f>
        <v>0</v>
      </c>
      <c r="AF51" s="158">
        <f>IFERROR(SUMIF(USHONGO!$N$2:CH$2,"Tx_New",USHONGO!$N$3:CH$3)/USHONGO!$I$3,"")</f>
        <v>0</v>
      </c>
      <c r="AG51" s="158">
        <f>IFERROR(SUMIF(USHONGO!$N$2:CK$2,"Tx_New",USHONGO!$N$3:CK$3)/USHONGO!$I$3,"")</f>
        <v>0</v>
      </c>
    </row>
    <row r="52">
      <c r="G52" s="4" t="str">
        <f t="shared" si="12"/>
        <v>DOMA</v>
      </c>
      <c r="H52" s="158">
        <f>IFERROR(SUMIF(DOMA!$N$2:N$2,"Tx_New",DOMA!$N$3:N$3)/DOMA!$I$3,"")</f>
        <v>0</v>
      </c>
      <c r="I52" s="158">
        <f>IFERROR(SUMIF(DOMA!$N$2:Q$2,"Tx_New",DOMA!$N$3:Q$3)/DOMA!$I$3,"")</f>
        <v>0</v>
      </c>
      <c r="J52" s="158">
        <f>IFERROR(SUMIF(DOMA!$N$2:T$2,"Tx_New",DOMA!$N$3:T$3)/DOMA!$I$3,"")</f>
        <v>0</v>
      </c>
      <c r="K52" s="158">
        <f>IFERROR(SUMIF(DOMA!$N$2:W$2,"Tx_New",DOMA!$N$3:W$3)/DOMA!$I$3,"")</f>
        <v>0</v>
      </c>
      <c r="L52" s="158">
        <f>IFERROR(SUMIF(DOMA!$N$2:Z$2,"Tx_New",DOMA!$N$3:Z$3)/DOMA!$I$3,"")</f>
        <v>0</v>
      </c>
      <c r="M52" s="158">
        <f>IFERROR(SUMIF(DOMA!$N$2:AC$2,"Tx_New",DOMA!$N$3:AC$3)/DOMA!$I$3,"")</f>
        <v>0</v>
      </c>
      <c r="N52" s="158">
        <f>IFERROR(SUMIF(DOMA!$N$2:AF$2,"Tx_New",DOMA!$N$3:AF$3)/DOMA!$I$3,"")</f>
        <v>0</v>
      </c>
      <c r="O52" s="158">
        <f>IFERROR(SUMIF(DOMA!$N$2:AI$2,"Tx_New",DOMA!$N$3:AI$3)/DOMA!$I$3,"")</f>
        <v>0</v>
      </c>
      <c r="P52" s="158">
        <f>IFERROR(SUMIF(DOMA!$N$2:AL$2,"Tx_New",DOMA!$N$3:AL$3)/DOMA!$I$3,"")</f>
        <v>0</v>
      </c>
      <c r="Q52" s="158">
        <f>IFERROR(SUMIF(DOMA!$N$2:AO$2,"Tx_New",DOMA!$N$3:AO$3)/DOMA!$I$3,"")</f>
        <v>0</v>
      </c>
      <c r="R52" s="158">
        <f>IFERROR(SUMIF(DOMA!$N$2:AR$2,"Tx_New",DOMA!$N$3:AR$3)/DOMA!$I$3,"")</f>
        <v>0</v>
      </c>
      <c r="S52" s="158">
        <f>IFERROR(SUMIF(DOMA!$N$2:AU$2,"Tx_New",DOMA!$N$3:AU$3)/DOMA!$I$3,"")</f>
        <v>0</v>
      </c>
      <c r="T52" s="158">
        <f>IFERROR(SUMIF(DOMA!$N$2:AX$2,"Tx_New",DOMA!$N$3:AX$3)/DOMA!$I$3,"")</f>
        <v>0</v>
      </c>
      <c r="U52" s="158">
        <f>IFERROR(SUMIF(DOMA!$N$2:BA$2,"Tx_New",DOMA!$N$3:BA$3)/DOMA!$I$3,"")</f>
        <v>0</v>
      </c>
      <c r="V52" s="158">
        <f>IFERROR(SUMIF(DOMA!$N$2:BD$2,"Tx_New",DOMA!$N$3:BD$3)/DOMA!$I$3,"")</f>
        <v>0</v>
      </c>
      <c r="W52" s="158">
        <f>IFERROR(SUMIF(DOMA!$N$2:BG$2,"Tx_New",DOMA!$N$3:BG$3)/DOMA!$I$3,"")</f>
        <v>0</v>
      </c>
      <c r="X52" s="158">
        <f>IFERROR(SUMIF(DOMA!$N$2:BJ$2,"Tx_New",DOMA!$N$3:BJ$3)/DOMA!$I$3,"")</f>
        <v>0</v>
      </c>
      <c r="Y52" s="158">
        <f>IFERROR(SUMIF(DOMA!$N$2:BM$2,"Tx_New",DOMA!$N$3:BM$3)/DOMA!$I$3,"")</f>
        <v>0</v>
      </c>
      <c r="Z52" s="158">
        <f>IFERROR(SUMIF(DOMA!$N$2:BP$2,"Tx_New",DOMA!$N$3:BP$3)/DOMA!$I$3,"")</f>
        <v>0</v>
      </c>
      <c r="AA52" s="158">
        <f>IFERROR(SUMIF(DOMA!$N$2:BS$2,"Tx_New",DOMA!$N$3:BS$3)/DOMA!$I$3,"")</f>
        <v>0</v>
      </c>
      <c r="AB52" s="158">
        <f>IFERROR(SUMIF(DOMA!$N$2:BV$2,"Tx_New",DOMA!$N$3:BV$3)/DOMA!$I$3,"")</f>
        <v>0</v>
      </c>
      <c r="AC52" s="158">
        <f>IFERROR(SUMIF(DOMA!$N$2:BY$2,"Tx_New",DOMA!$N$3:BY$3)/DOMA!$I$3,"")</f>
        <v>0</v>
      </c>
      <c r="AD52" s="158">
        <f>IFERROR(SUMIF(DOMA!$N$2:CB$2,"Tx_New",DOMA!$N$3:CB$3)/DOMA!$I$3,"")</f>
        <v>0</v>
      </c>
      <c r="AE52" s="158">
        <f>IFERROR(SUMIF(DOMA!$N$2:CE$2,"Tx_New",DOMA!$N$3:CE$3)/DOMA!$I$3,"")</f>
        <v>0</v>
      </c>
      <c r="AF52" s="158">
        <f>IFERROR(SUMIF(DOMA!$N$2:CH$2,"Tx_New",DOMA!$N$3:CH$3)/DOMA!$I$3,"")</f>
        <v>0</v>
      </c>
      <c r="AG52" s="158">
        <f>IFERROR(SUMIF(DOMA!$N$2:CK$2,"Tx_New",DOMA!$N$3:CK$3)/DOMA!$I$3,"")</f>
        <v>0</v>
      </c>
    </row>
    <row r="53">
      <c r="G53" s="4" t="str">
        <f t="shared" si="12"/>
        <v>KARU</v>
      </c>
      <c r="H53" s="158">
        <f>IFERROR(SUMIF(KARU!$N$2:N$2,"Tx_New",KARU!$N$3:N$3)/KARU!$I$3,"")</f>
        <v>0</v>
      </c>
      <c r="I53" s="158">
        <f>IFERROR(SUMIF(KARU!$N$2:Q$2,"Tx_New",KARU!$N$3:Q$3)/KARU!$I$3,"")</f>
        <v>0</v>
      </c>
      <c r="J53" s="158">
        <f>IFERROR(SUMIF(KARU!$N$2:T$2,"Tx_New",KARU!$N$3:T$3)/KARU!$I$3,"")</f>
        <v>0</v>
      </c>
      <c r="K53" s="158">
        <f>IFERROR(SUMIF(KARU!$N$2:W$2,"Tx_New",KARU!$N$3:W$3)/KARU!$I$3,"")</f>
        <v>0</v>
      </c>
      <c r="L53" s="158">
        <f>IFERROR(SUMIF(KARU!$N$2:Z$2,"Tx_New",KARU!$N$3:Z$3)/KARU!$I$3,"")</f>
        <v>0</v>
      </c>
      <c r="M53" s="158">
        <f>IFERROR(SUMIF(KARU!$N$2:AC$2,"Tx_New",KARU!$N$3:AC$3)/KARU!$I$3,"")</f>
        <v>0</v>
      </c>
      <c r="N53" s="158">
        <f>IFERROR(SUMIF(KARU!$N$2:AF$2,"Tx_New",KARU!$N$3:AF$3)/KARU!$I$3,"")</f>
        <v>0</v>
      </c>
      <c r="O53" s="158">
        <f>IFERROR(SUMIF(KARU!$N$2:AI$2,"Tx_New",KARU!$N$3:AI$3)/KARU!$I$3,"")</f>
        <v>0</v>
      </c>
      <c r="P53" s="158">
        <f>IFERROR(SUMIF(KARU!$N$2:AL$2,"Tx_New",KARU!$N$3:AL$3)/KARU!$I$3,"")</f>
        <v>0</v>
      </c>
      <c r="Q53" s="158">
        <f>IFERROR(SUMIF(KARU!$N$2:AO$2,"Tx_New",KARU!$N$3:AO$3)/KARU!$I$3,"")</f>
        <v>0</v>
      </c>
      <c r="R53" s="158">
        <f>IFERROR(SUMIF(KARU!$N$2:AR$2,"Tx_New",KARU!$N$3:AR$3)/KARU!$I$3,"")</f>
        <v>0</v>
      </c>
      <c r="S53" s="158">
        <f>IFERROR(SUMIF(KARU!$N$2:AU$2,"Tx_New",KARU!$N$3:AU$3)/KARU!$I$3,"")</f>
        <v>0</v>
      </c>
      <c r="T53" s="158">
        <f>IFERROR(SUMIF(KARU!$N$2:AX$2,"Tx_New",KARU!$N$3:AX$3)/KARU!$I$3,"")</f>
        <v>0</v>
      </c>
      <c r="U53" s="158">
        <f>IFERROR(SUMIF(KARU!$N$2:BA$2,"Tx_New",KARU!$N$3:BA$3)/KARU!$I$3,"")</f>
        <v>0</v>
      </c>
      <c r="V53" s="158">
        <f>IFERROR(SUMIF(KARU!$N$2:BD$2,"Tx_New",KARU!$N$3:BD$3)/KARU!$I$3,"")</f>
        <v>0</v>
      </c>
      <c r="W53" s="158">
        <f>IFERROR(SUMIF(KARU!$N$2:BG$2,"Tx_New",KARU!$N$3:BG$3)/KARU!$I$3,"")</f>
        <v>0</v>
      </c>
      <c r="X53" s="158">
        <f>IFERROR(SUMIF(KARU!$N$2:BJ$2,"Tx_New",KARU!$N$3:BJ$3)/KARU!$I$3,"")</f>
        <v>0</v>
      </c>
      <c r="Y53" s="158">
        <f>IFERROR(SUMIF(KARU!$N$2:BM$2,"Tx_New",KARU!$N$3:BM$3)/KARU!$I$3,"")</f>
        <v>0</v>
      </c>
      <c r="Z53" s="158">
        <f>IFERROR(SUMIF(KARU!$N$2:BP$2,"Tx_New",KARU!$N$3:BP$3)/KARU!$I$3,"")</f>
        <v>0</v>
      </c>
      <c r="AA53" s="158">
        <f>IFERROR(SUMIF(KARU!$N$2:BS$2,"Tx_New",KARU!$N$3:BS$3)/KARU!$I$3,"")</f>
        <v>0</v>
      </c>
      <c r="AB53" s="158">
        <f>IFERROR(SUMIF(KARU!$N$2:BV$2,"Tx_New",KARU!$N$3:BV$3)/KARU!$I$3,"")</f>
        <v>0</v>
      </c>
      <c r="AC53" s="158">
        <f>IFERROR(SUMIF(KARU!$N$2:BY$2,"Tx_New",KARU!$N$3:BY$3)/KARU!$I$3,"")</f>
        <v>0</v>
      </c>
      <c r="AD53" s="158">
        <f>IFERROR(SUMIF(KARU!$N$2:CB$2,"Tx_New",KARU!$N$3:CB$3)/KARU!$I$3,"")</f>
        <v>0</v>
      </c>
      <c r="AE53" s="158">
        <f>IFERROR(SUMIF(KARU!$N$2:CE$2,"Tx_New",KARU!$N$3:CE$3)/KARU!$I$3,"")</f>
        <v>0</v>
      </c>
      <c r="AF53" s="158">
        <f>IFERROR(SUMIF(KARU!$N$2:CH$2,"Tx_New",KARU!$N$3:CH$3)/KARU!$I$3,"")</f>
        <v>0</v>
      </c>
      <c r="AG53" s="158">
        <f>IFERROR(SUMIF(KARU!$N$2:CK$2,"Tx_New",KARU!$N$3:CK$3)/KARU!$I$3,"")</f>
        <v>0</v>
      </c>
    </row>
    <row r="54">
      <c r="G54" s="4" t="str">
        <f t="shared" si="12"/>
        <v>LAFIA</v>
      </c>
      <c r="H54" s="158">
        <f>IFERROR(SUMIF(LAFIA!$N$2:N$2,"Tx_New",LAFIA!$N$3:N$3)/LAFIA!$I$3,"")</f>
        <v>0</v>
      </c>
      <c r="I54" s="158">
        <f>IFERROR(SUMIF(LAFIA!$N$2:Q$2,"Tx_New",LAFIA!$N$3:Q$3)/LAFIA!$I$3,"")</f>
        <v>0</v>
      </c>
      <c r="J54" s="158">
        <f>IFERROR(SUMIF(LAFIA!$N$2:T$2,"Tx_New",LAFIA!$N$3:T$3)/LAFIA!$I$3,"")</f>
        <v>0</v>
      </c>
      <c r="K54" s="158">
        <f>IFERROR(SUMIF(LAFIA!$N$2:W$2,"Tx_New",LAFIA!$N$3:W$3)/LAFIA!$I$3,"")</f>
        <v>0</v>
      </c>
      <c r="L54" s="158">
        <f>IFERROR(SUMIF(LAFIA!$N$2:Z$2,"Tx_New",LAFIA!$N$3:Z$3)/LAFIA!$I$3,"")</f>
        <v>0</v>
      </c>
      <c r="M54" s="158">
        <f>IFERROR(SUMIF(LAFIA!$N$2:AC$2,"Tx_New",LAFIA!$N$3:AC$3)/LAFIA!$I$3,"")</f>
        <v>0</v>
      </c>
      <c r="N54" s="158">
        <f>IFERROR(SUMIF(LAFIA!$N$2:AF$2,"Tx_New",LAFIA!$N$3:AF$3)/LAFIA!$I$3,"")</f>
        <v>0</v>
      </c>
      <c r="O54" s="158">
        <f>IFERROR(SUMIF(LAFIA!$N$2:AI$2,"Tx_New",LAFIA!$N$3:AI$3)/LAFIA!$I$3,"")</f>
        <v>0</v>
      </c>
      <c r="P54" s="158">
        <f>IFERROR(SUMIF(LAFIA!$N$2:AL$2,"Tx_New",LAFIA!$N$3:AL$3)/LAFIA!$I$3,"")</f>
        <v>0</v>
      </c>
      <c r="Q54" s="158">
        <f>IFERROR(SUMIF(LAFIA!$N$2:AO$2,"Tx_New",LAFIA!$N$3:AO$3)/LAFIA!$I$3,"")</f>
        <v>0</v>
      </c>
      <c r="R54" s="158">
        <f>IFERROR(SUMIF(LAFIA!$N$2:AR$2,"Tx_New",LAFIA!$N$3:AR$3)/LAFIA!$I$3,"")</f>
        <v>0</v>
      </c>
      <c r="S54" s="158">
        <f>IFERROR(SUMIF(LAFIA!$N$2:AU$2,"Tx_New",LAFIA!$N$3:AU$3)/LAFIA!$I$3,"")</f>
        <v>0</v>
      </c>
      <c r="T54" s="158">
        <f>IFERROR(SUMIF(LAFIA!$N$2:AX$2,"Tx_New",LAFIA!$N$3:AX$3)/LAFIA!$I$3,"")</f>
        <v>0</v>
      </c>
      <c r="U54" s="158">
        <f>IFERROR(SUMIF(LAFIA!$N$2:BA$2,"Tx_New",LAFIA!$N$3:BA$3)/LAFIA!$I$3,"")</f>
        <v>0</v>
      </c>
      <c r="V54" s="158">
        <f>IFERROR(SUMIF(LAFIA!$N$2:BD$2,"Tx_New",LAFIA!$N$3:BD$3)/LAFIA!$I$3,"")</f>
        <v>0</v>
      </c>
      <c r="W54" s="158">
        <f>IFERROR(SUMIF(LAFIA!$N$2:BG$2,"Tx_New",LAFIA!$N$3:BG$3)/LAFIA!$I$3,"")</f>
        <v>0</v>
      </c>
      <c r="X54" s="158">
        <f>IFERROR(SUMIF(LAFIA!$N$2:BJ$2,"Tx_New",LAFIA!$N$3:BJ$3)/LAFIA!$I$3,"")</f>
        <v>0</v>
      </c>
      <c r="Y54" s="158">
        <f>IFERROR(SUMIF(LAFIA!$N$2:BM$2,"Tx_New",LAFIA!$N$3:BM$3)/LAFIA!$I$3,"")</f>
        <v>0</v>
      </c>
      <c r="Z54" s="158">
        <f>IFERROR(SUMIF(LAFIA!$N$2:BP$2,"Tx_New",LAFIA!$N$3:BP$3)/LAFIA!$I$3,"")</f>
        <v>0</v>
      </c>
      <c r="AA54" s="158">
        <f>IFERROR(SUMIF(LAFIA!$N$2:BS$2,"Tx_New",LAFIA!$N$3:BS$3)/LAFIA!$I$3,"")</f>
        <v>0</v>
      </c>
      <c r="AB54" s="158">
        <f>IFERROR(SUMIF(LAFIA!$N$2:BV$2,"Tx_New",LAFIA!$N$3:BV$3)/LAFIA!$I$3,"")</f>
        <v>0</v>
      </c>
      <c r="AC54" s="158">
        <f>IFERROR(SUMIF(LAFIA!$N$2:BY$2,"Tx_New",LAFIA!$N$3:BY$3)/LAFIA!$I$3,"")</f>
        <v>0</v>
      </c>
      <c r="AD54" s="158">
        <f>IFERROR(SUMIF(LAFIA!$N$2:CB$2,"Tx_New",LAFIA!$N$3:CB$3)/LAFIA!$I$3,"")</f>
        <v>0</v>
      </c>
      <c r="AE54" s="158">
        <f>IFERROR(SUMIF(LAFIA!$N$2:CE$2,"Tx_New",LAFIA!$N$3:CE$3)/LAFIA!$I$3,"")</f>
        <v>0</v>
      </c>
      <c r="AF54" s="158">
        <f>IFERROR(SUMIF(LAFIA!$N$2:CH$2,"Tx_New",LAFIA!$N$3:CH$3)/LAFIA!$I$3,"")</f>
        <v>0</v>
      </c>
      <c r="AG54" s="158">
        <f>IFERROR(SUMIF(LAFIA!$N$2:CK$2,"Tx_New",LAFIA!$N$3:CK$3)/LAFIA!$I$3,"")</f>
        <v>0</v>
      </c>
    </row>
    <row r="55">
      <c r="G55" s="4" t="str">
        <f t="shared" si="12"/>
        <v>NASSARAWA</v>
      </c>
      <c r="H55" s="158">
        <f>IFERROR(SUMIF(NASSARAWA!$N$2:N$2,"Tx_New",NASSARAWA!$N$3:N$3)/NASSARAWA!$I$3,"")</f>
        <v>0</v>
      </c>
      <c r="I55" s="158">
        <f>IFERROR(SUMIF(NASSARAWA!$N$2:Q$2,"Tx_New",NASSARAWA!$N$3:Q$3)/NASSARAWA!$I$3,"")</f>
        <v>0</v>
      </c>
      <c r="J55" s="158">
        <f>IFERROR(SUMIF(NASSARAWA!$N$2:T$2,"Tx_New",NASSARAWA!$N$3:T$3)/NASSARAWA!$I$3,"")</f>
        <v>0</v>
      </c>
      <c r="K55" s="158">
        <f>IFERROR(SUMIF(NASSARAWA!$N$2:W$2,"Tx_New",NASSARAWA!$N$3:W$3)/NASSARAWA!$I$3,"")</f>
        <v>0</v>
      </c>
      <c r="L55" s="158">
        <f>IFERROR(SUMIF(NASSARAWA!$N$2:Z$2,"Tx_New",NASSARAWA!$N$3:Z$3)/NASSARAWA!$I$3,"")</f>
        <v>0</v>
      </c>
      <c r="M55" s="158">
        <f>IFERROR(SUMIF(NASSARAWA!$N$2:AC$2,"Tx_New",NASSARAWA!$N$3:AC$3)/NASSARAWA!$I$3,"")</f>
        <v>0</v>
      </c>
      <c r="N55" s="158">
        <f>IFERROR(SUMIF(NASSARAWA!$N$2:AF$2,"Tx_New",NASSARAWA!$N$3:AF$3)/NASSARAWA!$I$3,"")</f>
        <v>0</v>
      </c>
      <c r="O55" s="158">
        <f>IFERROR(SUMIF(NASSARAWA!$N$2:AI$2,"Tx_New",NASSARAWA!$N$3:AI$3)/NASSARAWA!$I$3,"")</f>
        <v>0</v>
      </c>
      <c r="P55" s="158">
        <f>IFERROR(SUMIF(NASSARAWA!$N$2:AL$2,"Tx_New",NASSARAWA!$N$3:AL$3)/NASSARAWA!$I$3,"")</f>
        <v>0</v>
      </c>
      <c r="Q55" s="158">
        <f>IFERROR(SUMIF(NASSARAWA!$N$2:AO$2,"Tx_New",NASSARAWA!$N$3:AO$3)/NASSARAWA!$I$3,"")</f>
        <v>0</v>
      </c>
      <c r="R55" s="158">
        <f>IFERROR(SUMIF(NASSARAWA!$N$2:AR$2,"Tx_New",NASSARAWA!$N$3:AR$3)/NASSARAWA!$I$3,"")</f>
        <v>0</v>
      </c>
      <c r="S55" s="158">
        <f>IFERROR(SUMIF(NASSARAWA!$N$2:AU$2,"Tx_New",NASSARAWA!$N$3:AU$3)/NASSARAWA!$I$3,"")</f>
        <v>0</v>
      </c>
      <c r="T55" s="158">
        <f>IFERROR(SUMIF(NASSARAWA!$N$2:AX$2,"Tx_New",NASSARAWA!$N$3:AX$3)/NASSARAWA!$I$3,"")</f>
        <v>0</v>
      </c>
      <c r="U55" s="158">
        <f>IFERROR(SUMIF(NASSARAWA!$N$2:BA$2,"Tx_New",NASSARAWA!$N$3:BA$3)/NASSARAWA!$I$3,"")</f>
        <v>0</v>
      </c>
      <c r="V55" s="158">
        <f>IFERROR(SUMIF(NASSARAWA!$N$2:BD$2,"Tx_New",NASSARAWA!$N$3:BD$3)/NASSARAWA!$I$3,"")</f>
        <v>0</v>
      </c>
      <c r="W55" s="158">
        <f>IFERROR(SUMIF(NASSARAWA!$N$2:BG$2,"Tx_New",NASSARAWA!$N$3:BG$3)/NASSARAWA!$I$3,"")</f>
        <v>0</v>
      </c>
      <c r="X55" s="158">
        <f>IFERROR(SUMIF(NASSARAWA!$N$2:BJ$2,"Tx_New",NASSARAWA!$N$3:BJ$3)/NASSARAWA!$I$3,"")</f>
        <v>0</v>
      </c>
      <c r="Y55" s="158">
        <f>IFERROR(SUMIF(NASSARAWA!$N$2:BM$2,"Tx_New",NASSARAWA!$N$3:BM$3)/NASSARAWA!$I$3,"")</f>
        <v>0</v>
      </c>
      <c r="Z55" s="158">
        <f>IFERROR(SUMIF(NASSARAWA!$N$2:BP$2,"Tx_New",NASSARAWA!$N$3:BP$3)/NASSARAWA!$I$3,"")</f>
        <v>0</v>
      </c>
      <c r="AA55" s="158">
        <f>IFERROR(SUMIF(NASSARAWA!$N$2:BS$2,"Tx_New",NASSARAWA!$N$3:BS$3)/NASSARAWA!$I$3,"")</f>
        <v>0</v>
      </c>
      <c r="AB55" s="158">
        <f>IFERROR(SUMIF(NASSARAWA!$N$2:BV$2,"Tx_New",NASSARAWA!$N$3:BV$3)/NASSARAWA!$I$3,"")</f>
        <v>0</v>
      </c>
      <c r="AC55" s="158">
        <f>IFERROR(SUMIF(NASSARAWA!$N$2:BY$2,"Tx_New",NASSARAWA!$N$3:BY$3)/NASSARAWA!$I$3,"")</f>
        <v>0</v>
      </c>
      <c r="AD55" s="158">
        <f>IFERROR(SUMIF(NASSARAWA!$N$2:CB$2,"Tx_New",NASSARAWA!$N$3:CB$3)/NASSARAWA!$I$3,"")</f>
        <v>0</v>
      </c>
      <c r="AE55" s="158">
        <f>IFERROR(SUMIF(NASSARAWA!$N$2:CE$2,"Tx_New",NASSARAWA!$N$3:CE$3)/NASSARAWA!$I$3,"")</f>
        <v>0</v>
      </c>
      <c r="AF55" s="158">
        <f>IFERROR(SUMIF(NASSARAWA!$N$2:CH$2,"Tx_New",NASSARAWA!$N$3:CH$3)/NASSARAWA!$I$3,"")</f>
        <v>0</v>
      </c>
      <c r="AG55" s="158">
        <f>IFERROR(SUMIF(NASSARAWA!$N$2:CK$2,"Tx_New",NASSARAWA!$N$3:CK$3)/NASSARAWA!$I$3,"")</f>
        <v>0</v>
      </c>
    </row>
    <row r="56">
      <c r="G56" s="4" t="str">
        <f t="shared" si="12"/>
        <v>LGA9</v>
      </c>
      <c r="H56" s="158" t="str">
        <f>IFERROR(SUMIF('LGA9'!$M$2:M$2,"Tx_New",'LGA9'!$M$3:M$3)/'LGA9'!$H$3,"")</f>
      </c>
      <c r="I56" s="158" t="str">
        <f>IFERROR(SUMIF('LGA9'!$M$2:P$2,"Tx_New",'LGA9'!$M$3:P$3)/'LGA9'!$H$3,"")</f>
      </c>
      <c r="J56" s="158" t="str">
        <f>IFERROR(SUMIF('LGA9'!$M$2:S$2,"Tx_New",'LGA9'!$M$3:S$3)/'LGA9'!$H$3,"")</f>
      </c>
      <c r="K56" s="158" t="str">
        <f>IFERROR(SUMIF('LGA9'!$M$2:V$2,"Tx_New",'LGA9'!$M$3:V$3)/'LGA9'!$H$3,"")</f>
      </c>
      <c r="L56" s="158" t="str">
        <f>IFERROR(SUMIF('LGA9'!$M$2:Y$2,"Tx_New",'LGA9'!$M$3:Y$3)/'LGA9'!$H$3,"")</f>
      </c>
      <c r="M56" s="158" t="str">
        <f>IFERROR(SUMIF('LGA9'!$M$2:AB$2,"Tx_New",'LGA9'!$M$3:AB$3)/'LGA9'!$H$3,"")</f>
      </c>
      <c r="N56" s="158" t="str">
        <f>IFERROR(SUMIF('LGA9'!$M$2:AE$2,"Tx_New",'LGA9'!$M$3:AE$3)/'LGA9'!$H$3,"")</f>
      </c>
      <c r="O56" s="158" t="str">
        <f>IFERROR(SUMIF('LGA9'!$M$2:AH$2,"Tx_New",'LGA9'!$M$3:AH$3)/'LGA9'!$H$3,"")</f>
      </c>
      <c r="P56" s="158" t="str">
        <f>IFERROR(SUMIF('LGA9'!$M$2:AK$2,"Tx_New",'LGA9'!$M$3:AK$3)/'LGA9'!$H$3,"")</f>
      </c>
      <c r="Q56" s="158" t="str">
        <f>IFERROR(SUMIF('LGA9'!$M$2:AN$2,"Tx_New",'LGA9'!$M$3:AN$3)/'LGA9'!$H$3,"")</f>
      </c>
      <c r="R56" s="158" t="str">
        <f>IFERROR(SUMIF('LGA9'!$M$2:AQ$2,"Tx_New",'LGA9'!$M$3:AQ$3)/'LGA9'!$H$3,"")</f>
      </c>
      <c r="S56" s="158" t="str">
        <f>IFERROR(SUMIF('LGA9'!$M$2:AT$2,"Tx_New",'LGA9'!$M$3:AT$3)/'LGA9'!$H$3,"")</f>
      </c>
      <c r="T56" s="158" t="str">
        <f>IFERROR(SUMIF('LGA9'!$M$2:AW$2,"Tx_New",'LGA9'!$M$3:AW$3)/'LGA9'!$H$3,"")</f>
      </c>
      <c r="U56" s="158" t="str">
        <f>IFERROR(SUMIF('LGA9'!$M$2:AZ$2,"Tx_New",'LGA9'!$M$3:AZ$3)/'LGA9'!$H$3,"")</f>
      </c>
      <c r="V56" s="158" t="str">
        <f>IFERROR(SUMIF('LGA9'!$M$2:BC$2,"Tx_New",'LGA9'!$M$3:BC$3)/'LGA9'!$H$3,"")</f>
      </c>
      <c r="W56" s="158" t="str">
        <f>IFERROR(SUMIF('LGA9'!$M$2:BF$2,"Tx_New",'LGA9'!$M$3:BF$3)/'LGA9'!$H$3,"")</f>
      </c>
      <c r="X56" s="158" t="str">
        <f>IFERROR(SUMIF('LGA9'!$M$2:BI$2,"Tx_New",'LGA9'!$M$3:BI$3)/'LGA9'!$H$3,"")</f>
      </c>
      <c r="Y56" s="158" t="str">
        <f>IFERROR(SUMIF('LGA9'!$M$2:BL$2,"Tx_New",'LGA9'!$M$3:BL$3)/'LGA9'!$H$3,"")</f>
      </c>
      <c r="Z56" s="158" t="str">
        <f>IFERROR(SUMIF('LGA9'!$M$2:BO$2,"Tx_New",'LGA9'!$M$3:BO$3)/'LGA9'!$H$3,"")</f>
      </c>
      <c r="AA56" s="158" t="str">
        <f>IFERROR(SUMIF('LGA9'!$M$2:BR$2,"Tx_New",'LGA9'!$M$3:BR$3)/'LGA9'!$H$3,"")</f>
      </c>
      <c r="AB56" s="158" t="str">
        <f>IFERROR(SUMIF('LGA9'!$M$2:BU$2,"Tx_New",'LGA9'!$M$3:BU$3)/'LGA9'!$H$3,"")</f>
      </c>
      <c r="AC56" s="158" t="str">
        <f>IFERROR(SUMIF('LGA9'!$M$2:BX$2,"Tx_New",'LGA9'!$M$3:BX$3)/'LGA9'!$H$3,"")</f>
      </c>
      <c r="AD56" s="158" t="str">
        <f>IFERROR(SUMIF('LGA9'!$M$2:CA$2,"Tx_New",'LGA9'!$M$3:CA$3)/'LGA9'!$H$3,"")</f>
      </c>
      <c r="AE56" s="158" t="str">
        <f>IFERROR(SUMIF('LGA9'!$M$2:CD$2,"Tx_New",'LGA9'!$M$3:CD$3)/'LGA9'!$H$3,"")</f>
      </c>
      <c r="AF56" s="158" t="str">
        <f>IFERROR(SUMIF('LGA9'!$M$2:CG$2,"Tx_New",'LGA9'!$M$3:CG$3)/'LGA9'!$H$3,"")</f>
      </c>
      <c r="AG56" s="158" t="str">
        <f>IFERROR(SUMIF('LGA9'!$M$2:CJ$2,"Tx_New",'LGA9'!$M$3:CJ$3)/'LGA9'!$H$3,"")</f>
      </c>
    </row>
    <row r="57">
      <c r="G57" s="149" t="str">
        <f t="shared" si="12"/>
        <v>LGA10</v>
      </c>
      <c r="H57" s="152" t="str">
        <f>IFERROR(SUMIF('LGA10'!$M$2:M$2,"Tx_New",'LGA10'!$M$3:M$3)/'LGA10'!$H$3,"")</f>
      </c>
      <c r="I57" s="152" t="str">
        <f>IFERROR(SUMIF('LGA10'!$M$2:P$2,"Tx_New",'LGA10'!$M$3:P$3)/'LGA10'!$H$3,"")</f>
      </c>
      <c r="J57" s="152" t="str">
        <f>IFERROR(SUMIF('LGA10'!$M$2:S$2,"Tx_New",'LGA10'!$M$3:S$3)/'LGA10'!$H$3,"")</f>
      </c>
      <c r="K57" s="152" t="str">
        <f>IFERROR(SUMIF('LGA10'!$M$2:V$2,"Tx_New",'LGA10'!$M$3:V$3)/'LGA10'!$H$3,"")</f>
      </c>
      <c r="L57" s="152" t="str">
        <f>IFERROR(SUMIF('LGA10'!$M$2:Y$2,"Tx_New",'LGA10'!$M$3:Y$3)/'LGA10'!$H$3,"")</f>
      </c>
      <c r="M57" s="152" t="str">
        <f>IFERROR(SUMIF('LGA10'!$M$2:AB$2,"Tx_New",'LGA10'!$M$3:AB$3)/'LGA10'!$H$3,"")</f>
      </c>
      <c r="N57" s="152" t="str">
        <f>IFERROR(SUMIF('LGA10'!$M$2:AE$2,"Tx_New",'LGA10'!$M$3:AE$3)/'LGA10'!$H$3,"")</f>
      </c>
      <c r="O57" s="152" t="str">
        <f>IFERROR(SUMIF('LGA10'!$M$2:AH$2,"Tx_New",'LGA10'!$M$3:AH$3)/'LGA10'!$H$3,"")</f>
      </c>
      <c r="P57" s="152" t="str">
        <f>IFERROR(SUMIF('LGA10'!$M$2:AK$2,"Tx_New",'LGA10'!$M$3:AK$3)/'LGA10'!$H$3,"")</f>
      </c>
      <c r="Q57" s="152" t="str">
        <f>IFERROR(SUMIF('LGA10'!$M$2:AN$2,"Tx_New",'LGA10'!$M$3:AN$3)/'LGA10'!$H$3,"")</f>
      </c>
      <c r="R57" s="152" t="str">
        <f>IFERROR(SUMIF('LGA10'!$M$2:AQ$2,"Tx_New",'LGA10'!$M$3:AQ$3)/'LGA10'!$H$3,"")</f>
      </c>
      <c r="S57" s="152" t="str">
        <f>IFERROR(SUMIF('LGA10'!$M$2:AT$2,"Tx_New",'LGA10'!$M$3:AT$3)/'LGA10'!$H$3,"")</f>
      </c>
      <c r="T57" s="152" t="str">
        <f>IFERROR(SUMIF('LGA10'!$M$2:AW$2,"Tx_New",'LGA10'!$M$3:AW$3)/'LGA10'!$H$3,"")</f>
      </c>
      <c r="U57" s="152" t="str">
        <f>IFERROR(SUMIF('LGA10'!$M$2:AZ$2,"Tx_New",'LGA10'!$M$3:AZ$3)/'LGA10'!$H$3,"")</f>
      </c>
      <c r="V57" s="152" t="str">
        <f>IFERROR(SUMIF('LGA10'!$M$2:BC$2,"Tx_New",'LGA10'!$M$3:BC$3)/'LGA10'!$H$3,"")</f>
      </c>
      <c r="W57" s="152" t="str">
        <f>IFERROR(SUMIF('LGA10'!$M$2:BF$2,"Tx_New",'LGA10'!$M$3:BF$3)/'LGA10'!$H$3,"")</f>
      </c>
      <c r="X57" s="152" t="str">
        <f>IFERROR(SUMIF('LGA10'!$M$2:BI$2,"Tx_New",'LGA10'!$M$3:BI$3)/'LGA10'!$H$3,"")</f>
      </c>
      <c r="Y57" s="152" t="str">
        <f>IFERROR(SUMIF('LGA10'!$M$2:BL$2,"Tx_New",'LGA10'!$M$3:BL$3)/'LGA10'!$H$3,"")</f>
      </c>
      <c r="Z57" s="152" t="str">
        <f>IFERROR(SUMIF('LGA10'!$M$2:BO$2,"Tx_New",'LGA10'!$M$3:BO$3)/'LGA10'!$H$3,"")</f>
      </c>
      <c r="AA57" s="152" t="str">
        <f>IFERROR(SUMIF('LGA10'!$M$2:BR$2,"Tx_New",'LGA10'!$M$3:BR$3)/'LGA10'!$H$3,"")</f>
      </c>
      <c r="AB57" s="152" t="str">
        <f>IFERROR(SUMIF('LGA10'!$M$2:BU$2,"Tx_New",'LGA10'!$M$3:BU$3)/'LGA10'!$H$3,"")</f>
      </c>
      <c r="AC57" s="152" t="str">
        <f>IFERROR(SUMIF('LGA10'!$M$2:BX$2,"Tx_New",'LGA10'!$M$3:BX$3)/'LGA10'!$H$3,"")</f>
      </c>
      <c r="AD57" s="152" t="str">
        <f>IFERROR(SUMIF('LGA10'!$M$2:CA$2,"Tx_New",'LGA10'!$M$3:CA$3)/'LGA10'!$H$3,"")</f>
      </c>
      <c r="AE57" s="152" t="str">
        <f>IFERROR(SUMIF('LGA10'!$M$2:CD$2,"Tx_New",'LGA10'!$M$3:CD$3)/'LGA10'!$H$3,"")</f>
      </c>
      <c r="AF57" s="152" t="str">
        <f>IFERROR(SUMIF('LGA10'!$M$2:CG$2,"Tx_New",'LGA10'!$M$3:CG$3)/'LGA10'!$H$3,"")</f>
      </c>
      <c r="AG57" s="152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8"/>
  <sheetViews>
    <sheetView showGridLines="0" zoomScale="90" zoomScaleNormal="9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10" sqref="L10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350</v>
      </c>
      <c r="B1" s="560" t="str">
        <f>'LGA Registration'!A4</f>
        <v>AMAC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SUM(E8:E256)</f>
        <v>374514</v>
      </c>
      <c r="F3" s="128">
        <f>SUM(L3,O3,R3,U3,X3,AA3,AD3,AG3,AJ3,AM3,AP3,AS3,AV3,AY3,BB3,BE3,BH3,BK3,BN3,BQ3,BT3,BW3,BZ3,CC3,CF3,CI3)</f>
        <v>0</v>
      </c>
      <c r="G3" s="34">
        <f>SUM(G8:G256)</f>
        <v>10153</v>
      </c>
      <c r="H3" s="128">
        <f>SUM(M3,P3,S3,V3,Y3,AB3,AE3,AH3,AK3,AN3,AQ3,AT3,AW3,AZ3,BC3,BF3,BI3,BL3,BO3,BR3,BU3,BX3,CA3,CD3,CG3,CJ3)</f>
        <v>0</v>
      </c>
      <c r="I3" s="34">
        <f>SUM(I8:I256)</f>
        <v>9657</v>
      </c>
      <c r="J3" s="129">
        <f>SUM(N3,Q3,T3,W3,Z3,AC3,AF3,AI3,AL3,AO3,AR3,AU3,AX3,BA3,BD3,BG3,BJ3,BM3,BP3,BS3,BV3,BY3,CB3,CE3,CH3,CK3)</f>
        <v>0</v>
      </c>
      <c r="K3" s="34"/>
      <c r="L3" s="99" t="str">
        <f>IF(COUNTA(L8:L256)=0,"",SUM(L8:L256))</f>
      </c>
      <c r="M3" s="99" t="str">
        <f ref="M3:BX3" t="shared" si="0">IF(COUNTA(M8:M256)=0,"",SUM(M8:M256))</f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ref="BY3:CE3" t="shared" si="1">IF(COUNTA(BY8:BY256)=0,"",SUM(BY8:BY256))</f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IF(CF8="","",SUM(CF8:CF256))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SUMIF($D$8:$D$256,"Facility",L8:L256)</f>
        <v>0</v>
      </c>
      <c r="M4" s="100">
        <f ref="M4:BX4" t="shared" si="3">SUMIF($D$8:$D$256,"Facility",M8:M256)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E4" t="shared" si="4">SUMIF($D$8:$D$256,"Facility",BY8:BY256)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ref="CF4:CK4" t="shared" si="5">SUMIF($D$8:$D$256,"Facility",CF8:CF256)</f>
        <v>0</v>
      </c>
      <c r="CG4" s="100">
        <f t="shared" si="5"/>
        <v>0</v>
      </c>
      <c r="CH4" s="100">
        <f t="shared" si="5"/>
        <v>0</v>
      </c>
      <c r="CI4" s="100">
        <f t="shared" si="5"/>
        <v>0</v>
      </c>
      <c r="CJ4" s="100">
        <f t="shared" si="5"/>
        <v>0</v>
      </c>
      <c r="CK4" s="100">
        <f t="shared" si="5"/>
        <v>0</v>
      </c>
    </row>
    <row r="5" hidden="1">
      <c r="D5" s="3" t="s">
        <v>51</v>
      </c>
      <c r="K5" s="30"/>
      <c r="L5" s="100">
        <f>SUMIF($D$8:$D$256,"Community",L8:L256)</f>
        <v>0</v>
      </c>
      <c r="M5" s="100">
        <f ref="M5:BX5" t="shared" si="6">SUMIF($D$8:$D$256,"Community",M8:M256)</f>
        <v>0</v>
      </c>
      <c r="N5" s="100">
        <f t="shared" si="6"/>
        <v>0</v>
      </c>
      <c r="O5" s="100">
        <f t="shared" si="6"/>
        <v>0</v>
      </c>
      <c r="P5" s="100">
        <f t="shared" si="6"/>
        <v>0</v>
      </c>
      <c r="Q5" s="100">
        <f t="shared" si="6"/>
        <v>0</v>
      </c>
      <c r="R5" s="100">
        <f t="shared" si="6"/>
        <v>0</v>
      </c>
      <c r="S5" s="100">
        <f t="shared" si="6"/>
        <v>0</v>
      </c>
      <c r="T5" s="100">
        <f t="shared" si="6"/>
        <v>0</v>
      </c>
      <c r="U5" s="100">
        <f t="shared" si="6"/>
        <v>0</v>
      </c>
      <c r="V5" s="100">
        <f t="shared" si="6"/>
        <v>0</v>
      </c>
      <c r="W5" s="100">
        <f t="shared" si="6"/>
        <v>0</v>
      </c>
      <c r="X5" s="100">
        <f t="shared" si="6"/>
        <v>0</v>
      </c>
      <c r="Y5" s="100">
        <f t="shared" si="6"/>
        <v>0</v>
      </c>
      <c r="Z5" s="100">
        <f t="shared" si="6"/>
        <v>0</v>
      </c>
      <c r="AA5" s="100">
        <f t="shared" si="6"/>
        <v>0</v>
      </c>
      <c r="AB5" s="100">
        <f t="shared" si="6"/>
        <v>0</v>
      </c>
      <c r="AC5" s="100">
        <f t="shared" si="6"/>
        <v>0</v>
      </c>
      <c r="AD5" s="100">
        <f t="shared" si="6"/>
        <v>0</v>
      </c>
      <c r="AE5" s="100">
        <f t="shared" si="6"/>
        <v>0</v>
      </c>
      <c r="AF5" s="100">
        <f t="shared" si="6"/>
        <v>0</v>
      </c>
      <c r="AG5" s="100">
        <f t="shared" si="6"/>
        <v>0</v>
      </c>
      <c r="AH5" s="100">
        <f t="shared" si="6"/>
        <v>0</v>
      </c>
      <c r="AI5" s="100">
        <f t="shared" si="6"/>
        <v>0</v>
      </c>
      <c r="AJ5" s="100">
        <f t="shared" si="6"/>
        <v>0</v>
      </c>
      <c r="AK5" s="100">
        <f t="shared" si="6"/>
        <v>0</v>
      </c>
      <c r="AL5" s="100">
        <f t="shared" si="6"/>
        <v>0</v>
      </c>
      <c r="AM5" s="100">
        <f t="shared" si="6"/>
        <v>0</v>
      </c>
      <c r="AN5" s="100">
        <f t="shared" si="6"/>
        <v>0</v>
      </c>
      <c r="AO5" s="100">
        <f t="shared" si="6"/>
        <v>0</v>
      </c>
      <c r="AP5" s="100">
        <f t="shared" si="6"/>
        <v>0</v>
      </c>
      <c r="AQ5" s="100">
        <f t="shared" si="6"/>
        <v>0</v>
      </c>
      <c r="AR5" s="100">
        <f t="shared" si="6"/>
        <v>0</v>
      </c>
      <c r="AS5" s="100">
        <f t="shared" si="6"/>
        <v>0</v>
      </c>
      <c r="AT5" s="100">
        <f t="shared" si="6"/>
        <v>0</v>
      </c>
      <c r="AU5" s="100">
        <f t="shared" si="6"/>
        <v>0</v>
      </c>
      <c r="AV5" s="100">
        <f t="shared" si="6"/>
        <v>0</v>
      </c>
      <c r="AW5" s="100">
        <f t="shared" si="6"/>
        <v>0</v>
      </c>
      <c r="AX5" s="100">
        <f t="shared" si="6"/>
        <v>0</v>
      </c>
      <c r="AY5" s="100">
        <f t="shared" si="6"/>
        <v>0</v>
      </c>
      <c r="AZ5" s="100">
        <f t="shared" si="6"/>
        <v>0</v>
      </c>
      <c r="BA5" s="100">
        <f t="shared" si="6"/>
        <v>0</v>
      </c>
      <c r="BB5" s="100">
        <f t="shared" si="6"/>
        <v>0</v>
      </c>
      <c r="BC5" s="100">
        <f t="shared" si="6"/>
        <v>0</v>
      </c>
      <c r="BD5" s="100">
        <f t="shared" si="6"/>
        <v>0</v>
      </c>
      <c r="BE5" s="100">
        <f t="shared" si="6"/>
        <v>0</v>
      </c>
      <c r="BF5" s="100">
        <f t="shared" si="6"/>
        <v>0</v>
      </c>
      <c r="BG5" s="100">
        <f t="shared" si="6"/>
        <v>0</v>
      </c>
      <c r="BH5" s="100">
        <f t="shared" si="6"/>
        <v>0</v>
      </c>
      <c r="BI5" s="100">
        <f t="shared" si="6"/>
        <v>0</v>
      </c>
      <c r="BJ5" s="100">
        <f t="shared" si="6"/>
        <v>0</v>
      </c>
      <c r="BK5" s="100">
        <f t="shared" si="6"/>
        <v>0</v>
      </c>
      <c r="BL5" s="100">
        <f t="shared" si="6"/>
        <v>0</v>
      </c>
      <c r="BM5" s="100">
        <f t="shared" si="6"/>
        <v>0</v>
      </c>
      <c r="BN5" s="100">
        <f t="shared" si="6"/>
        <v>0</v>
      </c>
      <c r="BO5" s="100">
        <f t="shared" si="6"/>
        <v>0</v>
      </c>
      <c r="BP5" s="100">
        <f t="shared" si="6"/>
        <v>0</v>
      </c>
      <c r="BQ5" s="100">
        <f t="shared" si="6"/>
        <v>0</v>
      </c>
      <c r="BR5" s="100">
        <f t="shared" si="6"/>
        <v>0</v>
      </c>
      <c r="BS5" s="100">
        <f t="shared" si="6"/>
        <v>0</v>
      </c>
      <c r="BT5" s="100">
        <f t="shared" si="6"/>
        <v>0</v>
      </c>
      <c r="BU5" s="100">
        <f t="shared" si="6"/>
        <v>0</v>
      </c>
      <c r="BV5" s="100">
        <f t="shared" si="6"/>
        <v>0</v>
      </c>
      <c r="BW5" s="100">
        <f t="shared" si="6"/>
        <v>0</v>
      </c>
      <c r="BX5" s="100">
        <f t="shared" si="6"/>
        <v>0</v>
      </c>
      <c r="BY5" s="100">
        <f ref="BY5:CK5" t="shared" si="7">SUMIF($D$8:$D$256,"Community",BY8:BY256)</f>
        <v>0</v>
      </c>
      <c r="BZ5" s="100">
        <f t="shared" si="7"/>
        <v>0</v>
      </c>
      <c r="CA5" s="100">
        <f t="shared" si="7"/>
        <v>0</v>
      </c>
      <c r="CB5" s="100">
        <f t="shared" si="7"/>
        <v>0</v>
      </c>
      <c r="CC5" s="100">
        <f t="shared" si="7"/>
        <v>0</v>
      </c>
      <c r="CD5" s="100">
        <f t="shared" si="7"/>
        <v>0</v>
      </c>
      <c r="CE5" s="100">
        <f t="shared" si="7"/>
        <v>0</v>
      </c>
      <c r="CF5" s="100">
        <f t="shared" si="7"/>
        <v>0</v>
      </c>
      <c r="CG5" s="100">
        <f t="shared" si="7"/>
        <v>0</v>
      </c>
      <c r="CH5" s="100">
        <f t="shared" si="7"/>
        <v>0</v>
      </c>
      <c r="CI5" s="100">
        <f t="shared" si="7"/>
        <v>0</v>
      </c>
      <c r="CJ5" s="100">
        <f t="shared" si="7"/>
        <v>0</v>
      </c>
      <c r="CK5" s="100">
        <f t="shared" si="7"/>
        <v>0</v>
      </c>
    </row>
    <row r="6" hidden="1">
      <c r="D6" s="3" t="s">
        <v>81</v>
      </c>
      <c r="L6" s="101">
        <f ref="L6:N7" t="shared" si="8">SUM(L4,O4,R4,U4,X4,AA4,AD4,AG4,AJ4,AM4,AP4,AS4,AV4,AY4,BB4,BE4,BH4,BK4,BN4,BQ4,BT4,BW4,BZ4,CC4,CF4,CI4)</f>
        <v>0</v>
      </c>
      <c r="M6" s="101">
        <f t="shared" si="8"/>
        <v>0</v>
      </c>
      <c r="N6" s="101">
        <f t="shared" si="8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8"/>
        <v>0</v>
      </c>
      <c r="M7" s="101">
        <f t="shared" si="8"/>
        <v>0</v>
      </c>
      <c r="N7" s="101">
        <f t="shared" si="8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351</v>
      </c>
      <c r="B8" s="8">
        <v>1</v>
      </c>
      <c r="C8" s="56" t="s">
        <v>352</v>
      </c>
      <c r="D8" s="173" t="s">
        <v>50</v>
      </c>
      <c r="E8" s="102">
        <v>89436</v>
      </c>
      <c r="F8" s="103">
        <f>IFERROR((SUM(L8,O8,R8,U8,X8,AA8,AD8,AG8,AJ8,AM8,AP8,AS8,AV8,AY8,BB8,BE8,BH8,BK8,BN8,BQ8,BT8,BW8,BZ8,CC8,CF8,CI8)/E8),"")</f>
        <v>0</v>
      </c>
      <c r="G8" s="104">
        <v>447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>
        <v>13</v>
      </c>
      <c r="M8" s="105">
        <v>0</v>
      </c>
      <c r="N8" s="73">
        <v>0</v>
      </c>
      <c r="O8" s="102">
        <v>7</v>
      </c>
      <c r="P8" s="105">
        <v>2</v>
      </c>
      <c r="Q8" s="73">
        <v>2</v>
      </c>
      <c r="R8" s="184">
        <v>10</v>
      </c>
      <c r="S8" s="185">
        <v>1</v>
      </c>
      <c r="T8" s="183">
        <v>1</v>
      </c>
      <c r="U8" s="381">
        <v>4</v>
      </c>
      <c r="V8" s="380">
        <v>0</v>
      </c>
      <c r="W8" s="378">
        <v>0</v>
      </c>
      <c r="X8" s="438">
        <v>10</v>
      </c>
      <c r="Y8" s="439">
        <v>0</v>
      </c>
      <c r="Z8" s="437">
        <v>0</v>
      </c>
      <c r="AA8" s="102">
        <v>10</v>
      </c>
      <c r="AB8" s="105">
        <v>1</v>
      </c>
      <c r="AC8" s="73">
        <v>1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353</v>
      </c>
      <c r="B9" s="9">
        <v>2</v>
      </c>
      <c r="C9" s="57" t="s">
        <v>354</v>
      </c>
      <c r="D9" s="70" t="s">
        <v>50</v>
      </c>
      <c r="E9" s="59">
        <v>670</v>
      </c>
      <c r="F9" s="11">
        <f ref="F9:F11" t="shared" si="9">IFERROR((SUM(L9,O9,R9,U9,X9,AA9,AD9,AG9,AJ9,AM9,AP9,AS9,AV9,AY9,BB9,BE9,BH9,BK9,BN9,BQ9,BT9,BW9,BZ9,CC9,CF9,CI9)/E9),"")</f>
        <v>0</v>
      </c>
      <c r="G9" s="61">
        <v>22</v>
      </c>
      <c r="H9" s="11">
        <f ref="H9:H11" t="shared" si="10">IFERROR((SUM(M9,P9,S9,V9,Y9,AB9,AE9,AH9,AK9,AN9,AQ9,AT9,AW9,AZ9,BC9,BF9,BI9,BL9,BO9,BR9,BU9,BX9,CA9,CD9,CG9,CJ9)/G9),"")</f>
        <v>0</v>
      </c>
      <c r="I9" s="62">
        <v>26</v>
      </c>
      <c r="J9" s="109">
        <f ref="J9:J11" t="shared" si="11">IFERROR((SUM(N9,Q9,T9,W9,Z9,AC9,AF9,AI9,AL9,AO9,AR9,AU9,AX9,BA9,BD9,BG9,BJ9,BM9,BP9,BS9,BV9,BY9,CB9,CE9,CH9,CK9)/I9),"")</f>
        <v>0</v>
      </c>
      <c r="K9" s="111">
        <f ref="K9:K241" t="shared" si="12">IFERROR(H9-F9,"")</f>
        <v>0</v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0</v>
      </c>
      <c r="R9" s="180">
        <v>0</v>
      </c>
      <c r="S9" s="181">
        <v>0</v>
      </c>
      <c r="T9" s="182">
        <v>0</v>
      </c>
      <c r="U9" s="372">
        <v>0</v>
      </c>
      <c r="V9" s="374">
        <v>0</v>
      </c>
      <c r="W9" s="376">
        <v>0</v>
      </c>
      <c r="X9" s="434">
        <v>0</v>
      </c>
      <c r="Y9" s="435">
        <v>0</v>
      </c>
      <c r="Z9" s="436">
        <v>0</v>
      </c>
      <c r="AA9" s="503">
        <v>0</v>
      </c>
      <c r="AB9" s="504">
        <v>0</v>
      </c>
      <c r="AC9" s="505">
        <v>0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355</v>
      </c>
      <c r="B10" s="9">
        <v>3</v>
      </c>
      <c r="C10" s="57" t="s">
        <v>356</v>
      </c>
      <c r="D10" s="70" t="s">
        <v>50</v>
      </c>
      <c r="E10" s="59"/>
      <c r="F10" s="11" t="str">
        <f t="shared" si="9"/>
      </c>
      <c r="G10" s="61"/>
      <c r="H10" s="11" t="str">
        <f t="shared" si="10"/>
      </c>
      <c r="I10" s="62"/>
      <c r="J10" s="109" t="str">
        <f t="shared" si="11"/>
      </c>
      <c r="K10" s="111" t="str">
        <f t="shared" si="12"/>
      </c>
      <c r="L10" s="64">
        <v>0</v>
      </c>
      <c r="M10" s="62">
        <v>0</v>
      </c>
      <c r="N10" s="65">
        <v>0</v>
      </c>
      <c r="O10" s="59">
        <v>0</v>
      </c>
      <c r="P10" s="62">
        <v>0</v>
      </c>
      <c r="Q10" s="65">
        <v>0</v>
      </c>
      <c r="R10" s="180">
        <v>0</v>
      </c>
      <c r="S10" s="181">
        <v>0</v>
      </c>
      <c r="T10" s="182">
        <v>0</v>
      </c>
      <c r="U10" s="375">
        <v>0</v>
      </c>
      <c r="V10" s="374">
        <v>0</v>
      </c>
      <c r="W10" s="376">
        <v>0</v>
      </c>
      <c r="X10" s="434">
        <v>0</v>
      </c>
      <c r="Y10" s="435">
        <v>0</v>
      </c>
      <c r="Z10" s="436">
        <v>0</v>
      </c>
      <c r="AA10" s="503">
        <v>0</v>
      </c>
      <c r="AB10" s="504">
        <v>0</v>
      </c>
      <c r="AC10" s="505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357</v>
      </c>
      <c r="B11" s="9">
        <v>4</v>
      </c>
      <c r="C11" s="57" t="s">
        <v>358</v>
      </c>
      <c r="D11" s="70" t="s">
        <v>50</v>
      </c>
      <c r="E11" s="59"/>
      <c r="F11" s="11" t="str">
        <f t="shared" si="9"/>
      </c>
      <c r="G11" s="61"/>
      <c r="H11" s="11" t="str">
        <f t="shared" si="10"/>
      </c>
      <c r="I11" s="62"/>
      <c r="J11" s="109" t="str">
        <f t="shared" si="11"/>
      </c>
      <c r="K11" s="111" t="str">
        <f t="shared" si="12"/>
      </c>
      <c r="L11" s="64">
        <v>15</v>
      </c>
      <c r="M11" s="62">
        <v>0</v>
      </c>
      <c r="N11" s="65">
        <v>0</v>
      </c>
      <c r="O11" s="59">
        <v>17</v>
      </c>
      <c r="P11" s="62">
        <v>0</v>
      </c>
      <c r="Q11" s="65">
        <v>0</v>
      </c>
      <c r="R11" s="180">
        <v>12</v>
      </c>
      <c r="S11" s="181">
        <v>0</v>
      </c>
      <c r="T11" s="182">
        <v>0</v>
      </c>
      <c r="U11" s="375">
        <v>19</v>
      </c>
      <c r="V11" s="374">
        <v>0</v>
      </c>
      <c r="W11" s="376">
        <v>0</v>
      </c>
      <c r="X11" s="434">
        <v>13</v>
      </c>
      <c r="Y11" s="435">
        <v>0</v>
      </c>
      <c r="Z11" s="436">
        <v>0</v>
      </c>
      <c r="AA11" s="503">
        <v>26</v>
      </c>
      <c r="AB11" s="504">
        <v>0</v>
      </c>
      <c r="AC11" s="505">
        <v>0</v>
      </c>
      <c r="AD11" s="64">
        <v>0</v>
      </c>
      <c r="AE11" s="62">
        <v>0</v>
      </c>
      <c r="AF11" s="65">
        <v>0</v>
      </c>
      <c r="AG11" s="59">
        <v>0</v>
      </c>
      <c r="AH11" s="62">
        <v>0</v>
      </c>
      <c r="AI11" s="65">
        <v>0</v>
      </c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458" t="s">
        <v>359</v>
      </c>
      <c r="B12" s="9">
        <v>5</v>
      </c>
      <c r="C12" s="57" t="s">
        <v>360</v>
      </c>
      <c r="D12" s="70" t="s">
        <v>50</v>
      </c>
      <c r="E12" s="59"/>
      <c r="F12" s="11" t="str">
        <f ref="F12:F75" t="shared" si="13">IFERROR((SUM(L12,O12,R12,U12,X12,AA12,AD12,AG12,AJ12,AM12,AP12,AS12,AV12,AY12,BB12,BE12,BH12,BK12,BN12,BQ12,BT12,BW12,BZ12,CC12,CF12,CI12)/E12),"")</f>
      </c>
      <c r="G12" s="61"/>
      <c r="H12" s="11" t="str">
        <f ref="H12:H75" t="shared" si="14">IFERROR((SUM(M12,P12,S12,V12,Y12,AB12,AE12,AH12,AK12,AN12,AQ12,AT12,AW12,AZ12,BC12,BF12,BI12,BL12,BO12,BR12,BU12,BX12,CA12,CD12,CG12,CJ12)/G12),"")</f>
      </c>
      <c r="I12" s="62"/>
      <c r="J12" s="109" t="str">
        <f ref="J12:J75" t="shared" si="15">IFERROR((SUM(N12,Q12,T12,W12,Z12,AC12,AF12,AI12,AL12,AO12,AR12,AU12,AX12,BA12,BD12,BG12,BJ12,BM12,BP12,BS12,BV12,BY12,CB12,CE12,CH12,CK12)/I12),"")</f>
      </c>
      <c r="K12" s="111" t="str">
        <f t="shared" si="12"/>
      </c>
      <c r="L12" s="64">
        <v>0</v>
      </c>
      <c r="M12" s="62">
        <v>0</v>
      </c>
      <c r="N12" s="65">
        <v>0</v>
      </c>
      <c r="O12" s="59">
        <v>0</v>
      </c>
      <c r="P12" s="62">
        <v>0</v>
      </c>
      <c r="Q12" s="65">
        <v>0</v>
      </c>
      <c r="R12" s="180">
        <v>0</v>
      </c>
      <c r="S12" s="181">
        <v>0</v>
      </c>
      <c r="T12" s="182">
        <v>0</v>
      </c>
      <c r="U12" s="372">
        <v>0</v>
      </c>
      <c r="V12" s="374">
        <v>0</v>
      </c>
      <c r="W12" s="376">
        <v>0</v>
      </c>
      <c r="X12" s="434">
        <v>0</v>
      </c>
      <c r="Y12" s="435">
        <v>0</v>
      </c>
      <c r="Z12" s="436">
        <v>0</v>
      </c>
      <c r="AA12" s="503">
        <v>0</v>
      </c>
      <c r="AB12" s="504">
        <v>0</v>
      </c>
      <c r="AC12" s="505">
        <v>0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>
      <c r="A13" s="458" t="s">
        <v>361</v>
      </c>
      <c r="B13" s="9">
        <v>6</v>
      </c>
      <c r="C13" s="57" t="s">
        <v>362</v>
      </c>
      <c r="D13" s="70" t="s">
        <v>50</v>
      </c>
      <c r="E13" s="59"/>
      <c r="F13" s="11" t="str">
        <f t="shared" si="13"/>
      </c>
      <c r="G13" s="61"/>
      <c r="H13" s="11" t="str">
        <f t="shared" si="14"/>
      </c>
      <c r="I13" s="62"/>
      <c r="J13" s="109" t="str">
        <f t="shared" si="15"/>
      </c>
      <c r="K13" s="111" t="str">
        <f t="shared" si="12"/>
      </c>
      <c r="L13" s="64">
        <v>0</v>
      </c>
      <c r="M13" s="62">
        <v>0</v>
      </c>
      <c r="N13" s="65">
        <v>0</v>
      </c>
      <c r="O13" s="59">
        <v>0</v>
      </c>
      <c r="P13" s="62">
        <v>0</v>
      </c>
      <c r="Q13" s="65">
        <v>0</v>
      </c>
      <c r="R13" s="180">
        <v>0</v>
      </c>
      <c r="S13" s="181">
        <v>0</v>
      </c>
      <c r="T13" s="182">
        <v>0</v>
      </c>
      <c r="U13" s="372">
        <v>0</v>
      </c>
      <c r="V13" s="374">
        <v>0</v>
      </c>
      <c r="W13" s="376">
        <v>0</v>
      </c>
      <c r="X13" s="434">
        <v>0</v>
      </c>
      <c r="Y13" s="435">
        <v>0</v>
      </c>
      <c r="Z13" s="436">
        <v>0</v>
      </c>
      <c r="AA13" s="503">
        <v>0</v>
      </c>
      <c r="AB13" s="504">
        <v>0</v>
      </c>
      <c r="AC13" s="505">
        <v>0</v>
      </c>
      <c r="AD13" s="59">
        <v>0</v>
      </c>
      <c r="AE13" s="62">
        <v>0</v>
      </c>
      <c r="AF13" s="65">
        <v>0</v>
      </c>
      <c r="AG13" s="59">
        <v>0</v>
      </c>
      <c r="AH13" s="62">
        <v>0</v>
      </c>
      <c r="AI13" s="65">
        <v>0</v>
      </c>
      <c r="AJ13" s="59">
        <v>0</v>
      </c>
      <c r="AK13" s="62">
        <v>0</v>
      </c>
      <c r="AL13" s="6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363</v>
      </c>
      <c r="B14" s="9">
        <v>7</v>
      </c>
      <c r="C14" s="57" t="s">
        <v>364</v>
      </c>
      <c r="D14" s="70" t="s">
        <v>51</v>
      </c>
      <c r="E14" s="59"/>
      <c r="F14" s="11" t="str">
        <f t="shared" si="13"/>
      </c>
      <c r="G14" s="61"/>
      <c r="H14" s="11" t="str">
        <f t="shared" si="14"/>
      </c>
      <c r="I14" s="62"/>
      <c r="J14" s="109" t="str">
        <f t="shared" si="15"/>
      </c>
      <c r="K14" s="111" t="str">
        <f t="shared" si="12"/>
      </c>
      <c r="L14" s="64">
        <v>0</v>
      </c>
      <c r="M14" s="62">
        <v>0</v>
      </c>
      <c r="N14" s="65">
        <v>0</v>
      </c>
      <c r="O14" s="59">
        <v>620</v>
      </c>
      <c r="P14" s="62">
        <v>1</v>
      </c>
      <c r="Q14" s="65">
        <v>0</v>
      </c>
      <c r="R14" s="180">
        <v>321</v>
      </c>
      <c r="S14" s="181">
        <v>2</v>
      </c>
      <c r="T14" s="182">
        <v>0</v>
      </c>
      <c r="U14" s="372">
        <v>521</v>
      </c>
      <c r="V14" s="374">
        <v>1</v>
      </c>
      <c r="W14" s="376">
        <v>0</v>
      </c>
      <c r="X14" s="434">
        <v>0</v>
      </c>
      <c r="Y14" s="435">
        <v>0</v>
      </c>
      <c r="Z14" s="436">
        <v>0</v>
      </c>
      <c r="AA14" s="503">
        <v>0</v>
      </c>
      <c r="AB14" s="504">
        <v>0</v>
      </c>
      <c r="AC14" s="505">
        <v>0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365</v>
      </c>
      <c r="B15" s="9">
        <v>8</v>
      </c>
      <c r="C15" s="57" t="s">
        <v>366</v>
      </c>
      <c r="D15" s="70" t="s">
        <v>50</v>
      </c>
      <c r="E15" s="59">
        <v>689</v>
      </c>
      <c r="F15" s="11">
        <f t="shared" si="13"/>
        <v>0</v>
      </c>
      <c r="G15" s="61">
        <v>22</v>
      </c>
      <c r="H15" s="11">
        <f t="shared" si="14"/>
        <v>0</v>
      </c>
      <c r="I15" s="62">
        <v>26</v>
      </c>
      <c r="J15" s="109">
        <f t="shared" si="15"/>
        <v>0</v>
      </c>
      <c r="K15" s="111">
        <f t="shared" si="12"/>
        <v>0</v>
      </c>
      <c r="L15" s="64">
        <v>0</v>
      </c>
      <c r="M15" s="62">
        <v>0</v>
      </c>
      <c r="N15" s="65">
        <v>0</v>
      </c>
      <c r="O15" s="59">
        <v>0</v>
      </c>
      <c r="P15" s="62">
        <v>0</v>
      </c>
      <c r="Q15" s="65">
        <v>0</v>
      </c>
      <c r="R15" s="180">
        <v>0</v>
      </c>
      <c r="S15" s="181">
        <v>0</v>
      </c>
      <c r="T15" s="182">
        <v>0</v>
      </c>
      <c r="U15" s="372">
        <v>0</v>
      </c>
      <c r="V15" s="374">
        <v>0</v>
      </c>
      <c r="W15" s="376">
        <v>0</v>
      </c>
      <c r="X15" s="434">
        <v>0</v>
      </c>
      <c r="Y15" s="435">
        <v>0</v>
      </c>
      <c r="Z15" s="436">
        <v>0</v>
      </c>
      <c r="AA15" s="503">
        <v>0</v>
      </c>
      <c r="AB15" s="504">
        <v>0</v>
      </c>
      <c r="AC15" s="505">
        <v>0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367</v>
      </c>
      <c r="B16" s="9">
        <v>9</v>
      </c>
      <c r="C16" s="57" t="s">
        <v>368</v>
      </c>
      <c r="D16" s="70" t="s">
        <v>50</v>
      </c>
      <c r="E16" s="59"/>
      <c r="F16" s="11" t="str">
        <f t="shared" si="13"/>
      </c>
      <c r="G16" s="61"/>
      <c r="H16" s="11" t="str">
        <f t="shared" si="14"/>
      </c>
      <c r="I16" s="62"/>
      <c r="J16" s="109" t="str">
        <f t="shared" si="15"/>
      </c>
      <c r="K16" s="111" t="str">
        <f t="shared" si="12"/>
      </c>
      <c r="L16" s="64">
        <v>0</v>
      </c>
      <c r="M16" s="62">
        <v>0</v>
      </c>
      <c r="N16" s="65">
        <v>0</v>
      </c>
      <c r="O16" s="59">
        <v>0</v>
      </c>
      <c r="P16" s="62">
        <v>0</v>
      </c>
      <c r="Q16" s="65">
        <v>0</v>
      </c>
      <c r="R16" s="180">
        <v>0</v>
      </c>
      <c r="S16" s="181">
        <v>0</v>
      </c>
      <c r="T16" s="182">
        <v>0</v>
      </c>
      <c r="U16" s="372">
        <v>0</v>
      </c>
      <c r="V16" s="374">
        <v>0</v>
      </c>
      <c r="W16" s="376">
        <v>0</v>
      </c>
      <c r="X16" s="434">
        <v>0</v>
      </c>
      <c r="Y16" s="435">
        <v>0</v>
      </c>
      <c r="Z16" s="436">
        <v>0</v>
      </c>
      <c r="AA16" s="503">
        <v>0</v>
      </c>
      <c r="AB16" s="504">
        <v>0</v>
      </c>
      <c r="AC16" s="505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369</v>
      </c>
      <c r="B17" s="9">
        <v>10</v>
      </c>
      <c r="C17" s="57" t="s">
        <v>370</v>
      </c>
      <c r="D17" s="70" t="s">
        <v>50</v>
      </c>
      <c r="E17" s="59"/>
      <c r="F17" s="11" t="str">
        <f t="shared" si="13"/>
      </c>
      <c r="G17" s="61"/>
      <c r="H17" s="11" t="str">
        <f t="shared" si="14"/>
      </c>
      <c r="I17" s="62"/>
      <c r="J17" s="109" t="str">
        <f t="shared" si="15"/>
      </c>
      <c r="K17" s="111" t="str">
        <f t="shared" si="12"/>
      </c>
      <c r="L17" s="64">
        <v>0</v>
      </c>
      <c r="M17" s="62">
        <v>0</v>
      </c>
      <c r="N17" s="65">
        <v>0</v>
      </c>
      <c r="O17" s="59">
        <v>0</v>
      </c>
      <c r="P17" s="62">
        <v>0</v>
      </c>
      <c r="Q17" s="65">
        <v>0</v>
      </c>
      <c r="R17" s="180">
        <v>0</v>
      </c>
      <c r="S17" s="181">
        <v>0</v>
      </c>
      <c r="T17" s="182">
        <v>0</v>
      </c>
      <c r="U17" s="372">
        <v>0</v>
      </c>
      <c r="V17" s="374">
        <v>0</v>
      </c>
      <c r="W17" s="376">
        <v>0</v>
      </c>
      <c r="X17" s="434">
        <v>0</v>
      </c>
      <c r="Y17" s="435">
        <v>0</v>
      </c>
      <c r="Z17" s="436">
        <v>0</v>
      </c>
      <c r="AA17" s="503">
        <v>0</v>
      </c>
      <c r="AB17" s="504">
        <v>0</v>
      </c>
      <c r="AC17" s="505">
        <v>0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371</v>
      </c>
      <c r="B18" s="9">
        <v>11</v>
      </c>
      <c r="C18" s="57" t="s">
        <v>372</v>
      </c>
      <c r="D18" s="70" t="s">
        <v>50</v>
      </c>
      <c r="E18" s="59">
        <v>36801</v>
      </c>
      <c r="F18" s="11">
        <f t="shared" si="13"/>
        <v>0</v>
      </c>
      <c r="G18" s="61">
        <v>1239</v>
      </c>
      <c r="H18" s="11">
        <f t="shared" si="14"/>
        <v>0</v>
      </c>
      <c r="I18" s="62">
        <v>1111</v>
      </c>
      <c r="J18" s="109">
        <f t="shared" si="15"/>
        <v>0</v>
      </c>
      <c r="K18" s="111">
        <f t="shared" si="12"/>
        <v>0</v>
      </c>
      <c r="L18" s="64">
        <v>651</v>
      </c>
      <c r="M18" s="62">
        <v>18</v>
      </c>
      <c r="N18" s="65">
        <v>21</v>
      </c>
      <c r="O18" s="59">
        <v>573</v>
      </c>
      <c r="P18" s="62">
        <v>15</v>
      </c>
      <c r="Q18" s="65">
        <v>18</v>
      </c>
      <c r="R18" s="180">
        <v>837</v>
      </c>
      <c r="S18" s="181">
        <v>23</v>
      </c>
      <c r="T18" s="182">
        <v>25</v>
      </c>
      <c r="U18" s="372">
        <v>1184</v>
      </c>
      <c r="V18" s="374">
        <v>10</v>
      </c>
      <c r="W18" s="376">
        <v>10</v>
      </c>
      <c r="X18" s="434">
        <v>1068</v>
      </c>
      <c r="Y18" s="435">
        <v>5</v>
      </c>
      <c r="Z18" s="436">
        <v>7</v>
      </c>
      <c r="AA18" s="503">
        <v>109</v>
      </c>
      <c r="AB18" s="504">
        <v>3</v>
      </c>
      <c r="AC18" s="505">
        <v>3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373</v>
      </c>
      <c r="B19" s="9">
        <v>12</v>
      </c>
      <c r="C19" s="57" t="s">
        <v>374</v>
      </c>
      <c r="D19" s="70" t="s">
        <v>50</v>
      </c>
      <c r="E19" s="59"/>
      <c r="F19" s="11" t="str">
        <f t="shared" si="13"/>
      </c>
      <c r="G19" s="61"/>
      <c r="H19" s="11" t="str">
        <f t="shared" si="14"/>
      </c>
      <c r="I19" s="62"/>
      <c r="J19" s="109" t="str">
        <f t="shared" si="15"/>
      </c>
      <c r="K19" s="111" t="str">
        <f t="shared" si="12"/>
      </c>
      <c r="L19" s="64">
        <v>0</v>
      </c>
      <c r="M19" s="62">
        <v>0</v>
      </c>
      <c r="N19" s="65">
        <v>0</v>
      </c>
      <c r="O19" s="59">
        <v>0</v>
      </c>
      <c r="P19" s="62">
        <v>0</v>
      </c>
      <c r="Q19" s="65">
        <v>0</v>
      </c>
      <c r="R19" s="180">
        <v>0</v>
      </c>
      <c r="S19" s="181">
        <v>0</v>
      </c>
      <c r="T19" s="182">
        <v>0</v>
      </c>
      <c r="U19" s="372">
        <v>0</v>
      </c>
      <c r="V19" s="374">
        <v>0</v>
      </c>
      <c r="W19" s="376">
        <v>0</v>
      </c>
      <c r="X19" s="434">
        <v>0</v>
      </c>
      <c r="Y19" s="435">
        <v>0</v>
      </c>
      <c r="Z19" s="436">
        <v>0</v>
      </c>
      <c r="AA19" s="503">
        <v>0</v>
      </c>
      <c r="AB19" s="504">
        <v>0</v>
      </c>
      <c r="AC19" s="505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375</v>
      </c>
      <c r="B20" s="9">
        <v>13</v>
      </c>
      <c r="C20" s="57" t="s">
        <v>376</v>
      </c>
      <c r="D20" s="70" t="s">
        <v>50</v>
      </c>
      <c r="E20" s="59">
        <v>2666</v>
      </c>
      <c r="F20" s="11">
        <f t="shared" si="13"/>
        <v>0</v>
      </c>
      <c r="G20" s="61">
        <v>91</v>
      </c>
      <c r="H20" s="11">
        <f t="shared" si="14"/>
        <v>0</v>
      </c>
      <c r="I20" s="62"/>
      <c r="J20" s="109" t="str">
        <f t="shared" si="15"/>
      </c>
      <c r="K20" s="111">
        <f t="shared" si="12"/>
        <v>0</v>
      </c>
      <c r="L20" s="64">
        <v>10</v>
      </c>
      <c r="M20" s="62">
        <v>0</v>
      </c>
      <c r="N20" s="65">
        <v>0</v>
      </c>
      <c r="O20" s="59">
        <v>16</v>
      </c>
      <c r="P20" s="62">
        <v>2</v>
      </c>
      <c r="Q20" s="65">
        <v>1</v>
      </c>
      <c r="R20" s="180">
        <v>32</v>
      </c>
      <c r="S20" s="181">
        <v>0</v>
      </c>
      <c r="T20" s="182">
        <v>0</v>
      </c>
      <c r="U20" s="372">
        <v>20</v>
      </c>
      <c r="V20" s="374">
        <v>0</v>
      </c>
      <c r="W20" s="376">
        <v>0</v>
      </c>
      <c r="X20" s="434">
        <v>24</v>
      </c>
      <c r="Y20" s="435">
        <v>0</v>
      </c>
      <c r="Z20" s="436">
        <v>0</v>
      </c>
      <c r="AA20" s="503">
        <v>9</v>
      </c>
      <c r="AB20" s="504">
        <v>0</v>
      </c>
      <c r="AC20" s="505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377</v>
      </c>
      <c r="B21" s="9">
        <v>14</v>
      </c>
      <c r="C21" s="57" t="s">
        <v>378</v>
      </c>
      <c r="D21" s="70" t="s">
        <v>50</v>
      </c>
      <c r="E21" s="59">
        <v>1596</v>
      </c>
      <c r="F21" s="11">
        <f t="shared" si="13"/>
        <v>0</v>
      </c>
      <c r="G21" s="61">
        <v>56</v>
      </c>
      <c r="H21" s="11">
        <f t="shared" si="14"/>
        <v>0</v>
      </c>
      <c r="I21" s="62"/>
      <c r="J21" s="109" t="str">
        <f t="shared" si="15"/>
      </c>
      <c r="K21" s="111">
        <f t="shared" si="12"/>
        <v>0</v>
      </c>
      <c r="L21" s="64">
        <v>37</v>
      </c>
      <c r="M21" s="62">
        <v>0</v>
      </c>
      <c r="N21" s="65">
        <v>0</v>
      </c>
      <c r="O21" s="59">
        <v>28</v>
      </c>
      <c r="P21" s="62">
        <v>1</v>
      </c>
      <c r="Q21" s="65">
        <v>0</v>
      </c>
      <c r="R21" s="180">
        <v>48</v>
      </c>
      <c r="S21" s="181">
        <v>2</v>
      </c>
      <c r="T21" s="182">
        <v>0</v>
      </c>
      <c r="U21" s="372">
        <v>102</v>
      </c>
      <c r="V21" s="374">
        <v>2</v>
      </c>
      <c r="W21" s="376">
        <v>1</v>
      </c>
      <c r="X21" s="434">
        <v>0</v>
      </c>
      <c r="Y21" s="435">
        <v>0</v>
      </c>
      <c r="Z21" s="436">
        <v>0</v>
      </c>
      <c r="AA21" s="503">
        <v>35</v>
      </c>
      <c r="AB21" s="504">
        <v>0</v>
      </c>
      <c r="AC21" s="505">
        <v>0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379</v>
      </c>
      <c r="B22" s="9">
        <v>15</v>
      </c>
      <c r="C22" s="57" t="s">
        <v>380</v>
      </c>
      <c r="D22" s="70" t="s">
        <v>50</v>
      </c>
      <c r="E22" s="59">
        <v>670</v>
      </c>
      <c r="F22" s="11">
        <f t="shared" si="13"/>
        <v>0</v>
      </c>
      <c r="G22" s="61">
        <v>22</v>
      </c>
      <c r="H22" s="11">
        <f t="shared" si="14"/>
        <v>0</v>
      </c>
      <c r="I22" s="62">
        <v>26</v>
      </c>
      <c r="J22" s="109">
        <f t="shared" si="15"/>
        <v>0</v>
      </c>
      <c r="K22" s="111">
        <f t="shared" si="12"/>
        <v>0</v>
      </c>
      <c r="L22" s="64">
        <v>0</v>
      </c>
      <c r="M22" s="62">
        <v>0</v>
      </c>
      <c r="N22" s="65">
        <v>0</v>
      </c>
      <c r="O22" s="59">
        <v>0</v>
      </c>
      <c r="P22" s="62">
        <v>0</v>
      </c>
      <c r="Q22" s="65">
        <v>0</v>
      </c>
      <c r="R22" s="180">
        <v>0</v>
      </c>
      <c r="S22" s="181">
        <v>0</v>
      </c>
      <c r="T22" s="182">
        <v>0</v>
      </c>
      <c r="U22" s="372">
        <v>0</v>
      </c>
      <c r="V22" s="374">
        <v>0</v>
      </c>
      <c r="W22" s="376">
        <v>0</v>
      </c>
      <c r="X22" s="434">
        <v>0</v>
      </c>
      <c r="Y22" s="435">
        <v>0</v>
      </c>
      <c r="Z22" s="436">
        <v>0</v>
      </c>
      <c r="AA22" s="503">
        <v>0</v>
      </c>
      <c r="AB22" s="504">
        <v>0</v>
      </c>
      <c r="AC22" s="505">
        <v>0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381</v>
      </c>
      <c r="B23" s="9">
        <v>16</v>
      </c>
      <c r="C23" s="57" t="s">
        <v>382</v>
      </c>
      <c r="D23" s="70" t="s">
        <v>50</v>
      </c>
      <c r="E23" s="59">
        <v>2557</v>
      </c>
      <c r="F23" s="11">
        <f t="shared" si="13"/>
        <v>0</v>
      </c>
      <c r="G23" s="61">
        <v>91</v>
      </c>
      <c r="H23" s="11">
        <f t="shared" si="14"/>
        <v>0</v>
      </c>
      <c r="I23" s="62"/>
      <c r="J23" s="109" t="str">
        <f t="shared" si="15"/>
      </c>
      <c r="K23" s="111">
        <f t="shared" si="12"/>
        <v>0</v>
      </c>
      <c r="L23" s="64">
        <v>10</v>
      </c>
      <c r="M23" s="62">
        <v>0</v>
      </c>
      <c r="N23" s="65">
        <v>0</v>
      </c>
      <c r="O23" s="59">
        <v>7</v>
      </c>
      <c r="P23" s="62">
        <v>0</v>
      </c>
      <c r="Q23" s="65">
        <v>0</v>
      </c>
      <c r="R23" s="180">
        <v>11</v>
      </c>
      <c r="S23" s="181">
        <v>0</v>
      </c>
      <c r="T23" s="182">
        <v>0</v>
      </c>
      <c r="U23" s="372">
        <v>6</v>
      </c>
      <c r="V23" s="374">
        <v>0</v>
      </c>
      <c r="W23" s="376">
        <v>0</v>
      </c>
      <c r="X23" s="434">
        <v>8</v>
      </c>
      <c r="Y23" s="435">
        <v>0</v>
      </c>
      <c r="Z23" s="436">
        <v>0</v>
      </c>
      <c r="AA23" s="503">
        <v>1</v>
      </c>
      <c r="AB23" s="504">
        <v>1</v>
      </c>
      <c r="AC23" s="505">
        <v>0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>
      <c r="A24" s="458" t="s">
        <v>383</v>
      </c>
      <c r="B24" s="9">
        <v>17</v>
      </c>
      <c r="C24" s="57" t="s">
        <v>384</v>
      </c>
      <c r="D24" s="70" t="s">
        <v>50</v>
      </c>
      <c r="E24" s="59"/>
      <c r="F24" s="11" t="str">
        <f t="shared" si="13"/>
      </c>
      <c r="G24" s="61"/>
      <c r="H24" s="11" t="str">
        <f t="shared" si="14"/>
      </c>
      <c r="I24" s="62"/>
      <c r="J24" s="109" t="str">
        <f t="shared" si="15"/>
      </c>
      <c r="K24" s="111" t="str">
        <f t="shared" si="12"/>
      </c>
      <c r="L24" s="64">
        <v>35</v>
      </c>
      <c r="M24" s="62">
        <v>0</v>
      </c>
      <c r="N24" s="65">
        <v>0</v>
      </c>
      <c r="O24" s="59">
        <v>35</v>
      </c>
      <c r="P24" s="62">
        <v>0</v>
      </c>
      <c r="Q24" s="65">
        <v>0</v>
      </c>
      <c r="R24" s="180">
        <v>24</v>
      </c>
      <c r="S24" s="181">
        <v>0</v>
      </c>
      <c r="T24" s="182">
        <v>0</v>
      </c>
      <c r="U24" s="372">
        <v>35</v>
      </c>
      <c r="V24" s="374">
        <v>0</v>
      </c>
      <c r="W24" s="376">
        <v>0</v>
      </c>
      <c r="X24" s="434">
        <v>5</v>
      </c>
      <c r="Y24" s="435">
        <v>0</v>
      </c>
      <c r="Z24" s="436">
        <v>0</v>
      </c>
      <c r="AA24" s="503">
        <v>0</v>
      </c>
      <c r="AB24" s="504">
        <v>0</v>
      </c>
      <c r="AC24" s="505">
        <v>0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385</v>
      </c>
      <c r="B25" s="9">
        <v>18</v>
      </c>
      <c r="C25" s="57" t="s">
        <v>386</v>
      </c>
      <c r="D25" s="70" t="s">
        <v>50</v>
      </c>
      <c r="E25" s="59"/>
      <c r="F25" s="11" t="str">
        <f t="shared" si="13"/>
      </c>
      <c r="G25" s="61"/>
      <c r="H25" s="11" t="str">
        <f t="shared" si="14"/>
      </c>
      <c r="I25" s="62"/>
      <c r="J25" s="109" t="str">
        <f t="shared" si="15"/>
      </c>
      <c r="K25" s="111" t="str">
        <f t="shared" si="12"/>
      </c>
      <c r="L25" s="64">
        <v>0</v>
      </c>
      <c r="M25" s="62">
        <v>0</v>
      </c>
      <c r="N25" s="65">
        <v>0</v>
      </c>
      <c r="O25" s="59">
        <v>0</v>
      </c>
      <c r="P25" s="62">
        <v>0</v>
      </c>
      <c r="Q25" s="65">
        <v>0</v>
      </c>
      <c r="R25" s="180">
        <v>0</v>
      </c>
      <c r="S25" s="181">
        <v>0</v>
      </c>
      <c r="T25" s="182">
        <v>0</v>
      </c>
      <c r="U25" s="372">
        <v>0</v>
      </c>
      <c r="V25" s="374">
        <v>0</v>
      </c>
      <c r="W25" s="376">
        <v>0</v>
      </c>
      <c r="X25" s="434">
        <v>0</v>
      </c>
      <c r="Y25" s="435">
        <v>0</v>
      </c>
      <c r="Z25" s="436">
        <v>0</v>
      </c>
      <c r="AA25" s="503">
        <v>0</v>
      </c>
      <c r="AB25" s="504">
        <v>0</v>
      </c>
      <c r="AC25" s="505">
        <v>0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387</v>
      </c>
      <c r="B26" s="9">
        <v>19</v>
      </c>
      <c r="C26" s="57" t="s">
        <v>388</v>
      </c>
      <c r="D26" s="70" t="s">
        <v>50</v>
      </c>
      <c r="E26" s="59"/>
      <c r="F26" s="11" t="str">
        <f t="shared" si="13"/>
      </c>
      <c r="G26" s="61"/>
      <c r="H26" s="11" t="str">
        <f t="shared" si="14"/>
      </c>
      <c r="I26" s="62"/>
      <c r="J26" s="109" t="str">
        <f t="shared" si="15"/>
      </c>
      <c r="K26" s="111" t="str">
        <f t="shared" si="12"/>
      </c>
      <c r="L26" s="64">
        <v>0</v>
      </c>
      <c r="M26" s="62">
        <v>0</v>
      </c>
      <c r="N26" s="65">
        <v>0</v>
      </c>
      <c r="O26" s="59">
        <v>0</v>
      </c>
      <c r="P26" s="62">
        <v>0</v>
      </c>
      <c r="Q26" s="65">
        <v>0</v>
      </c>
      <c r="R26" s="180">
        <v>0</v>
      </c>
      <c r="S26" s="181">
        <v>0</v>
      </c>
      <c r="T26" s="182">
        <v>0</v>
      </c>
      <c r="U26" s="372">
        <v>0</v>
      </c>
      <c r="V26" s="374">
        <v>0</v>
      </c>
      <c r="W26" s="376">
        <v>0</v>
      </c>
      <c r="X26" s="434">
        <v>0</v>
      </c>
      <c r="Y26" s="435">
        <v>0</v>
      </c>
      <c r="Z26" s="436">
        <v>0</v>
      </c>
      <c r="AA26" s="503">
        <v>0</v>
      </c>
      <c r="AB26" s="504">
        <v>0</v>
      </c>
      <c r="AC26" s="505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389</v>
      </c>
      <c r="B27" s="9">
        <v>20</v>
      </c>
      <c r="C27" s="57" t="s">
        <v>390</v>
      </c>
      <c r="D27" s="70" t="s">
        <v>50</v>
      </c>
      <c r="E27" s="59"/>
      <c r="F27" s="11" t="str">
        <f t="shared" si="13"/>
      </c>
      <c r="G27" s="61"/>
      <c r="H27" s="11" t="str">
        <f t="shared" si="14"/>
      </c>
      <c r="I27" s="62"/>
      <c r="J27" s="109" t="str">
        <f t="shared" si="15"/>
      </c>
      <c r="K27" s="111" t="str">
        <f t="shared" si="12"/>
      </c>
      <c r="L27" s="64">
        <v>4</v>
      </c>
      <c r="M27" s="62">
        <v>0</v>
      </c>
      <c r="N27" s="65">
        <v>0</v>
      </c>
      <c r="O27" s="59">
        <v>7</v>
      </c>
      <c r="P27" s="62">
        <v>1</v>
      </c>
      <c r="Q27" s="65">
        <v>1</v>
      </c>
      <c r="R27" s="180">
        <v>12</v>
      </c>
      <c r="S27" s="181">
        <v>0</v>
      </c>
      <c r="T27" s="182">
        <v>0</v>
      </c>
      <c r="U27" s="372">
        <v>11</v>
      </c>
      <c r="V27" s="374">
        <v>0</v>
      </c>
      <c r="W27" s="376">
        <v>0</v>
      </c>
      <c r="X27" s="434">
        <v>11</v>
      </c>
      <c r="Y27" s="435">
        <v>0</v>
      </c>
      <c r="Z27" s="436">
        <v>0</v>
      </c>
      <c r="AA27" s="503">
        <v>2</v>
      </c>
      <c r="AB27" s="504">
        <v>0</v>
      </c>
      <c r="AC27" s="505">
        <v>0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458" t="s">
        <v>391</v>
      </c>
      <c r="B28" s="9">
        <v>21</v>
      </c>
      <c r="C28" s="57" t="s">
        <v>392</v>
      </c>
      <c r="D28" s="70" t="s">
        <v>50</v>
      </c>
      <c r="E28" s="59"/>
      <c r="F28" s="11" t="str">
        <f t="shared" si="13"/>
      </c>
      <c r="G28" s="61"/>
      <c r="H28" s="11" t="str">
        <f t="shared" si="14"/>
      </c>
      <c r="I28" s="62"/>
      <c r="J28" s="109" t="str">
        <f t="shared" si="15"/>
      </c>
      <c r="K28" s="111" t="str">
        <f t="shared" si="12"/>
      </c>
      <c r="L28" s="64">
        <v>16</v>
      </c>
      <c r="M28" s="62">
        <v>1</v>
      </c>
      <c r="N28" s="65">
        <v>1</v>
      </c>
      <c r="O28" s="59">
        <v>17</v>
      </c>
      <c r="P28" s="62">
        <v>0</v>
      </c>
      <c r="Q28" s="65">
        <v>0</v>
      </c>
      <c r="R28" s="180">
        <v>8</v>
      </c>
      <c r="S28" s="181">
        <v>0</v>
      </c>
      <c r="T28" s="182">
        <v>0</v>
      </c>
      <c r="U28" s="372">
        <v>15</v>
      </c>
      <c r="V28" s="374">
        <v>0</v>
      </c>
      <c r="W28" s="376">
        <v>0</v>
      </c>
      <c r="X28" s="434">
        <v>17</v>
      </c>
      <c r="Y28" s="435">
        <v>0</v>
      </c>
      <c r="Z28" s="436">
        <v>0</v>
      </c>
      <c r="AA28" s="503">
        <v>0</v>
      </c>
      <c r="AB28" s="504">
        <v>0</v>
      </c>
      <c r="AC28" s="505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458" t="s">
        <v>393</v>
      </c>
      <c r="B29" s="9">
        <v>22</v>
      </c>
      <c r="C29" s="57" t="s">
        <v>394</v>
      </c>
      <c r="D29" s="70" t="s">
        <v>50</v>
      </c>
      <c r="E29" s="59"/>
      <c r="F29" s="11" t="str">
        <f t="shared" si="13"/>
      </c>
      <c r="G29" s="61"/>
      <c r="H29" s="11" t="str">
        <f t="shared" si="14"/>
      </c>
      <c r="I29" s="62"/>
      <c r="J29" s="109" t="str">
        <f t="shared" si="15"/>
      </c>
      <c r="K29" s="111" t="str">
        <f t="shared" si="12"/>
      </c>
      <c r="L29" s="64">
        <v>0</v>
      </c>
      <c r="M29" s="62">
        <v>0</v>
      </c>
      <c r="N29" s="65">
        <v>0</v>
      </c>
      <c r="O29" s="59">
        <v>0</v>
      </c>
      <c r="P29" s="62">
        <v>0</v>
      </c>
      <c r="Q29" s="65">
        <v>0</v>
      </c>
      <c r="R29" s="180">
        <v>0</v>
      </c>
      <c r="S29" s="181">
        <v>0</v>
      </c>
      <c r="T29" s="182">
        <v>0</v>
      </c>
      <c r="U29" s="372">
        <v>0</v>
      </c>
      <c r="V29" s="374">
        <v>0</v>
      </c>
      <c r="W29" s="376">
        <v>0</v>
      </c>
      <c r="X29" s="434">
        <v>0</v>
      </c>
      <c r="Y29" s="435">
        <v>0</v>
      </c>
      <c r="Z29" s="436">
        <v>0</v>
      </c>
      <c r="AA29" s="503">
        <v>0</v>
      </c>
      <c r="AB29" s="504">
        <v>0</v>
      </c>
      <c r="AC29" s="505">
        <v>0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395</v>
      </c>
      <c r="B30" s="9">
        <v>23</v>
      </c>
      <c r="C30" s="57" t="s">
        <v>396</v>
      </c>
      <c r="D30" s="70" t="s">
        <v>50</v>
      </c>
      <c r="E30" s="59">
        <v>4626</v>
      </c>
      <c r="F30" s="11">
        <f t="shared" si="13"/>
        <v>0</v>
      </c>
      <c r="G30" s="61">
        <v>153</v>
      </c>
      <c r="H30" s="11">
        <f t="shared" si="14"/>
        <v>0</v>
      </c>
      <c r="I30" s="62">
        <v>329</v>
      </c>
      <c r="J30" s="109">
        <f t="shared" si="15"/>
        <v>0</v>
      </c>
      <c r="K30" s="111">
        <f t="shared" si="12"/>
        <v>0</v>
      </c>
      <c r="L30" s="64">
        <v>154</v>
      </c>
      <c r="M30" s="62">
        <v>0</v>
      </c>
      <c r="N30" s="65">
        <v>0</v>
      </c>
      <c r="O30" s="59">
        <v>194</v>
      </c>
      <c r="P30" s="62">
        <v>3</v>
      </c>
      <c r="Q30" s="65">
        <v>3</v>
      </c>
      <c r="R30" s="180">
        <v>186</v>
      </c>
      <c r="S30" s="181">
        <v>6</v>
      </c>
      <c r="T30" s="182">
        <v>6</v>
      </c>
      <c r="U30" s="372">
        <v>144</v>
      </c>
      <c r="V30" s="374">
        <v>2</v>
      </c>
      <c r="W30" s="376">
        <v>2</v>
      </c>
      <c r="X30" s="434">
        <v>237</v>
      </c>
      <c r="Y30" s="435">
        <v>5</v>
      </c>
      <c r="Z30" s="436">
        <v>5</v>
      </c>
      <c r="AA30" s="503">
        <v>100</v>
      </c>
      <c r="AB30" s="504">
        <v>4</v>
      </c>
      <c r="AC30" s="505">
        <v>4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397</v>
      </c>
      <c r="B31" s="9">
        <v>24</v>
      </c>
      <c r="C31" s="57" t="s">
        <v>398</v>
      </c>
      <c r="D31" s="70" t="s">
        <v>50</v>
      </c>
      <c r="E31" s="59"/>
      <c r="F31" s="11" t="str">
        <f t="shared" si="13"/>
      </c>
      <c r="G31" s="61"/>
      <c r="H31" s="11" t="str">
        <f t="shared" si="14"/>
      </c>
      <c r="I31" s="62"/>
      <c r="J31" s="109" t="str">
        <f t="shared" si="15"/>
      </c>
      <c r="K31" s="111" t="str">
        <f t="shared" si="12"/>
      </c>
      <c r="L31" s="64">
        <v>0</v>
      </c>
      <c r="M31" s="62">
        <v>0</v>
      </c>
      <c r="N31" s="65">
        <v>0</v>
      </c>
      <c r="O31" s="59">
        <v>0</v>
      </c>
      <c r="P31" s="62">
        <v>0</v>
      </c>
      <c r="Q31" s="65">
        <v>0</v>
      </c>
      <c r="R31" s="180">
        <v>0</v>
      </c>
      <c r="S31" s="181">
        <v>0</v>
      </c>
      <c r="T31" s="182">
        <v>0</v>
      </c>
      <c r="U31" s="372">
        <v>0</v>
      </c>
      <c r="V31" s="374">
        <v>0</v>
      </c>
      <c r="W31" s="376">
        <v>0</v>
      </c>
      <c r="X31" s="434">
        <v>0</v>
      </c>
      <c r="Y31" s="435">
        <v>0</v>
      </c>
      <c r="Z31" s="436">
        <v>0</v>
      </c>
      <c r="AA31" s="503">
        <v>0</v>
      </c>
      <c r="AB31" s="504">
        <v>0</v>
      </c>
      <c r="AC31" s="505">
        <v>0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399</v>
      </c>
      <c r="B32" s="9">
        <v>25</v>
      </c>
      <c r="C32" s="57" t="s">
        <v>400</v>
      </c>
      <c r="D32" s="70" t="s">
        <v>50</v>
      </c>
      <c r="E32" s="59"/>
      <c r="F32" s="11" t="str">
        <f t="shared" si="13"/>
      </c>
      <c r="G32" s="61"/>
      <c r="H32" s="11" t="str">
        <f t="shared" si="14"/>
      </c>
      <c r="I32" s="62"/>
      <c r="J32" s="109" t="str">
        <f t="shared" si="15"/>
      </c>
      <c r="K32" s="111" t="str">
        <f t="shared" si="12"/>
      </c>
      <c r="L32" s="64">
        <v>15</v>
      </c>
      <c r="M32" s="62">
        <v>0</v>
      </c>
      <c r="N32" s="65">
        <v>0</v>
      </c>
      <c r="O32" s="59">
        <v>17</v>
      </c>
      <c r="P32" s="62">
        <v>0</v>
      </c>
      <c r="Q32" s="65">
        <v>0</v>
      </c>
      <c r="R32" s="180">
        <v>32</v>
      </c>
      <c r="S32" s="181">
        <v>0</v>
      </c>
      <c r="T32" s="182">
        <v>0</v>
      </c>
      <c r="U32" s="372">
        <v>10</v>
      </c>
      <c r="V32" s="374">
        <v>0</v>
      </c>
      <c r="W32" s="376">
        <v>0</v>
      </c>
      <c r="X32" s="434">
        <v>150</v>
      </c>
      <c r="Y32" s="435">
        <v>0</v>
      </c>
      <c r="Z32" s="436">
        <v>0</v>
      </c>
      <c r="AA32" s="503">
        <v>100</v>
      </c>
      <c r="AB32" s="504">
        <v>0</v>
      </c>
      <c r="AC32" s="505">
        <v>0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401</v>
      </c>
      <c r="B33" s="9">
        <v>26</v>
      </c>
      <c r="C33" s="57" t="s">
        <v>402</v>
      </c>
      <c r="D33" s="70" t="s">
        <v>50</v>
      </c>
      <c r="E33" s="59"/>
      <c r="F33" s="11" t="str">
        <f t="shared" si="13"/>
      </c>
      <c r="G33" s="61"/>
      <c r="H33" s="11" t="str">
        <f t="shared" si="14"/>
      </c>
      <c r="I33" s="62"/>
      <c r="J33" s="109" t="str">
        <f t="shared" si="15"/>
      </c>
      <c r="K33" s="111" t="str">
        <f t="shared" si="12"/>
      </c>
      <c r="L33" s="64">
        <v>0</v>
      </c>
      <c r="M33" s="62">
        <v>0</v>
      </c>
      <c r="N33" s="65">
        <v>0</v>
      </c>
      <c r="O33" s="59">
        <v>0</v>
      </c>
      <c r="P33" s="62">
        <v>0</v>
      </c>
      <c r="Q33" s="65">
        <v>0</v>
      </c>
      <c r="R33" s="180">
        <v>0</v>
      </c>
      <c r="S33" s="181">
        <v>0</v>
      </c>
      <c r="T33" s="182">
        <v>0</v>
      </c>
      <c r="U33" s="372">
        <v>0</v>
      </c>
      <c r="V33" s="374">
        <v>0</v>
      </c>
      <c r="W33" s="376">
        <v>0</v>
      </c>
      <c r="X33" s="434">
        <v>0</v>
      </c>
      <c r="Y33" s="435">
        <v>0</v>
      </c>
      <c r="Z33" s="436">
        <v>0</v>
      </c>
      <c r="AA33" s="503">
        <v>0</v>
      </c>
      <c r="AB33" s="504">
        <v>0</v>
      </c>
      <c r="AC33" s="505">
        <v>0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403</v>
      </c>
      <c r="B34" s="9">
        <v>27</v>
      </c>
      <c r="C34" s="57" t="s">
        <v>404</v>
      </c>
      <c r="D34" s="70" t="s">
        <v>50</v>
      </c>
      <c r="E34" s="59">
        <v>670</v>
      </c>
      <c r="F34" s="11">
        <f t="shared" si="13"/>
        <v>0</v>
      </c>
      <c r="G34" s="61">
        <v>22</v>
      </c>
      <c r="H34" s="11">
        <f t="shared" si="14"/>
        <v>0</v>
      </c>
      <c r="I34" s="62">
        <v>26</v>
      </c>
      <c r="J34" s="109">
        <f t="shared" si="15"/>
        <v>0</v>
      </c>
      <c r="K34" s="111">
        <f t="shared" si="12"/>
        <v>0</v>
      </c>
      <c r="L34" s="64">
        <v>3</v>
      </c>
      <c r="M34" s="62">
        <v>0</v>
      </c>
      <c r="N34" s="65">
        <v>0</v>
      </c>
      <c r="O34" s="59">
        <v>4</v>
      </c>
      <c r="P34" s="62">
        <v>0</v>
      </c>
      <c r="Q34" s="65">
        <v>0</v>
      </c>
      <c r="R34" s="180">
        <v>90</v>
      </c>
      <c r="S34" s="181">
        <v>1</v>
      </c>
      <c r="T34" s="182">
        <v>1</v>
      </c>
      <c r="U34" s="372">
        <v>1</v>
      </c>
      <c r="V34" s="374">
        <v>0</v>
      </c>
      <c r="W34" s="376">
        <v>0</v>
      </c>
      <c r="X34" s="434">
        <v>2</v>
      </c>
      <c r="Y34" s="435">
        <v>0</v>
      </c>
      <c r="Z34" s="436">
        <v>0</v>
      </c>
      <c r="AA34" s="503">
        <v>3</v>
      </c>
      <c r="AB34" s="504">
        <v>0</v>
      </c>
      <c r="AC34" s="505">
        <v>0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>
      <c r="A35" s="458" t="s">
        <v>405</v>
      </c>
      <c r="B35" s="9">
        <v>28</v>
      </c>
      <c r="C35" s="57" t="s">
        <v>406</v>
      </c>
      <c r="D35" s="70" t="s">
        <v>50</v>
      </c>
      <c r="E35" s="59"/>
      <c r="F35" s="11" t="str">
        <f t="shared" si="13"/>
      </c>
      <c r="G35" s="61"/>
      <c r="H35" s="11" t="str">
        <f t="shared" si="14"/>
      </c>
      <c r="I35" s="62"/>
      <c r="J35" s="109" t="str">
        <f t="shared" si="15"/>
      </c>
      <c r="K35" s="111" t="str">
        <f t="shared" si="12"/>
      </c>
      <c r="L35" s="64">
        <v>0</v>
      </c>
      <c r="M35" s="62">
        <v>0</v>
      </c>
      <c r="N35" s="65">
        <v>0</v>
      </c>
      <c r="O35" s="59">
        <v>0</v>
      </c>
      <c r="P35" s="62">
        <v>0</v>
      </c>
      <c r="Q35" s="65">
        <v>0</v>
      </c>
      <c r="R35" s="180">
        <v>0</v>
      </c>
      <c r="S35" s="181">
        <v>0</v>
      </c>
      <c r="T35" s="182">
        <v>0</v>
      </c>
      <c r="U35" s="372">
        <v>0</v>
      </c>
      <c r="V35" s="374">
        <v>0</v>
      </c>
      <c r="W35" s="376">
        <v>0</v>
      </c>
      <c r="X35" s="434">
        <v>0</v>
      </c>
      <c r="Y35" s="435">
        <v>0</v>
      </c>
      <c r="Z35" s="436">
        <v>0</v>
      </c>
      <c r="AA35" s="503">
        <v>0</v>
      </c>
      <c r="AB35" s="504">
        <v>0</v>
      </c>
      <c r="AC35" s="505">
        <v>0</v>
      </c>
      <c r="AD35" s="59">
        <v>0</v>
      </c>
      <c r="AE35" s="62">
        <v>0</v>
      </c>
      <c r="AF35" s="65">
        <v>0</v>
      </c>
      <c r="AG35" s="59">
        <v>0</v>
      </c>
      <c r="AH35" s="62">
        <v>0</v>
      </c>
      <c r="AI35" s="65">
        <v>0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0</v>
      </c>
      <c r="BL35" s="62">
        <v>0</v>
      </c>
      <c r="BM35" s="65">
        <v>0</v>
      </c>
      <c r="BN35" s="59">
        <v>0</v>
      </c>
      <c r="BO35" s="62">
        <v>0</v>
      </c>
      <c r="BP35" s="65">
        <v>0</v>
      </c>
      <c r="BQ35" s="59">
        <v>0</v>
      </c>
      <c r="BR35" s="62">
        <v>0</v>
      </c>
      <c r="BS35" s="65">
        <v>0</v>
      </c>
      <c r="BT35" s="59">
        <v>0</v>
      </c>
      <c r="BU35" s="62">
        <v>0</v>
      </c>
      <c r="BV35" s="65">
        <v>0</v>
      </c>
      <c r="BW35" s="59">
        <v>0</v>
      </c>
      <c r="BX35" s="62">
        <v>0</v>
      </c>
      <c r="BY35" s="65">
        <v>0</v>
      </c>
      <c r="BZ35" s="59">
        <v>0</v>
      </c>
      <c r="CA35" s="62">
        <v>0</v>
      </c>
      <c r="CB35" s="65">
        <v>0</v>
      </c>
      <c r="CC35" s="59">
        <v>0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458" t="s">
        <v>407</v>
      </c>
      <c r="B36" s="9">
        <v>29</v>
      </c>
      <c r="C36" s="57" t="s">
        <v>408</v>
      </c>
      <c r="D36" s="70" t="s">
        <v>50</v>
      </c>
      <c r="E36" s="59"/>
      <c r="F36" s="11" t="str">
        <f t="shared" si="13"/>
      </c>
      <c r="G36" s="61"/>
      <c r="H36" s="11" t="str">
        <f t="shared" si="14"/>
      </c>
      <c r="I36" s="62"/>
      <c r="J36" s="109" t="str">
        <f t="shared" si="15"/>
      </c>
      <c r="K36" s="111" t="str">
        <f t="shared" si="12"/>
      </c>
      <c r="L36" s="64">
        <v>9</v>
      </c>
      <c r="M36" s="62">
        <v>0</v>
      </c>
      <c r="N36" s="65">
        <v>0</v>
      </c>
      <c r="O36" s="59">
        <v>9</v>
      </c>
      <c r="P36" s="62">
        <v>0</v>
      </c>
      <c r="Q36" s="65">
        <v>0</v>
      </c>
      <c r="R36" s="180">
        <v>20</v>
      </c>
      <c r="S36" s="181">
        <v>0</v>
      </c>
      <c r="T36" s="182">
        <v>0</v>
      </c>
      <c r="U36" s="372">
        <v>22</v>
      </c>
      <c r="V36" s="374">
        <v>0</v>
      </c>
      <c r="W36" s="376">
        <v>0</v>
      </c>
      <c r="X36" s="434">
        <v>13</v>
      </c>
      <c r="Y36" s="435">
        <v>0</v>
      </c>
      <c r="Z36" s="436">
        <v>0</v>
      </c>
      <c r="AA36" s="503">
        <v>4</v>
      </c>
      <c r="AB36" s="504">
        <v>0</v>
      </c>
      <c r="AC36" s="505">
        <v>0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409</v>
      </c>
      <c r="B37" s="9">
        <v>30</v>
      </c>
      <c r="C37" s="57" t="s">
        <v>410</v>
      </c>
      <c r="D37" s="70" t="s">
        <v>50</v>
      </c>
      <c r="E37" s="59">
        <v>4653</v>
      </c>
      <c r="F37" s="11">
        <f t="shared" si="13"/>
        <v>0</v>
      </c>
      <c r="G37" s="61">
        <v>163</v>
      </c>
      <c r="H37" s="11">
        <f t="shared" si="14"/>
        <v>0</v>
      </c>
      <c r="I37" s="62"/>
      <c r="J37" s="109" t="str">
        <f t="shared" si="15"/>
      </c>
      <c r="K37" s="111">
        <f t="shared" si="12"/>
        <v>0</v>
      </c>
      <c r="L37" s="64">
        <v>63</v>
      </c>
      <c r="M37" s="62">
        <v>1</v>
      </c>
      <c r="N37" s="65">
        <v>0</v>
      </c>
      <c r="O37" s="59">
        <v>75</v>
      </c>
      <c r="P37" s="62">
        <v>5</v>
      </c>
      <c r="Q37" s="65">
        <v>2</v>
      </c>
      <c r="R37" s="180">
        <v>65</v>
      </c>
      <c r="S37" s="181">
        <v>4</v>
      </c>
      <c r="T37" s="182">
        <v>2</v>
      </c>
      <c r="U37" s="372">
        <v>90</v>
      </c>
      <c r="V37" s="374">
        <v>0</v>
      </c>
      <c r="W37" s="376">
        <v>0</v>
      </c>
      <c r="X37" s="434">
        <v>65</v>
      </c>
      <c r="Y37" s="435">
        <v>2</v>
      </c>
      <c r="Z37" s="436">
        <v>0</v>
      </c>
      <c r="AA37" s="503">
        <v>0</v>
      </c>
      <c r="AB37" s="504">
        <v>0</v>
      </c>
      <c r="AC37" s="505">
        <v>0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>
      <c r="A38" s="458" t="s">
        <v>411</v>
      </c>
      <c r="B38" s="9">
        <v>31</v>
      </c>
      <c r="C38" s="57" t="s">
        <v>412</v>
      </c>
      <c r="D38" s="70" t="s">
        <v>50</v>
      </c>
      <c r="E38" s="59"/>
      <c r="F38" s="11" t="str">
        <f t="shared" si="13"/>
      </c>
      <c r="G38" s="61"/>
      <c r="H38" s="11" t="str">
        <f t="shared" si="14"/>
      </c>
      <c r="I38" s="62"/>
      <c r="J38" s="109" t="str">
        <f t="shared" si="15"/>
      </c>
      <c r="K38" s="111" t="str">
        <f t="shared" si="12"/>
      </c>
      <c r="L38" s="64">
        <v>0</v>
      </c>
      <c r="M38" s="62">
        <v>0</v>
      </c>
      <c r="N38" s="65">
        <v>0</v>
      </c>
      <c r="O38" s="59">
        <v>0</v>
      </c>
      <c r="P38" s="62">
        <v>0</v>
      </c>
      <c r="Q38" s="65">
        <v>0</v>
      </c>
      <c r="R38" s="180">
        <v>4</v>
      </c>
      <c r="S38" s="181">
        <v>0</v>
      </c>
      <c r="T38" s="182">
        <v>0</v>
      </c>
      <c r="U38" s="372">
        <v>5</v>
      </c>
      <c r="V38" s="374">
        <v>0</v>
      </c>
      <c r="W38" s="376">
        <v>0</v>
      </c>
      <c r="X38" s="434">
        <v>12</v>
      </c>
      <c r="Y38" s="435">
        <v>0</v>
      </c>
      <c r="Z38" s="436">
        <v>1</v>
      </c>
      <c r="AA38" s="503">
        <v>1</v>
      </c>
      <c r="AB38" s="504">
        <v>0</v>
      </c>
      <c r="AC38" s="505">
        <v>0</v>
      </c>
      <c r="AD38" s="59">
        <v>0</v>
      </c>
      <c r="AE38" s="62">
        <v>0</v>
      </c>
      <c r="AF38" s="65">
        <v>0</v>
      </c>
      <c r="AG38" s="59">
        <v>0</v>
      </c>
      <c r="AH38" s="62">
        <v>0</v>
      </c>
      <c r="AI38" s="65">
        <v>0</v>
      </c>
      <c r="AJ38" s="59">
        <v>0</v>
      </c>
      <c r="AK38" s="62">
        <v>0</v>
      </c>
      <c r="AL38" s="65">
        <v>0</v>
      </c>
      <c r="AM38" s="59">
        <v>0</v>
      </c>
      <c r="AN38" s="62">
        <v>0</v>
      </c>
      <c r="AO38" s="65">
        <v>0</v>
      </c>
      <c r="AP38" s="59">
        <v>0</v>
      </c>
      <c r="AQ38" s="62">
        <v>0</v>
      </c>
      <c r="AR38" s="65">
        <v>0</v>
      </c>
      <c r="AS38" s="59">
        <v>0</v>
      </c>
      <c r="AT38" s="62">
        <v>0</v>
      </c>
      <c r="AU38" s="65">
        <v>0</v>
      </c>
      <c r="AV38" s="59">
        <v>0</v>
      </c>
      <c r="AW38" s="62">
        <v>0</v>
      </c>
      <c r="AX38" s="65">
        <v>0</v>
      </c>
      <c r="AY38" s="59">
        <v>0</v>
      </c>
      <c r="AZ38" s="62">
        <v>0</v>
      </c>
      <c r="BA38" s="65">
        <v>0</v>
      </c>
      <c r="BB38" s="59">
        <v>0</v>
      </c>
      <c r="BC38" s="62">
        <v>0</v>
      </c>
      <c r="BD38" s="65">
        <v>0</v>
      </c>
      <c r="BE38" s="59">
        <v>0</v>
      </c>
      <c r="BF38" s="62">
        <v>0</v>
      </c>
      <c r="BG38" s="65">
        <v>0</v>
      </c>
      <c r="BH38" s="59">
        <v>0</v>
      </c>
      <c r="BI38" s="62">
        <v>0</v>
      </c>
      <c r="BJ38" s="65">
        <v>0</v>
      </c>
      <c r="BK38" s="59">
        <v>0</v>
      </c>
      <c r="BL38" s="62">
        <v>0</v>
      </c>
      <c r="BM38" s="65">
        <v>0</v>
      </c>
      <c r="BN38" s="59">
        <v>0</v>
      </c>
      <c r="BO38" s="62">
        <v>0</v>
      </c>
      <c r="BP38" s="65">
        <v>0</v>
      </c>
      <c r="BQ38" s="59">
        <v>0</v>
      </c>
      <c r="BR38" s="62">
        <v>0</v>
      </c>
      <c r="BS38" s="65">
        <v>0</v>
      </c>
      <c r="BT38" s="59">
        <v>0</v>
      </c>
      <c r="BU38" s="62">
        <v>0</v>
      </c>
      <c r="BV38" s="65">
        <v>0</v>
      </c>
      <c r="BW38" s="59">
        <v>0</v>
      </c>
      <c r="BX38" s="62">
        <v>0</v>
      </c>
      <c r="BY38" s="65">
        <v>0</v>
      </c>
      <c r="BZ38" s="59">
        <v>0</v>
      </c>
      <c r="CA38" s="62">
        <v>0</v>
      </c>
      <c r="CB38" s="65">
        <v>0</v>
      </c>
      <c r="CC38" s="59">
        <v>0</v>
      </c>
      <c r="CD38" s="62">
        <v>0</v>
      </c>
      <c r="CE38" s="65">
        <v>0</v>
      </c>
      <c r="CF38" s="59"/>
      <c r="CG38" s="62"/>
      <c r="CH38" s="65"/>
      <c r="CI38" s="59"/>
      <c r="CJ38" s="62"/>
      <c r="CK38" s="65"/>
    </row>
    <row r="39" ht="25.15" customHeight="1">
      <c r="A39" s="458" t="s">
        <v>413</v>
      </c>
      <c r="B39" s="9">
        <v>32</v>
      </c>
      <c r="C39" s="57" t="s">
        <v>414</v>
      </c>
      <c r="D39" s="70" t="s">
        <v>50</v>
      </c>
      <c r="E39" s="59">
        <v>670</v>
      </c>
      <c r="F39" s="11">
        <f t="shared" si="13"/>
        <v>0</v>
      </c>
      <c r="G39" s="61">
        <v>22</v>
      </c>
      <c r="H39" s="11">
        <f t="shared" si="14"/>
        <v>0</v>
      </c>
      <c r="I39" s="62">
        <v>33</v>
      </c>
      <c r="J39" s="109">
        <f t="shared" si="15"/>
        <v>0</v>
      </c>
      <c r="K39" s="111">
        <f t="shared" si="12"/>
        <v>0</v>
      </c>
      <c r="L39" s="64">
        <v>4</v>
      </c>
      <c r="M39" s="62">
        <v>0</v>
      </c>
      <c r="N39" s="65">
        <v>0</v>
      </c>
      <c r="O39" s="59">
        <v>7</v>
      </c>
      <c r="P39" s="62">
        <v>2</v>
      </c>
      <c r="Q39" s="65">
        <v>2</v>
      </c>
      <c r="R39" s="180">
        <v>9</v>
      </c>
      <c r="S39" s="181">
        <v>0</v>
      </c>
      <c r="T39" s="182">
        <v>0</v>
      </c>
      <c r="U39" s="372">
        <v>8</v>
      </c>
      <c r="V39" s="374">
        <v>0</v>
      </c>
      <c r="W39" s="376">
        <v>0</v>
      </c>
      <c r="X39" s="434">
        <v>7</v>
      </c>
      <c r="Y39" s="435">
        <v>0</v>
      </c>
      <c r="Z39" s="436">
        <v>0</v>
      </c>
      <c r="AA39" s="503">
        <v>3</v>
      </c>
      <c r="AB39" s="504">
        <v>0</v>
      </c>
      <c r="AC39" s="505">
        <v>0</v>
      </c>
      <c r="AD39" s="59">
        <v>0</v>
      </c>
      <c r="AE39" s="62">
        <v>0</v>
      </c>
      <c r="AF39" s="65">
        <v>0</v>
      </c>
      <c r="AG39" s="59">
        <v>0</v>
      </c>
      <c r="AH39" s="62">
        <v>0</v>
      </c>
      <c r="AI39" s="65">
        <v>0</v>
      </c>
      <c r="AJ39" s="59">
        <v>0</v>
      </c>
      <c r="AK39" s="62">
        <v>0</v>
      </c>
      <c r="AL39" s="65">
        <v>0</v>
      </c>
      <c r="AM39" s="59">
        <v>0</v>
      </c>
      <c r="AN39" s="62">
        <v>0</v>
      </c>
      <c r="AO39" s="65">
        <v>0</v>
      </c>
      <c r="AP39" s="59">
        <v>0</v>
      </c>
      <c r="AQ39" s="62">
        <v>0</v>
      </c>
      <c r="AR39" s="65">
        <v>0</v>
      </c>
      <c r="AS39" s="59">
        <v>0</v>
      </c>
      <c r="AT39" s="62">
        <v>0</v>
      </c>
      <c r="AU39" s="65">
        <v>0</v>
      </c>
      <c r="AV39" s="59">
        <v>0</v>
      </c>
      <c r="AW39" s="62">
        <v>0</v>
      </c>
      <c r="AX39" s="65">
        <v>0</v>
      </c>
      <c r="AY39" s="59">
        <v>0</v>
      </c>
      <c r="AZ39" s="62">
        <v>0</v>
      </c>
      <c r="BA39" s="65">
        <v>0</v>
      </c>
      <c r="BB39" s="59">
        <v>0</v>
      </c>
      <c r="BC39" s="62">
        <v>0</v>
      </c>
      <c r="BD39" s="65">
        <v>0</v>
      </c>
      <c r="BE39" s="59">
        <v>0</v>
      </c>
      <c r="BF39" s="62">
        <v>0</v>
      </c>
      <c r="BG39" s="65">
        <v>0</v>
      </c>
      <c r="BH39" s="59">
        <v>0</v>
      </c>
      <c r="BI39" s="62">
        <v>0</v>
      </c>
      <c r="BJ39" s="65">
        <v>0</v>
      </c>
      <c r="BK39" s="59">
        <v>0</v>
      </c>
      <c r="BL39" s="62">
        <v>0</v>
      </c>
      <c r="BM39" s="65">
        <v>0</v>
      </c>
      <c r="BN39" s="59">
        <v>0</v>
      </c>
      <c r="BO39" s="62">
        <v>0</v>
      </c>
      <c r="BP39" s="65">
        <v>0</v>
      </c>
      <c r="BQ39" s="59">
        <v>0</v>
      </c>
      <c r="BR39" s="62">
        <v>0</v>
      </c>
      <c r="BS39" s="65">
        <v>0</v>
      </c>
      <c r="BT39" s="59">
        <v>0</v>
      </c>
      <c r="BU39" s="62">
        <v>0</v>
      </c>
      <c r="BV39" s="65">
        <v>0</v>
      </c>
      <c r="BW39" s="59">
        <v>0</v>
      </c>
      <c r="BX39" s="62">
        <v>0</v>
      </c>
      <c r="BY39" s="65">
        <v>0</v>
      </c>
      <c r="BZ39" s="59">
        <v>0</v>
      </c>
      <c r="CA39" s="62">
        <v>0</v>
      </c>
      <c r="CB39" s="65">
        <v>0</v>
      </c>
      <c r="CC39" s="59">
        <v>0</v>
      </c>
      <c r="CD39" s="62">
        <v>0</v>
      </c>
      <c r="CE39" s="65">
        <v>0</v>
      </c>
      <c r="CF39" s="59"/>
      <c r="CG39" s="62"/>
      <c r="CH39" s="65"/>
      <c r="CI39" s="59"/>
      <c r="CJ39" s="62"/>
      <c r="CK39" s="65"/>
    </row>
    <row r="40" ht="25.15" customHeight="1">
      <c r="A40" s="458" t="s">
        <v>415</v>
      </c>
      <c r="B40" s="9">
        <v>33</v>
      </c>
      <c r="C40" s="57" t="s">
        <v>416</v>
      </c>
      <c r="D40" s="70" t="s">
        <v>50</v>
      </c>
      <c r="E40" s="59">
        <v>7643</v>
      </c>
      <c r="F40" s="11">
        <f t="shared" si="13"/>
        <v>0</v>
      </c>
      <c r="G40" s="61">
        <v>273</v>
      </c>
      <c r="H40" s="11">
        <f t="shared" si="14"/>
        <v>0</v>
      </c>
      <c r="I40" s="62">
        <v>306</v>
      </c>
      <c r="J40" s="109">
        <f t="shared" si="15"/>
        <v>0</v>
      </c>
      <c r="K40" s="111">
        <f t="shared" si="12"/>
        <v>0</v>
      </c>
      <c r="L40" s="64">
        <v>316</v>
      </c>
      <c r="M40" s="62">
        <v>2</v>
      </c>
      <c r="N40" s="65">
        <v>2</v>
      </c>
      <c r="O40" s="59">
        <v>150</v>
      </c>
      <c r="P40" s="62">
        <v>6</v>
      </c>
      <c r="Q40" s="65">
        <v>0</v>
      </c>
      <c r="R40" s="180">
        <v>210</v>
      </c>
      <c r="S40" s="181">
        <v>2</v>
      </c>
      <c r="T40" s="182">
        <v>6</v>
      </c>
      <c r="U40" s="372">
        <v>205</v>
      </c>
      <c r="V40" s="374">
        <v>2</v>
      </c>
      <c r="W40" s="376">
        <v>4</v>
      </c>
      <c r="X40" s="434">
        <v>188</v>
      </c>
      <c r="Y40" s="435">
        <v>3</v>
      </c>
      <c r="Z40" s="436">
        <v>3</v>
      </c>
      <c r="AA40" s="503">
        <v>237</v>
      </c>
      <c r="AB40" s="504">
        <v>5</v>
      </c>
      <c r="AC40" s="505">
        <v>5</v>
      </c>
      <c r="AD40" s="59">
        <v>0</v>
      </c>
      <c r="AE40" s="62">
        <v>0</v>
      </c>
      <c r="AF40" s="65">
        <v>0</v>
      </c>
      <c r="AG40" s="59">
        <v>0</v>
      </c>
      <c r="AH40" s="62">
        <v>0</v>
      </c>
      <c r="AI40" s="65">
        <v>0</v>
      </c>
      <c r="AJ40" s="59">
        <v>0</v>
      </c>
      <c r="AK40" s="62">
        <v>0</v>
      </c>
      <c r="AL40" s="65">
        <v>0</v>
      </c>
      <c r="AM40" s="59">
        <v>0</v>
      </c>
      <c r="AN40" s="62">
        <v>0</v>
      </c>
      <c r="AO40" s="65">
        <v>0</v>
      </c>
      <c r="AP40" s="59">
        <v>0</v>
      </c>
      <c r="AQ40" s="62">
        <v>0</v>
      </c>
      <c r="AR40" s="65">
        <v>0</v>
      </c>
      <c r="AS40" s="59">
        <v>0</v>
      </c>
      <c r="AT40" s="62">
        <v>0</v>
      </c>
      <c r="AU40" s="65">
        <v>0</v>
      </c>
      <c r="AV40" s="59">
        <v>0</v>
      </c>
      <c r="AW40" s="62">
        <v>0</v>
      </c>
      <c r="AX40" s="65">
        <v>0</v>
      </c>
      <c r="AY40" s="59">
        <v>0</v>
      </c>
      <c r="AZ40" s="62">
        <v>0</v>
      </c>
      <c r="BA40" s="65">
        <v>0</v>
      </c>
      <c r="BB40" s="59">
        <v>0</v>
      </c>
      <c r="BC40" s="62">
        <v>0</v>
      </c>
      <c r="BD40" s="65">
        <v>0</v>
      </c>
      <c r="BE40" s="59">
        <v>0</v>
      </c>
      <c r="BF40" s="62">
        <v>0</v>
      </c>
      <c r="BG40" s="65">
        <v>0</v>
      </c>
      <c r="BH40" s="59">
        <v>0</v>
      </c>
      <c r="BI40" s="62">
        <v>0</v>
      </c>
      <c r="BJ40" s="65">
        <v>0</v>
      </c>
      <c r="BK40" s="59">
        <v>0</v>
      </c>
      <c r="BL40" s="62">
        <v>0</v>
      </c>
      <c r="BM40" s="65">
        <v>0</v>
      </c>
      <c r="BN40" s="59">
        <v>0</v>
      </c>
      <c r="BO40" s="62">
        <v>0</v>
      </c>
      <c r="BP40" s="65">
        <v>0</v>
      </c>
      <c r="BQ40" s="59">
        <v>0</v>
      </c>
      <c r="BR40" s="62">
        <v>0</v>
      </c>
      <c r="BS40" s="65">
        <v>0</v>
      </c>
      <c r="BT40" s="59">
        <v>0</v>
      </c>
      <c r="BU40" s="62">
        <v>0</v>
      </c>
      <c r="BV40" s="65">
        <v>0</v>
      </c>
      <c r="BW40" s="59">
        <v>0</v>
      </c>
      <c r="BX40" s="62">
        <v>0</v>
      </c>
      <c r="BY40" s="65">
        <v>0</v>
      </c>
      <c r="BZ40" s="59">
        <v>0</v>
      </c>
      <c r="CA40" s="62">
        <v>0</v>
      </c>
      <c r="CB40" s="65">
        <v>0</v>
      </c>
      <c r="CC40" s="59">
        <v>0</v>
      </c>
      <c r="CD40" s="62">
        <v>0</v>
      </c>
      <c r="CE40" s="65">
        <v>0</v>
      </c>
      <c r="CF40" s="59"/>
      <c r="CG40" s="62"/>
      <c r="CH40" s="65"/>
      <c r="CI40" s="59"/>
      <c r="CJ40" s="62"/>
      <c r="CK40" s="65"/>
    </row>
    <row r="41" ht="25.15" customHeight="1">
      <c r="A41" s="458" t="s">
        <v>417</v>
      </c>
      <c r="B41" s="9">
        <v>34</v>
      </c>
      <c r="C41" s="57" t="s">
        <v>418</v>
      </c>
      <c r="D41" s="70" t="s">
        <v>50</v>
      </c>
      <c r="E41" s="59"/>
      <c r="F41" s="11" t="str">
        <f t="shared" si="13"/>
      </c>
      <c r="G41" s="61"/>
      <c r="H41" s="11" t="str">
        <f t="shared" si="14"/>
      </c>
      <c r="I41" s="62"/>
      <c r="J41" s="109" t="str">
        <f t="shared" si="15"/>
      </c>
      <c r="K41" s="111" t="str">
        <f t="shared" si="12"/>
      </c>
      <c r="L41" s="64">
        <v>0</v>
      </c>
      <c r="M41" s="62">
        <v>0</v>
      </c>
      <c r="N41" s="65">
        <v>0</v>
      </c>
      <c r="O41" s="59">
        <v>0</v>
      </c>
      <c r="P41" s="62">
        <v>0</v>
      </c>
      <c r="Q41" s="65">
        <v>0</v>
      </c>
      <c r="R41" s="180">
        <v>0</v>
      </c>
      <c r="S41" s="181">
        <v>0</v>
      </c>
      <c r="T41" s="182">
        <v>0</v>
      </c>
      <c r="U41" s="372">
        <v>0</v>
      </c>
      <c r="V41" s="374">
        <v>0</v>
      </c>
      <c r="W41" s="376">
        <v>0</v>
      </c>
      <c r="X41" s="434">
        <v>0</v>
      </c>
      <c r="Y41" s="435">
        <v>0</v>
      </c>
      <c r="Z41" s="436">
        <v>0</v>
      </c>
      <c r="AA41" s="503">
        <v>0</v>
      </c>
      <c r="AB41" s="504">
        <v>0</v>
      </c>
      <c r="AC41" s="505">
        <v>0</v>
      </c>
      <c r="AD41" s="59">
        <v>0</v>
      </c>
      <c r="AE41" s="62">
        <v>0</v>
      </c>
      <c r="AF41" s="65">
        <v>0</v>
      </c>
      <c r="AG41" s="59">
        <v>0</v>
      </c>
      <c r="AH41" s="62">
        <v>0</v>
      </c>
      <c r="AI41" s="65">
        <v>0</v>
      </c>
      <c r="AJ41" s="59">
        <v>0</v>
      </c>
      <c r="AK41" s="62">
        <v>0</v>
      </c>
      <c r="AL41" s="65">
        <v>0</v>
      </c>
      <c r="AM41" s="59">
        <v>0</v>
      </c>
      <c r="AN41" s="62">
        <v>0</v>
      </c>
      <c r="AO41" s="65">
        <v>0</v>
      </c>
      <c r="AP41" s="59">
        <v>0</v>
      </c>
      <c r="AQ41" s="62">
        <v>0</v>
      </c>
      <c r="AR41" s="65">
        <v>0</v>
      </c>
      <c r="AS41" s="59">
        <v>0</v>
      </c>
      <c r="AT41" s="62">
        <v>0</v>
      </c>
      <c r="AU41" s="65">
        <v>0</v>
      </c>
      <c r="AV41" s="59">
        <v>0</v>
      </c>
      <c r="AW41" s="62">
        <v>0</v>
      </c>
      <c r="AX41" s="65">
        <v>0</v>
      </c>
      <c r="AY41" s="59">
        <v>0</v>
      </c>
      <c r="AZ41" s="62">
        <v>0</v>
      </c>
      <c r="BA41" s="65">
        <v>0</v>
      </c>
      <c r="BB41" s="59">
        <v>0</v>
      </c>
      <c r="BC41" s="62">
        <v>0</v>
      </c>
      <c r="BD41" s="65">
        <v>0</v>
      </c>
      <c r="BE41" s="59">
        <v>0</v>
      </c>
      <c r="BF41" s="62">
        <v>0</v>
      </c>
      <c r="BG41" s="65">
        <v>0</v>
      </c>
      <c r="BH41" s="59">
        <v>0</v>
      </c>
      <c r="BI41" s="62">
        <v>0</v>
      </c>
      <c r="BJ41" s="65">
        <v>0</v>
      </c>
      <c r="BK41" s="59">
        <v>0</v>
      </c>
      <c r="BL41" s="62">
        <v>0</v>
      </c>
      <c r="BM41" s="65">
        <v>0</v>
      </c>
      <c r="BN41" s="59">
        <v>0</v>
      </c>
      <c r="BO41" s="62">
        <v>0</v>
      </c>
      <c r="BP41" s="65">
        <v>0</v>
      </c>
      <c r="BQ41" s="59">
        <v>0</v>
      </c>
      <c r="BR41" s="62">
        <v>0</v>
      </c>
      <c r="BS41" s="65">
        <v>0</v>
      </c>
      <c r="BT41" s="59">
        <v>0</v>
      </c>
      <c r="BU41" s="62">
        <v>0</v>
      </c>
      <c r="BV41" s="65">
        <v>0</v>
      </c>
      <c r="BW41" s="59">
        <v>0</v>
      </c>
      <c r="BX41" s="62">
        <v>0</v>
      </c>
      <c r="BY41" s="65">
        <v>0</v>
      </c>
      <c r="BZ41" s="59">
        <v>0</v>
      </c>
      <c r="CA41" s="62">
        <v>0</v>
      </c>
      <c r="CB41" s="65">
        <v>0</v>
      </c>
      <c r="CC41" s="59">
        <v>0</v>
      </c>
      <c r="CD41" s="62">
        <v>0</v>
      </c>
      <c r="CE41" s="65">
        <v>0</v>
      </c>
      <c r="CF41" s="59"/>
      <c r="CG41" s="62"/>
      <c r="CH41" s="65"/>
      <c r="CI41" s="59"/>
      <c r="CJ41" s="62"/>
      <c r="CK41" s="65"/>
    </row>
    <row r="42" ht="25.15" customHeight="1">
      <c r="A42" s="458" t="s">
        <v>419</v>
      </c>
      <c r="B42" s="9">
        <v>35</v>
      </c>
      <c r="C42" s="57" t="s">
        <v>420</v>
      </c>
      <c r="D42" s="70" t="s">
        <v>50</v>
      </c>
      <c r="E42" s="59"/>
      <c r="F42" s="11" t="str">
        <f t="shared" si="13"/>
      </c>
      <c r="G42" s="61"/>
      <c r="H42" s="11" t="str">
        <f t="shared" si="14"/>
      </c>
      <c r="I42" s="62"/>
      <c r="J42" s="109" t="str">
        <f t="shared" si="15"/>
      </c>
      <c r="K42" s="111" t="str">
        <f t="shared" si="12"/>
      </c>
      <c r="L42" s="64">
        <v>0</v>
      </c>
      <c r="M42" s="62">
        <v>0</v>
      </c>
      <c r="N42" s="65">
        <v>0</v>
      </c>
      <c r="O42" s="59">
        <v>0</v>
      </c>
      <c r="P42" s="62">
        <v>0</v>
      </c>
      <c r="Q42" s="65">
        <v>0</v>
      </c>
      <c r="R42" s="180">
        <v>0</v>
      </c>
      <c r="S42" s="181">
        <v>0</v>
      </c>
      <c r="T42" s="182">
        <v>0</v>
      </c>
      <c r="U42" s="372">
        <v>0</v>
      </c>
      <c r="V42" s="374">
        <v>0</v>
      </c>
      <c r="W42" s="376">
        <v>0</v>
      </c>
      <c r="X42" s="434">
        <v>0</v>
      </c>
      <c r="Y42" s="435">
        <v>0</v>
      </c>
      <c r="Z42" s="436">
        <v>0</v>
      </c>
      <c r="AA42" s="503">
        <v>0</v>
      </c>
      <c r="AB42" s="504">
        <v>0</v>
      </c>
      <c r="AC42" s="505">
        <v>0</v>
      </c>
      <c r="AD42" s="59">
        <v>0</v>
      </c>
      <c r="AE42" s="62">
        <v>0</v>
      </c>
      <c r="AF42" s="65">
        <v>0</v>
      </c>
      <c r="AG42" s="59">
        <v>0</v>
      </c>
      <c r="AH42" s="62">
        <v>0</v>
      </c>
      <c r="AI42" s="65">
        <v>0</v>
      </c>
      <c r="AJ42" s="59">
        <v>0</v>
      </c>
      <c r="AK42" s="62">
        <v>0</v>
      </c>
      <c r="AL42" s="65">
        <v>0</v>
      </c>
      <c r="AM42" s="59">
        <v>0</v>
      </c>
      <c r="AN42" s="62">
        <v>0</v>
      </c>
      <c r="AO42" s="65">
        <v>0</v>
      </c>
      <c r="AP42" s="59">
        <v>0</v>
      </c>
      <c r="AQ42" s="62">
        <v>0</v>
      </c>
      <c r="AR42" s="65">
        <v>0</v>
      </c>
      <c r="AS42" s="59">
        <v>0</v>
      </c>
      <c r="AT42" s="62">
        <v>0</v>
      </c>
      <c r="AU42" s="65">
        <v>0</v>
      </c>
      <c r="AV42" s="59">
        <v>0</v>
      </c>
      <c r="AW42" s="62">
        <v>0</v>
      </c>
      <c r="AX42" s="65">
        <v>0</v>
      </c>
      <c r="AY42" s="59">
        <v>0</v>
      </c>
      <c r="AZ42" s="62">
        <v>0</v>
      </c>
      <c r="BA42" s="65">
        <v>0</v>
      </c>
      <c r="BB42" s="59">
        <v>0</v>
      </c>
      <c r="BC42" s="62">
        <v>0</v>
      </c>
      <c r="BD42" s="65">
        <v>0</v>
      </c>
      <c r="BE42" s="59">
        <v>0</v>
      </c>
      <c r="BF42" s="62">
        <v>0</v>
      </c>
      <c r="BG42" s="65">
        <v>0</v>
      </c>
      <c r="BH42" s="59">
        <v>0</v>
      </c>
      <c r="BI42" s="62">
        <v>0</v>
      </c>
      <c r="BJ42" s="65">
        <v>0</v>
      </c>
      <c r="BK42" s="59">
        <v>0</v>
      </c>
      <c r="BL42" s="62">
        <v>0</v>
      </c>
      <c r="BM42" s="65">
        <v>0</v>
      </c>
      <c r="BN42" s="59">
        <v>0</v>
      </c>
      <c r="BO42" s="62">
        <v>0</v>
      </c>
      <c r="BP42" s="65">
        <v>0</v>
      </c>
      <c r="BQ42" s="59">
        <v>0</v>
      </c>
      <c r="BR42" s="62">
        <v>0</v>
      </c>
      <c r="BS42" s="65">
        <v>0</v>
      </c>
      <c r="BT42" s="59">
        <v>0</v>
      </c>
      <c r="BU42" s="62">
        <v>0</v>
      </c>
      <c r="BV42" s="65">
        <v>0</v>
      </c>
      <c r="BW42" s="59">
        <v>0</v>
      </c>
      <c r="BX42" s="62">
        <v>0</v>
      </c>
      <c r="BY42" s="65">
        <v>0</v>
      </c>
      <c r="BZ42" s="59">
        <v>0</v>
      </c>
      <c r="CA42" s="62">
        <v>0</v>
      </c>
      <c r="CB42" s="65">
        <v>0</v>
      </c>
      <c r="CC42" s="59">
        <v>0</v>
      </c>
      <c r="CD42" s="62">
        <v>0</v>
      </c>
      <c r="CE42" s="65">
        <v>0</v>
      </c>
      <c r="CF42" s="59"/>
      <c r="CG42" s="62"/>
      <c r="CH42" s="65"/>
      <c r="CI42" s="59"/>
      <c r="CJ42" s="62"/>
      <c r="CK42" s="65"/>
    </row>
    <row r="43" ht="25.15" customHeight="1">
      <c r="A43" s="458" t="s">
        <v>421</v>
      </c>
      <c r="B43" s="9">
        <v>36</v>
      </c>
      <c r="C43" s="57" t="s">
        <v>422</v>
      </c>
      <c r="D43" s="70" t="s">
        <v>50</v>
      </c>
      <c r="E43" s="59">
        <v>4279</v>
      </c>
      <c r="F43" s="11">
        <f t="shared" si="13"/>
        <v>0</v>
      </c>
      <c r="G43" s="61">
        <v>148</v>
      </c>
      <c r="H43" s="11">
        <f t="shared" si="14"/>
        <v>0</v>
      </c>
      <c r="I43" s="62">
        <v>132</v>
      </c>
      <c r="J43" s="109">
        <f t="shared" si="15"/>
        <v>0</v>
      </c>
      <c r="K43" s="111">
        <f t="shared" si="12"/>
        <v>0</v>
      </c>
      <c r="L43" s="64">
        <v>228</v>
      </c>
      <c r="M43" s="62">
        <v>6</v>
      </c>
      <c r="N43" s="65">
        <v>5</v>
      </c>
      <c r="O43" s="59">
        <v>291</v>
      </c>
      <c r="P43" s="62">
        <v>4</v>
      </c>
      <c r="Q43" s="65">
        <v>3</v>
      </c>
      <c r="R43" s="180">
        <v>343</v>
      </c>
      <c r="S43" s="181">
        <v>5</v>
      </c>
      <c r="T43" s="182">
        <v>2</v>
      </c>
      <c r="U43" s="372">
        <v>363</v>
      </c>
      <c r="V43" s="374">
        <v>3</v>
      </c>
      <c r="W43" s="376">
        <v>3</v>
      </c>
      <c r="X43" s="434">
        <v>185</v>
      </c>
      <c r="Y43" s="435">
        <v>4</v>
      </c>
      <c r="Z43" s="436">
        <v>4</v>
      </c>
      <c r="AA43" s="503">
        <v>184</v>
      </c>
      <c r="AB43" s="504">
        <v>1</v>
      </c>
      <c r="AC43" s="505">
        <v>0</v>
      </c>
      <c r="AD43" s="59">
        <v>0</v>
      </c>
      <c r="AE43" s="62">
        <v>0</v>
      </c>
      <c r="AF43" s="65">
        <v>0</v>
      </c>
      <c r="AG43" s="59">
        <v>0</v>
      </c>
      <c r="AH43" s="62">
        <v>0</v>
      </c>
      <c r="AI43" s="65">
        <v>0</v>
      </c>
      <c r="AJ43" s="59">
        <v>0</v>
      </c>
      <c r="AK43" s="62">
        <v>0</v>
      </c>
      <c r="AL43" s="65">
        <v>0</v>
      </c>
      <c r="AM43" s="59">
        <v>0</v>
      </c>
      <c r="AN43" s="62">
        <v>0</v>
      </c>
      <c r="AO43" s="65">
        <v>0</v>
      </c>
      <c r="AP43" s="59">
        <v>0</v>
      </c>
      <c r="AQ43" s="62">
        <v>0</v>
      </c>
      <c r="AR43" s="65">
        <v>0</v>
      </c>
      <c r="AS43" s="59">
        <v>0</v>
      </c>
      <c r="AT43" s="62">
        <v>0</v>
      </c>
      <c r="AU43" s="65">
        <v>0</v>
      </c>
      <c r="AV43" s="59">
        <v>0</v>
      </c>
      <c r="AW43" s="62">
        <v>0</v>
      </c>
      <c r="AX43" s="65">
        <v>0</v>
      </c>
      <c r="AY43" s="59">
        <v>0</v>
      </c>
      <c r="AZ43" s="62">
        <v>0</v>
      </c>
      <c r="BA43" s="65">
        <v>0</v>
      </c>
      <c r="BB43" s="59">
        <v>0</v>
      </c>
      <c r="BC43" s="62">
        <v>0</v>
      </c>
      <c r="BD43" s="65">
        <v>0</v>
      </c>
      <c r="BE43" s="59">
        <v>0</v>
      </c>
      <c r="BF43" s="62">
        <v>0</v>
      </c>
      <c r="BG43" s="65">
        <v>0</v>
      </c>
      <c r="BH43" s="59">
        <v>0</v>
      </c>
      <c r="BI43" s="62">
        <v>0</v>
      </c>
      <c r="BJ43" s="65">
        <v>0</v>
      </c>
      <c r="BK43" s="59">
        <v>0</v>
      </c>
      <c r="BL43" s="62">
        <v>0</v>
      </c>
      <c r="BM43" s="65">
        <v>0</v>
      </c>
      <c r="BN43" s="59">
        <v>0</v>
      </c>
      <c r="BO43" s="62">
        <v>0</v>
      </c>
      <c r="BP43" s="65">
        <v>0</v>
      </c>
      <c r="BQ43" s="59">
        <v>0</v>
      </c>
      <c r="BR43" s="62">
        <v>0</v>
      </c>
      <c r="BS43" s="65">
        <v>0</v>
      </c>
      <c r="BT43" s="59">
        <v>0</v>
      </c>
      <c r="BU43" s="62">
        <v>0</v>
      </c>
      <c r="BV43" s="65">
        <v>0</v>
      </c>
      <c r="BW43" s="59">
        <v>0</v>
      </c>
      <c r="BX43" s="62">
        <v>0</v>
      </c>
      <c r="BY43" s="65">
        <v>0</v>
      </c>
      <c r="BZ43" s="59">
        <v>0</v>
      </c>
      <c r="CA43" s="62">
        <v>0</v>
      </c>
      <c r="CB43" s="65">
        <v>0</v>
      </c>
      <c r="CC43" s="59">
        <v>0</v>
      </c>
      <c r="CD43" s="62">
        <v>0</v>
      </c>
      <c r="CE43" s="65">
        <v>0</v>
      </c>
      <c r="CF43" s="59"/>
      <c r="CG43" s="62"/>
      <c r="CH43" s="65"/>
      <c r="CI43" s="59"/>
      <c r="CJ43" s="62"/>
      <c r="CK43" s="65"/>
    </row>
    <row r="44" ht="25.15" customHeight="1">
      <c r="A44" s="458" t="s">
        <v>423</v>
      </c>
      <c r="B44" s="9">
        <v>37</v>
      </c>
      <c r="C44" s="57" t="s">
        <v>424</v>
      </c>
      <c r="D44" s="70" t="s">
        <v>50</v>
      </c>
      <c r="E44" s="59">
        <v>22333</v>
      </c>
      <c r="F44" s="11">
        <f t="shared" si="13"/>
        <v>0</v>
      </c>
      <c r="G44" s="61">
        <v>769</v>
      </c>
      <c r="H44" s="11">
        <f t="shared" si="14"/>
        <v>0</v>
      </c>
      <c r="I44" s="62">
        <v>349</v>
      </c>
      <c r="J44" s="109">
        <f t="shared" si="15"/>
        <v>0</v>
      </c>
      <c r="K44" s="111">
        <f t="shared" si="12"/>
        <v>0</v>
      </c>
      <c r="L44" s="64">
        <v>532</v>
      </c>
      <c r="M44" s="62">
        <v>3</v>
      </c>
      <c r="N44" s="65">
        <v>6</v>
      </c>
      <c r="O44" s="59">
        <v>584</v>
      </c>
      <c r="P44" s="62">
        <v>7</v>
      </c>
      <c r="Q44" s="65">
        <v>8</v>
      </c>
      <c r="R44" s="180">
        <v>633</v>
      </c>
      <c r="S44" s="181">
        <v>12</v>
      </c>
      <c r="T44" s="182">
        <v>4</v>
      </c>
      <c r="U44" s="372">
        <v>482</v>
      </c>
      <c r="V44" s="374">
        <v>6</v>
      </c>
      <c r="W44" s="376">
        <v>8</v>
      </c>
      <c r="X44" s="434">
        <v>427</v>
      </c>
      <c r="Y44" s="435">
        <v>10</v>
      </c>
      <c r="Z44" s="436">
        <v>11</v>
      </c>
      <c r="AA44" s="503">
        <v>245</v>
      </c>
      <c r="AB44" s="504">
        <v>0</v>
      </c>
      <c r="AC44" s="505">
        <v>2</v>
      </c>
      <c r="AD44" s="59">
        <v>0</v>
      </c>
      <c r="AE44" s="62">
        <v>0</v>
      </c>
      <c r="AF44" s="65">
        <v>0</v>
      </c>
      <c r="AG44" s="59">
        <v>0</v>
      </c>
      <c r="AH44" s="62">
        <v>0</v>
      </c>
      <c r="AI44" s="65">
        <v>0</v>
      </c>
      <c r="AJ44" s="59">
        <v>0</v>
      </c>
      <c r="AK44" s="62">
        <v>0</v>
      </c>
      <c r="AL44" s="65">
        <v>0</v>
      </c>
      <c r="AM44" s="59">
        <v>0</v>
      </c>
      <c r="AN44" s="62">
        <v>0</v>
      </c>
      <c r="AO44" s="65">
        <v>0</v>
      </c>
      <c r="AP44" s="59">
        <v>0</v>
      </c>
      <c r="AQ44" s="62">
        <v>0</v>
      </c>
      <c r="AR44" s="65">
        <v>0</v>
      </c>
      <c r="AS44" s="59">
        <v>0</v>
      </c>
      <c r="AT44" s="62">
        <v>0</v>
      </c>
      <c r="AU44" s="65">
        <v>0</v>
      </c>
      <c r="AV44" s="59">
        <v>0</v>
      </c>
      <c r="AW44" s="62">
        <v>0</v>
      </c>
      <c r="AX44" s="65">
        <v>0</v>
      </c>
      <c r="AY44" s="59">
        <v>0</v>
      </c>
      <c r="AZ44" s="62">
        <v>0</v>
      </c>
      <c r="BA44" s="65">
        <v>0</v>
      </c>
      <c r="BB44" s="59">
        <v>0</v>
      </c>
      <c r="BC44" s="62">
        <v>0</v>
      </c>
      <c r="BD44" s="65">
        <v>0</v>
      </c>
      <c r="BE44" s="59">
        <v>0</v>
      </c>
      <c r="BF44" s="62">
        <v>0</v>
      </c>
      <c r="BG44" s="65">
        <v>0</v>
      </c>
      <c r="BH44" s="59">
        <v>0</v>
      </c>
      <c r="BI44" s="62">
        <v>0</v>
      </c>
      <c r="BJ44" s="65">
        <v>0</v>
      </c>
      <c r="BK44" s="59">
        <v>0</v>
      </c>
      <c r="BL44" s="62">
        <v>0</v>
      </c>
      <c r="BM44" s="65">
        <v>0</v>
      </c>
      <c r="BN44" s="59">
        <v>0</v>
      </c>
      <c r="BO44" s="62">
        <v>0</v>
      </c>
      <c r="BP44" s="65">
        <v>0</v>
      </c>
      <c r="BQ44" s="59">
        <v>0</v>
      </c>
      <c r="BR44" s="62">
        <v>0</v>
      </c>
      <c r="BS44" s="65">
        <v>0</v>
      </c>
      <c r="BT44" s="59">
        <v>0</v>
      </c>
      <c r="BU44" s="62">
        <v>0</v>
      </c>
      <c r="BV44" s="65">
        <v>0</v>
      </c>
      <c r="BW44" s="59">
        <v>0</v>
      </c>
      <c r="BX44" s="62">
        <v>0</v>
      </c>
      <c r="BY44" s="65">
        <v>0</v>
      </c>
      <c r="BZ44" s="59">
        <v>0</v>
      </c>
      <c r="CA44" s="62">
        <v>0</v>
      </c>
      <c r="CB44" s="65">
        <v>0</v>
      </c>
      <c r="CC44" s="59">
        <v>0</v>
      </c>
      <c r="CD44" s="62">
        <v>0</v>
      </c>
      <c r="CE44" s="65">
        <v>0</v>
      </c>
      <c r="CF44" s="59"/>
      <c r="CG44" s="62"/>
      <c r="CH44" s="65"/>
      <c r="CI44" s="59"/>
      <c r="CJ44" s="62"/>
      <c r="CK44" s="65"/>
    </row>
    <row r="45" ht="25.15" customHeight="1">
      <c r="A45" s="458" t="s">
        <v>425</v>
      </c>
      <c r="B45" s="9">
        <v>38</v>
      </c>
      <c r="C45" s="57" t="s">
        <v>426</v>
      </c>
      <c r="D45" s="70" t="s">
        <v>50</v>
      </c>
      <c r="E45" s="59">
        <v>993</v>
      </c>
      <c r="F45" s="11">
        <f t="shared" si="13"/>
        <v>0</v>
      </c>
      <c r="G45" s="61">
        <v>34</v>
      </c>
      <c r="H45" s="11">
        <f t="shared" si="14"/>
        <v>0</v>
      </c>
      <c r="I45" s="62">
        <v>26</v>
      </c>
      <c r="J45" s="109">
        <f t="shared" si="15"/>
        <v>0</v>
      </c>
      <c r="K45" s="111">
        <f t="shared" si="12"/>
        <v>0</v>
      </c>
      <c r="L45" s="64">
        <v>20</v>
      </c>
      <c r="M45" s="62">
        <v>0</v>
      </c>
      <c r="N45" s="65">
        <v>0</v>
      </c>
      <c r="O45" s="59">
        <v>14</v>
      </c>
      <c r="P45" s="62">
        <v>1</v>
      </c>
      <c r="Q45" s="65">
        <v>1</v>
      </c>
      <c r="R45" s="180">
        <v>34</v>
      </c>
      <c r="S45" s="181">
        <v>1</v>
      </c>
      <c r="T45" s="182">
        <v>1</v>
      </c>
      <c r="U45" s="372">
        <v>14</v>
      </c>
      <c r="V45" s="374">
        <v>0</v>
      </c>
      <c r="W45" s="376">
        <v>0</v>
      </c>
      <c r="X45" s="434">
        <v>22</v>
      </c>
      <c r="Y45" s="435">
        <v>0</v>
      </c>
      <c r="Z45" s="436">
        <v>0</v>
      </c>
      <c r="AA45" s="503">
        <v>0</v>
      </c>
      <c r="AB45" s="504">
        <v>0</v>
      </c>
      <c r="AC45" s="505">
        <v>0</v>
      </c>
      <c r="AD45" s="59">
        <v>0</v>
      </c>
      <c r="AE45" s="62">
        <v>0</v>
      </c>
      <c r="AF45" s="65">
        <v>0</v>
      </c>
      <c r="AG45" s="59">
        <v>0</v>
      </c>
      <c r="AH45" s="62">
        <v>0</v>
      </c>
      <c r="AI45" s="65">
        <v>0</v>
      </c>
      <c r="AJ45" s="59">
        <v>0</v>
      </c>
      <c r="AK45" s="62">
        <v>0</v>
      </c>
      <c r="AL45" s="65">
        <v>0</v>
      </c>
      <c r="AM45" s="59">
        <v>0</v>
      </c>
      <c r="AN45" s="62">
        <v>0</v>
      </c>
      <c r="AO45" s="65">
        <v>0</v>
      </c>
      <c r="AP45" s="59">
        <v>0</v>
      </c>
      <c r="AQ45" s="62">
        <v>0</v>
      </c>
      <c r="AR45" s="65">
        <v>0</v>
      </c>
      <c r="AS45" s="59">
        <v>0</v>
      </c>
      <c r="AT45" s="62">
        <v>0</v>
      </c>
      <c r="AU45" s="65">
        <v>0</v>
      </c>
      <c r="AV45" s="59">
        <v>0</v>
      </c>
      <c r="AW45" s="62">
        <v>0</v>
      </c>
      <c r="AX45" s="65">
        <v>0</v>
      </c>
      <c r="AY45" s="59">
        <v>0</v>
      </c>
      <c r="AZ45" s="62">
        <v>0</v>
      </c>
      <c r="BA45" s="65">
        <v>0</v>
      </c>
      <c r="BB45" s="59">
        <v>0</v>
      </c>
      <c r="BC45" s="62">
        <v>0</v>
      </c>
      <c r="BD45" s="65">
        <v>0</v>
      </c>
      <c r="BE45" s="59">
        <v>0</v>
      </c>
      <c r="BF45" s="62">
        <v>0</v>
      </c>
      <c r="BG45" s="65">
        <v>0</v>
      </c>
      <c r="BH45" s="59">
        <v>0</v>
      </c>
      <c r="BI45" s="62">
        <v>0</v>
      </c>
      <c r="BJ45" s="65">
        <v>0</v>
      </c>
      <c r="BK45" s="59">
        <v>0</v>
      </c>
      <c r="BL45" s="62">
        <v>0</v>
      </c>
      <c r="BM45" s="65">
        <v>0</v>
      </c>
      <c r="BN45" s="59">
        <v>0</v>
      </c>
      <c r="BO45" s="62">
        <v>0</v>
      </c>
      <c r="BP45" s="65">
        <v>0</v>
      </c>
      <c r="BQ45" s="59">
        <v>0</v>
      </c>
      <c r="BR45" s="62">
        <v>0</v>
      </c>
      <c r="BS45" s="65">
        <v>0</v>
      </c>
      <c r="BT45" s="59">
        <v>0</v>
      </c>
      <c r="BU45" s="62">
        <v>0</v>
      </c>
      <c r="BV45" s="65">
        <v>0</v>
      </c>
      <c r="BW45" s="59">
        <v>0</v>
      </c>
      <c r="BX45" s="62">
        <v>0</v>
      </c>
      <c r="BY45" s="65">
        <v>0</v>
      </c>
      <c r="BZ45" s="59">
        <v>0</v>
      </c>
      <c r="CA45" s="62">
        <v>0</v>
      </c>
      <c r="CB45" s="65">
        <v>0</v>
      </c>
      <c r="CC45" s="59">
        <v>0</v>
      </c>
      <c r="CD45" s="62">
        <v>0</v>
      </c>
      <c r="CE45" s="65">
        <v>0</v>
      </c>
      <c r="CF45" s="59"/>
      <c r="CG45" s="62"/>
      <c r="CH45" s="65"/>
      <c r="CI45" s="59"/>
      <c r="CJ45" s="62"/>
      <c r="CK45" s="65"/>
    </row>
    <row r="46" ht="25.15" customHeight="1">
      <c r="A46" s="458" t="s">
        <v>427</v>
      </c>
      <c r="B46" s="9">
        <v>39</v>
      </c>
      <c r="C46" s="57" t="s">
        <v>428</v>
      </c>
      <c r="D46" s="70" t="s">
        <v>50</v>
      </c>
      <c r="E46" s="59">
        <v>670</v>
      </c>
      <c r="F46" s="11">
        <f t="shared" si="13"/>
        <v>0</v>
      </c>
      <c r="G46" s="61">
        <v>22</v>
      </c>
      <c r="H46" s="11">
        <f t="shared" si="14"/>
        <v>0</v>
      </c>
      <c r="I46" s="62">
        <v>26</v>
      </c>
      <c r="J46" s="109">
        <f t="shared" si="15"/>
        <v>0</v>
      </c>
      <c r="K46" s="111">
        <f t="shared" si="12"/>
        <v>0</v>
      </c>
      <c r="L46" s="64">
        <v>0</v>
      </c>
      <c r="M46" s="62">
        <v>0</v>
      </c>
      <c r="N46" s="65">
        <v>0</v>
      </c>
      <c r="O46" s="59">
        <v>0</v>
      </c>
      <c r="P46" s="62">
        <v>0</v>
      </c>
      <c r="Q46" s="65">
        <v>0</v>
      </c>
      <c r="R46" s="180">
        <v>0</v>
      </c>
      <c r="S46" s="181">
        <v>0</v>
      </c>
      <c r="T46" s="182">
        <v>0</v>
      </c>
      <c r="U46" s="372">
        <v>0</v>
      </c>
      <c r="V46" s="374">
        <v>0</v>
      </c>
      <c r="W46" s="376">
        <v>0</v>
      </c>
      <c r="X46" s="434">
        <v>0</v>
      </c>
      <c r="Y46" s="435">
        <v>0</v>
      </c>
      <c r="Z46" s="436">
        <v>0</v>
      </c>
      <c r="AA46" s="503">
        <v>0</v>
      </c>
      <c r="AB46" s="504">
        <v>0</v>
      </c>
      <c r="AC46" s="505">
        <v>0</v>
      </c>
      <c r="AD46" s="59">
        <v>0</v>
      </c>
      <c r="AE46" s="62">
        <v>0</v>
      </c>
      <c r="AF46" s="65">
        <v>0</v>
      </c>
      <c r="AG46" s="59">
        <v>0</v>
      </c>
      <c r="AH46" s="62">
        <v>0</v>
      </c>
      <c r="AI46" s="65">
        <v>0</v>
      </c>
      <c r="AJ46" s="59">
        <v>0</v>
      </c>
      <c r="AK46" s="62">
        <v>0</v>
      </c>
      <c r="AL46" s="65">
        <v>0</v>
      </c>
      <c r="AM46" s="59">
        <v>0</v>
      </c>
      <c r="AN46" s="62">
        <v>0</v>
      </c>
      <c r="AO46" s="65">
        <v>0</v>
      </c>
      <c r="AP46" s="59">
        <v>0</v>
      </c>
      <c r="AQ46" s="62">
        <v>0</v>
      </c>
      <c r="AR46" s="65">
        <v>0</v>
      </c>
      <c r="AS46" s="59">
        <v>0</v>
      </c>
      <c r="AT46" s="62">
        <v>0</v>
      </c>
      <c r="AU46" s="65">
        <v>0</v>
      </c>
      <c r="AV46" s="59">
        <v>0</v>
      </c>
      <c r="AW46" s="62">
        <v>0</v>
      </c>
      <c r="AX46" s="65">
        <v>0</v>
      </c>
      <c r="AY46" s="59">
        <v>0</v>
      </c>
      <c r="AZ46" s="62">
        <v>0</v>
      </c>
      <c r="BA46" s="65">
        <v>0</v>
      </c>
      <c r="BB46" s="59">
        <v>0</v>
      </c>
      <c r="BC46" s="62">
        <v>0</v>
      </c>
      <c r="BD46" s="65">
        <v>0</v>
      </c>
      <c r="BE46" s="59">
        <v>0</v>
      </c>
      <c r="BF46" s="62">
        <v>0</v>
      </c>
      <c r="BG46" s="65">
        <v>0</v>
      </c>
      <c r="BH46" s="59">
        <v>0</v>
      </c>
      <c r="BI46" s="62">
        <v>0</v>
      </c>
      <c r="BJ46" s="65">
        <v>0</v>
      </c>
      <c r="BK46" s="59">
        <v>0</v>
      </c>
      <c r="BL46" s="62">
        <v>0</v>
      </c>
      <c r="BM46" s="65">
        <v>0</v>
      </c>
      <c r="BN46" s="59">
        <v>0</v>
      </c>
      <c r="BO46" s="62">
        <v>0</v>
      </c>
      <c r="BP46" s="65">
        <v>0</v>
      </c>
      <c r="BQ46" s="59">
        <v>0</v>
      </c>
      <c r="BR46" s="62">
        <v>0</v>
      </c>
      <c r="BS46" s="65">
        <v>0</v>
      </c>
      <c r="BT46" s="59">
        <v>0</v>
      </c>
      <c r="BU46" s="62">
        <v>0</v>
      </c>
      <c r="BV46" s="65">
        <v>0</v>
      </c>
      <c r="BW46" s="59">
        <v>0</v>
      </c>
      <c r="BX46" s="62">
        <v>0</v>
      </c>
      <c r="BY46" s="65">
        <v>0</v>
      </c>
      <c r="BZ46" s="59">
        <v>0</v>
      </c>
      <c r="CA46" s="62">
        <v>0</v>
      </c>
      <c r="CB46" s="65">
        <v>0</v>
      </c>
      <c r="CC46" s="59">
        <v>0</v>
      </c>
      <c r="CD46" s="62">
        <v>0</v>
      </c>
      <c r="CE46" s="65">
        <v>0</v>
      </c>
      <c r="CF46" s="59"/>
      <c r="CG46" s="62"/>
      <c r="CH46" s="65"/>
      <c r="CI46" s="59"/>
      <c r="CJ46" s="62"/>
      <c r="CK46" s="65"/>
    </row>
    <row r="47" ht="25.15" customHeight="1">
      <c r="A47" s="458" t="s">
        <v>429</v>
      </c>
      <c r="B47" s="9">
        <v>40</v>
      </c>
      <c r="C47" s="57" t="s">
        <v>430</v>
      </c>
      <c r="D47" s="70" t="s">
        <v>50</v>
      </c>
      <c r="E47" s="59">
        <v>10940</v>
      </c>
      <c r="F47" s="11">
        <f t="shared" si="13"/>
        <v>0</v>
      </c>
      <c r="G47" s="61">
        <v>377</v>
      </c>
      <c r="H47" s="11">
        <f t="shared" si="14"/>
        <v>0</v>
      </c>
      <c r="I47" s="62">
        <v>914</v>
      </c>
      <c r="J47" s="109">
        <f t="shared" si="15"/>
        <v>0</v>
      </c>
      <c r="K47" s="111">
        <f t="shared" si="12"/>
        <v>0</v>
      </c>
      <c r="L47" s="64">
        <v>484</v>
      </c>
      <c r="M47" s="62">
        <v>5</v>
      </c>
      <c r="N47" s="65">
        <v>8</v>
      </c>
      <c r="O47" s="59">
        <v>160</v>
      </c>
      <c r="P47" s="62">
        <v>5</v>
      </c>
      <c r="Q47" s="65">
        <v>9</v>
      </c>
      <c r="R47" s="180">
        <v>183</v>
      </c>
      <c r="S47" s="181">
        <v>9</v>
      </c>
      <c r="T47" s="182">
        <v>8</v>
      </c>
      <c r="U47" s="372">
        <v>196</v>
      </c>
      <c r="V47" s="374">
        <v>6</v>
      </c>
      <c r="W47" s="376">
        <v>6</v>
      </c>
      <c r="X47" s="434">
        <v>208</v>
      </c>
      <c r="Y47" s="435">
        <v>7</v>
      </c>
      <c r="Z47" s="436">
        <v>7</v>
      </c>
      <c r="AA47" s="503">
        <v>264</v>
      </c>
      <c r="AB47" s="504">
        <v>9</v>
      </c>
      <c r="AC47" s="505">
        <v>8</v>
      </c>
      <c r="AD47" s="59">
        <v>0</v>
      </c>
      <c r="AE47" s="62">
        <v>0</v>
      </c>
      <c r="AF47" s="65">
        <v>0</v>
      </c>
      <c r="AG47" s="59">
        <v>0</v>
      </c>
      <c r="AH47" s="62">
        <v>0</v>
      </c>
      <c r="AI47" s="65">
        <v>0</v>
      </c>
      <c r="AJ47" s="59">
        <v>0</v>
      </c>
      <c r="AK47" s="62">
        <v>0</v>
      </c>
      <c r="AL47" s="65">
        <v>0</v>
      </c>
      <c r="AM47" s="59">
        <v>0</v>
      </c>
      <c r="AN47" s="62">
        <v>0</v>
      </c>
      <c r="AO47" s="65">
        <v>0</v>
      </c>
      <c r="AP47" s="59">
        <v>0</v>
      </c>
      <c r="AQ47" s="62">
        <v>0</v>
      </c>
      <c r="AR47" s="65">
        <v>0</v>
      </c>
      <c r="AS47" s="59">
        <v>0</v>
      </c>
      <c r="AT47" s="62">
        <v>0</v>
      </c>
      <c r="AU47" s="65">
        <v>0</v>
      </c>
      <c r="AV47" s="59">
        <v>0</v>
      </c>
      <c r="AW47" s="62">
        <v>0</v>
      </c>
      <c r="AX47" s="65">
        <v>0</v>
      </c>
      <c r="AY47" s="59">
        <v>0</v>
      </c>
      <c r="AZ47" s="62">
        <v>0</v>
      </c>
      <c r="BA47" s="65">
        <v>0</v>
      </c>
      <c r="BB47" s="59">
        <v>0</v>
      </c>
      <c r="BC47" s="62">
        <v>0</v>
      </c>
      <c r="BD47" s="65">
        <v>0</v>
      </c>
      <c r="BE47" s="59">
        <v>0</v>
      </c>
      <c r="BF47" s="62">
        <v>0</v>
      </c>
      <c r="BG47" s="65">
        <v>0</v>
      </c>
      <c r="BH47" s="59">
        <v>0</v>
      </c>
      <c r="BI47" s="62">
        <v>0</v>
      </c>
      <c r="BJ47" s="65">
        <v>0</v>
      </c>
      <c r="BK47" s="59">
        <v>0</v>
      </c>
      <c r="BL47" s="62">
        <v>0</v>
      </c>
      <c r="BM47" s="65">
        <v>0</v>
      </c>
      <c r="BN47" s="59">
        <v>0</v>
      </c>
      <c r="BO47" s="62">
        <v>0</v>
      </c>
      <c r="BP47" s="65">
        <v>0</v>
      </c>
      <c r="BQ47" s="59">
        <v>0</v>
      </c>
      <c r="BR47" s="62">
        <v>0</v>
      </c>
      <c r="BS47" s="65">
        <v>0</v>
      </c>
      <c r="BT47" s="59">
        <v>0</v>
      </c>
      <c r="BU47" s="62">
        <v>0</v>
      </c>
      <c r="BV47" s="65">
        <v>0</v>
      </c>
      <c r="BW47" s="59">
        <v>0</v>
      </c>
      <c r="BX47" s="62">
        <v>0</v>
      </c>
      <c r="BY47" s="65">
        <v>0</v>
      </c>
      <c r="BZ47" s="59">
        <v>0</v>
      </c>
      <c r="CA47" s="62">
        <v>0</v>
      </c>
      <c r="CB47" s="65">
        <v>0</v>
      </c>
      <c r="CC47" s="59">
        <v>0</v>
      </c>
      <c r="CD47" s="62">
        <v>0</v>
      </c>
      <c r="CE47" s="65">
        <v>0</v>
      </c>
      <c r="CF47" s="59"/>
      <c r="CG47" s="62"/>
      <c r="CH47" s="65"/>
      <c r="CI47" s="59"/>
      <c r="CJ47" s="62"/>
      <c r="CK47" s="65"/>
    </row>
    <row r="48" ht="25.15" customHeight="1">
      <c r="A48" s="458" t="s">
        <v>431</v>
      </c>
      <c r="B48" s="9">
        <v>41</v>
      </c>
      <c r="C48" s="57" t="s">
        <v>432</v>
      </c>
      <c r="D48" s="70" t="s">
        <v>50</v>
      </c>
      <c r="E48" s="59">
        <v>2603</v>
      </c>
      <c r="F48" s="11">
        <f t="shared" si="13"/>
        <v>0</v>
      </c>
      <c r="G48" s="61">
        <v>90</v>
      </c>
      <c r="H48" s="11">
        <f t="shared" si="14"/>
        <v>0</v>
      </c>
      <c r="I48" s="62"/>
      <c r="J48" s="109" t="str">
        <f t="shared" si="15"/>
      </c>
      <c r="K48" s="111">
        <f t="shared" si="12"/>
        <v>0</v>
      </c>
      <c r="L48" s="64">
        <v>0</v>
      </c>
      <c r="M48" s="62">
        <v>0</v>
      </c>
      <c r="N48" s="65">
        <v>0</v>
      </c>
      <c r="O48" s="59">
        <v>18</v>
      </c>
      <c r="P48" s="62">
        <v>1</v>
      </c>
      <c r="Q48" s="65">
        <v>0</v>
      </c>
      <c r="R48" s="180">
        <v>49</v>
      </c>
      <c r="S48" s="181">
        <v>1</v>
      </c>
      <c r="T48" s="182">
        <v>1</v>
      </c>
      <c r="U48" s="372">
        <v>42</v>
      </c>
      <c r="V48" s="374">
        <v>1</v>
      </c>
      <c r="W48" s="376">
        <v>1</v>
      </c>
      <c r="X48" s="434">
        <v>30</v>
      </c>
      <c r="Y48" s="435">
        <v>0</v>
      </c>
      <c r="Z48" s="436">
        <v>0</v>
      </c>
      <c r="AA48" s="503">
        <v>0</v>
      </c>
      <c r="AB48" s="504">
        <v>0</v>
      </c>
      <c r="AC48" s="505">
        <v>0</v>
      </c>
      <c r="AD48" s="59">
        <v>0</v>
      </c>
      <c r="AE48" s="62">
        <v>0</v>
      </c>
      <c r="AF48" s="65">
        <v>0</v>
      </c>
      <c r="AG48" s="59">
        <v>0</v>
      </c>
      <c r="AH48" s="62">
        <v>0</v>
      </c>
      <c r="AI48" s="65">
        <v>0</v>
      </c>
      <c r="AJ48" s="59">
        <v>0</v>
      </c>
      <c r="AK48" s="62">
        <v>0</v>
      </c>
      <c r="AL48" s="65">
        <v>0</v>
      </c>
      <c r="AM48" s="59">
        <v>0</v>
      </c>
      <c r="AN48" s="62">
        <v>0</v>
      </c>
      <c r="AO48" s="65">
        <v>0</v>
      </c>
      <c r="AP48" s="59">
        <v>0</v>
      </c>
      <c r="AQ48" s="62">
        <v>0</v>
      </c>
      <c r="AR48" s="65">
        <v>0</v>
      </c>
      <c r="AS48" s="59">
        <v>0</v>
      </c>
      <c r="AT48" s="62">
        <v>0</v>
      </c>
      <c r="AU48" s="65">
        <v>0</v>
      </c>
      <c r="AV48" s="59">
        <v>0</v>
      </c>
      <c r="AW48" s="62">
        <v>0</v>
      </c>
      <c r="AX48" s="65">
        <v>0</v>
      </c>
      <c r="AY48" s="59">
        <v>0</v>
      </c>
      <c r="AZ48" s="62">
        <v>0</v>
      </c>
      <c r="BA48" s="65">
        <v>0</v>
      </c>
      <c r="BB48" s="59">
        <v>0</v>
      </c>
      <c r="BC48" s="62">
        <v>0</v>
      </c>
      <c r="BD48" s="65">
        <v>0</v>
      </c>
      <c r="BE48" s="59">
        <v>0</v>
      </c>
      <c r="BF48" s="62">
        <v>0</v>
      </c>
      <c r="BG48" s="65">
        <v>0</v>
      </c>
      <c r="BH48" s="59">
        <v>0</v>
      </c>
      <c r="BI48" s="62">
        <v>0</v>
      </c>
      <c r="BJ48" s="65">
        <v>0</v>
      </c>
      <c r="BK48" s="59">
        <v>0</v>
      </c>
      <c r="BL48" s="62">
        <v>0</v>
      </c>
      <c r="BM48" s="65">
        <v>0</v>
      </c>
      <c r="BN48" s="59">
        <v>0</v>
      </c>
      <c r="BO48" s="62">
        <v>0</v>
      </c>
      <c r="BP48" s="65">
        <v>0</v>
      </c>
      <c r="BQ48" s="59">
        <v>0</v>
      </c>
      <c r="BR48" s="62">
        <v>0</v>
      </c>
      <c r="BS48" s="65">
        <v>0</v>
      </c>
      <c r="BT48" s="59">
        <v>0</v>
      </c>
      <c r="BU48" s="62">
        <v>0</v>
      </c>
      <c r="BV48" s="65">
        <v>0</v>
      </c>
      <c r="BW48" s="59">
        <v>0</v>
      </c>
      <c r="BX48" s="62">
        <v>0</v>
      </c>
      <c r="BY48" s="65">
        <v>0</v>
      </c>
      <c r="BZ48" s="59">
        <v>0</v>
      </c>
      <c r="CA48" s="62">
        <v>0</v>
      </c>
      <c r="CB48" s="65">
        <v>0</v>
      </c>
      <c r="CC48" s="59">
        <v>0</v>
      </c>
      <c r="CD48" s="62">
        <v>0</v>
      </c>
      <c r="CE48" s="65">
        <v>0</v>
      </c>
      <c r="CF48" s="59"/>
      <c r="CG48" s="62"/>
      <c r="CH48" s="65"/>
      <c r="CI48" s="59"/>
      <c r="CJ48" s="62"/>
      <c r="CK48" s="65"/>
    </row>
    <row r="49" ht="25.15" customHeight="1">
      <c r="A49" s="458" t="s">
        <v>433</v>
      </c>
      <c r="B49" s="9">
        <v>42</v>
      </c>
      <c r="C49" s="57" t="s">
        <v>434</v>
      </c>
      <c r="D49" s="70" t="s">
        <v>50</v>
      </c>
      <c r="E49" s="59">
        <v>935</v>
      </c>
      <c r="F49" s="11">
        <f t="shared" si="13"/>
        <v>0</v>
      </c>
      <c r="G49" s="61">
        <v>31</v>
      </c>
      <c r="H49" s="11">
        <f t="shared" si="14"/>
        <v>0</v>
      </c>
      <c r="I49" s="62"/>
      <c r="J49" s="109" t="str">
        <f t="shared" si="15"/>
      </c>
      <c r="K49" s="111">
        <f t="shared" si="12"/>
        <v>0</v>
      </c>
      <c r="L49" s="64">
        <v>38</v>
      </c>
      <c r="M49" s="62">
        <v>1</v>
      </c>
      <c r="N49" s="65">
        <v>1</v>
      </c>
      <c r="O49" s="59">
        <v>42</v>
      </c>
      <c r="P49" s="62">
        <v>1</v>
      </c>
      <c r="Q49" s="65">
        <v>1</v>
      </c>
      <c r="R49" s="180">
        <v>41</v>
      </c>
      <c r="S49" s="181">
        <v>0</v>
      </c>
      <c r="T49" s="182">
        <v>0</v>
      </c>
      <c r="U49" s="372">
        <v>51</v>
      </c>
      <c r="V49" s="374">
        <v>0</v>
      </c>
      <c r="W49" s="376">
        <v>0</v>
      </c>
      <c r="X49" s="434">
        <v>31</v>
      </c>
      <c r="Y49" s="435">
        <v>0</v>
      </c>
      <c r="Z49" s="436">
        <v>0</v>
      </c>
      <c r="AA49" s="503">
        <v>18</v>
      </c>
      <c r="AB49" s="504">
        <v>2</v>
      </c>
      <c r="AC49" s="505">
        <v>2</v>
      </c>
      <c r="AD49" s="59">
        <v>0</v>
      </c>
      <c r="AE49" s="62">
        <v>0</v>
      </c>
      <c r="AF49" s="65">
        <v>0</v>
      </c>
      <c r="AG49" s="59">
        <v>0</v>
      </c>
      <c r="AH49" s="62">
        <v>0</v>
      </c>
      <c r="AI49" s="65">
        <v>0</v>
      </c>
      <c r="AJ49" s="59">
        <v>0</v>
      </c>
      <c r="AK49" s="62">
        <v>0</v>
      </c>
      <c r="AL49" s="65">
        <v>0</v>
      </c>
      <c r="AM49" s="59">
        <v>0</v>
      </c>
      <c r="AN49" s="62">
        <v>0</v>
      </c>
      <c r="AO49" s="65">
        <v>0</v>
      </c>
      <c r="AP49" s="59">
        <v>0</v>
      </c>
      <c r="AQ49" s="62">
        <v>0</v>
      </c>
      <c r="AR49" s="65">
        <v>0</v>
      </c>
      <c r="AS49" s="59">
        <v>0</v>
      </c>
      <c r="AT49" s="62">
        <v>0</v>
      </c>
      <c r="AU49" s="65">
        <v>0</v>
      </c>
      <c r="AV49" s="59">
        <v>0</v>
      </c>
      <c r="AW49" s="62">
        <v>0</v>
      </c>
      <c r="AX49" s="65">
        <v>0</v>
      </c>
      <c r="AY49" s="59">
        <v>0</v>
      </c>
      <c r="AZ49" s="62">
        <v>0</v>
      </c>
      <c r="BA49" s="65">
        <v>0</v>
      </c>
      <c r="BB49" s="59">
        <v>0</v>
      </c>
      <c r="BC49" s="62">
        <v>0</v>
      </c>
      <c r="BD49" s="65">
        <v>0</v>
      </c>
      <c r="BE49" s="59">
        <v>0</v>
      </c>
      <c r="BF49" s="62">
        <v>0</v>
      </c>
      <c r="BG49" s="65">
        <v>0</v>
      </c>
      <c r="BH49" s="59">
        <v>0</v>
      </c>
      <c r="BI49" s="62">
        <v>0</v>
      </c>
      <c r="BJ49" s="65">
        <v>0</v>
      </c>
      <c r="BK49" s="59">
        <v>0</v>
      </c>
      <c r="BL49" s="62">
        <v>0</v>
      </c>
      <c r="BM49" s="65">
        <v>0</v>
      </c>
      <c r="BN49" s="59">
        <v>0</v>
      </c>
      <c r="BO49" s="62">
        <v>0</v>
      </c>
      <c r="BP49" s="65">
        <v>0</v>
      </c>
      <c r="BQ49" s="59">
        <v>0</v>
      </c>
      <c r="BR49" s="62">
        <v>0</v>
      </c>
      <c r="BS49" s="65">
        <v>0</v>
      </c>
      <c r="BT49" s="59">
        <v>0</v>
      </c>
      <c r="BU49" s="62">
        <v>0</v>
      </c>
      <c r="BV49" s="65">
        <v>0</v>
      </c>
      <c r="BW49" s="59">
        <v>0</v>
      </c>
      <c r="BX49" s="62">
        <v>0</v>
      </c>
      <c r="BY49" s="65">
        <v>0</v>
      </c>
      <c r="BZ49" s="59">
        <v>0</v>
      </c>
      <c r="CA49" s="62">
        <v>0</v>
      </c>
      <c r="CB49" s="65">
        <v>0</v>
      </c>
      <c r="CC49" s="59">
        <v>0</v>
      </c>
      <c r="CD49" s="62">
        <v>0</v>
      </c>
      <c r="CE49" s="65">
        <v>0</v>
      </c>
      <c r="CF49" s="59"/>
      <c r="CG49" s="62"/>
      <c r="CH49" s="65"/>
      <c r="CI49" s="59"/>
      <c r="CJ49" s="62"/>
      <c r="CK49" s="65"/>
    </row>
    <row r="50" ht="25.15" customHeight="1">
      <c r="A50" s="458" t="s">
        <v>435</v>
      </c>
      <c r="B50" s="9">
        <v>43</v>
      </c>
      <c r="C50" s="57" t="s">
        <v>436</v>
      </c>
      <c r="D50" s="70" t="s">
        <v>50</v>
      </c>
      <c r="E50" s="59">
        <v>7717</v>
      </c>
      <c r="F50" s="11">
        <f t="shared" si="13"/>
        <v>0</v>
      </c>
      <c r="G50" s="61">
        <v>262</v>
      </c>
      <c r="H50" s="11">
        <f t="shared" si="14"/>
        <v>0</v>
      </c>
      <c r="I50" s="62"/>
      <c r="J50" s="109" t="str">
        <f t="shared" si="15"/>
      </c>
      <c r="K50" s="111">
        <f t="shared" si="12"/>
        <v>0</v>
      </c>
      <c r="L50" s="64">
        <v>151</v>
      </c>
      <c r="M50" s="62">
        <v>3</v>
      </c>
      <c r="N50" s="65">
        <v>1</v>
      </c>
      <c r="O50" s="59">
        <v>278</v>
      </c>
      <c r="P50" s="62">
        <v>6</v>
      </c>
      <c r="Q50" s="65">
        <v>3</v>
      </c>
      <c r="R50" s="180">
        <v>204</v>
      </c>
      <c r="S50" s="181">
        <v>2</v>
      </c>
      <c r="T50" s="182">
        <v>3</v>
      </c>
      <c r="U50" s="372">
        <v>223</v>
      </c>
      <c r="V50" s="374">
        <v>5</v>
      </c>
      <c r="W50" s="376">
        <v>5</v>
      </c>
      <c r="X50" s="434">
        <v>314</v>
      </c>
      <c r="Y50" s="435">
        <v>7</v>
      </c>
      <c r="Z50" s="436">
        <v>8</v>
      </c>
      <c r="AA50" s="503">
        <v>233</v>
      </c>
      <c r="AB50" s="504">
        <v>3</v>
      </c>
      <c r="AC50" s="505">
        <v>3</v>
      </c>
      <c r="AD50" s="59">
        <v>0</v>
      </c>
      <c r="AE50" s="62">
        <v>0</v>
      </c>
      <c r="AF50" s="65">
        <v>0</v>
      </c>
      <c r="AG50" s="59">
        <v>0</v>
      </c>
      <c r="AH50" s="62">
        <v>0</v>
      </c>
      <c r="AI50" s="65">
        <v>0</v>
      </c>
      <c r="AJ50" s="59">
        <v>0</v>
      </c>
      <c r="AK50" s="62">
        <v>0</v>
      </c>
      <c r="AL50" s="65">
        <v>0</v>
      </c>
      <c r="AM50" s="59">
        <v>0</v>
      </c>
      <c r="AN50" s="62">
        <v>0</v>
      </c>
      <c r="AO50" s="65">
        <v>0</v>
      </c>
      <c r="AP50" s="59">
        <v>0</v>
      </c>
      <c r="AQ50" s="62">
        <v>0</v>
      </c>
      <c r="AR50" s="65">
        <v>0</v>
      </c>
      <c r="AS50" s="59">
        <v>0</v>
      </c>
      <c r="AT50" s="62">
        <v>0</v>
      </c>
      <c r="AU50" s="65">
        <v>0</v>
      </c>
      <c r="AV50" s="59">
        <v>0</v>
      </c>
      <c r="AW50" s="62">
        <v>0</v>
      </c>
      <c r="AX50" s="65">
        <v>0</v>
      </c>
      <c r="AY50" s="59">
        <v>0</v>
      </c>
      <c r="AZ50" s="62">
        <v>0</v>
      </c>
      <c r="BA50" s="65">
        <v>0</v>
      </c>
      <c r="BB50" s="59">
        <v>0</v>
      </c>
      <c r="BC50" s="62">
        <v>0</v>
      </c>
      <c r="BD50" s="65">
        <v>0</v>
      </c>
      <c r="BE50" s="59">
        <v>0</v>
      </c>
      <c r="BF50" s="62">
        <v>0</v>
      </c>
      <c r="BG50" s="65">
        <v>0</v>
      </c>
      <c r="BH50" s="59">
        <v>0</v>
      </c>
      <c r="BI50" s="62">
        <v>0</v>
      </c>
      <c r="BJ50" s="65">
        <v>0</v>
      </c>
      <c r="BK50" s="59">
        <v>0</v>
      </c>
      <c r="BL50" s="62">
        <v>0</v>
      </c>
      <c r="BM50" s="65">
        <v>0</v>
      </c>
      <c r="BN50" s="59">
        <v>0</v>
      </c>
      <c r="BO50" s="62">
        <v>0</v>
      </c>
      <c r="BP50" s="65">
        <v>0</v>
      </c>
      <c r="BQ50" s="59">
        <v>0</v>
      </c>
      <c r="BR50" s="62">
        <v>0</v>
      </c>
      <c r="BS50" s="65">
        <v>0</v>
      </c>
      <c r="BT50" s="59">
        <v>0</v>
      </c>
      <c r="BU50" s="62">
        <v>0</v>
      </c>
      <c r="BV50" s="65">
        <v>0</v>
      </c>
      <c r="BW50" s="59">
        <v>0</v>
      </c>
      <c r="BX50" s="62">
        <v>0</v>
      </c>
      <c r="BY50" s="65">
        <v>0</v>
      </c>
      <c r="BZ50" s="59">
        <v>0</v>
      </c>
      <c r="CA50" s="62">
        <v>0</v>
      </c>
      <c r="CB50" s="65">
        <v>0</v>
      </c>
      <c r="CC50" s="59">
        <v>0</v>
      </c>
      <c r="CD50" s="62">
        <v>0</v>
      </c>
      <c r="CE50" s="65">
        <v>0</v>
      </c>
      <c r="CF50" s="59"/>
      <c r="CG50" s="62"/>
      <c r="CH50" s="65"/>
      <c r="CI50" s="59"/>
      <c r="CJ50" s="62"/>
      <c r="CK50" s="65"/>
    </row>
    <row r="51" ht="25.15" customHeight="1">
      <c r="A51" s="458" t="s">
        <v>437</v>
      </c>
      <c r="B51" s="9">
        <v>44</v>
      </c>
      <c r="C51" s="57" t="s">
        <v>438</v>
      </c>
      <c r="D51" s="70" t="s">
        <v>50</v>
      </c>
      <c r="E51" s="59"/>
      <c r="F51" s="11" t="str">
        <f t="shared" si="13"/>
      </c>
      <c r="G51" s="61"/>
      <c r="H51" s="11" t="str">
        <f t="shared" si="14"/>
      </c>
      <c r="I51" s="62"/>
      <c r="J51" s="109" t="str">
        <f t="shared" si="15"/>
      </c>
      <c r="K51" s="111" t="str">
        <f t="shared" si="12"/>
      </c>
      <c r="L51" s="64">
        <v>0</v>
      </c>
      <c r="M51" s="62">
        <v>0</v>
      </c>
      <c r="N51" s="65">
        <v>0</v>
      </c>
      <c r="O51" s="59">
        <v>0</v>
      </c>
      <c r="P51" s="62">
        <v>0</v>
      </c>
      <c r="Q51" s="65">
        <v>0</v>
      </c>
      <c r="R51" s="180">
        <v>0</v>
      </c>
      <c r="S51" s="181">
        <v>0</v>
      </c>
      <c r="T51" s="182">
        <v>0</v>
      </c>
      <c r="U51" s="372">
        <v>0</v>
      </c>
      <c r="V51" s="374">
        <v>0</v>
      </c>
      <c r="W51" s="376">
        <v>0</v>
      </c>
      <c r="X51" s="434">
        <v>0</v>
      </c>
      <c r="Y51" s="435">
        <v>0</v>
      </c>
      <c r="Z51" s="436">
        <v>0</v>
      </c>
      <c r="AA51" s="503">
        <v>0</v>
      </c>
      <c r="AB51" s="504">
        <v>0</v>
      </c>
      <c r="AC51" s="505">
        <v>0</v>
      </c>
      <c r="AD51" s="59">
        <v>0</v>
      </c>
      <c r="AE51" s="62">
        <v>0</v>
      </c>
      <c r="AF51" s="65">
        <v>0</v>
      </c>
      <c r="AG51" s="59">
        <v>0</v>
      </c>
      <c r="AH51" s="62">
        <v>0</v>
      </c>
      <c r="AI51" s="65">
        <v>0</v>
      </c>
      <c r="AJ51" s="59">
        <v>0</v>
      </c>
      <c r="AK51" s="62">
        <v>0</v>
      </c>
      <c r="AL51" s="65">
        <v>0</v>
      </c>
      <c r="AM51" s="59">
        <v>0</v>
      </c>
      <c r="AN51" s="62">
        <v>0</v>
      </c>
      <c r="AO51" s="65">
        <v>0</v>
      </c>
      <c r="AP51" s="59">
        <v>0</v>
      </c>
      <c r="AQ51" s="62">
        <v>0</v>
      </c>
      <c r="AR51" s="65">
        <v>0</v>
      </c>
      <c r="AS51" s="59">
        <v>0</v>
      </c>
      <c r="AT51" s="62">
        <v>0</v>
      </c>
      <c r="AU51" s="65">
        <v>0</v>
      </c>
      <c r="AV51" s="59">
        <v>0</v>
      </c>
      <c r="AW51" s="62">
        <v>0</v>
      </c>
      <c r="AX51" s="65">
        <v>0</v>
      </c>
      <c r="AY51" s="59">
        <v>0</v>
      </c>
      <c r="AZ51" s="62">
        <v>0</v>
      </c>
      <c r="BA51" s="65">
        <v>0</v>
      </c>
      <c r="BB51" s="59">
        <v>0</v>
      </c>
      <c r="BC51" s="62">
        <v>0</v>
      </c>
      <c r="BD51" s="65">
        <v>0</v>
      </c>
      <c r="BE51" s="59">
        <v>0</v>
      </c>
      <c r="BF51" s="62">
        <v>0</v>
      </c>
      <c r="BG51" s="65">
        <v>0</v>
      </c>
      <c r="BH51" s="59">
        <v>0</v>
      </c>
      <c r="BI51" s="62">
        <v>0</v>
      </c>
      <c r="BJ51" s="65">
        <v>0</v>
      </c>
      <c r="BK51" s="59">
        <v>0</v>
      </c>
      <c r="BL51" s="62">
        <v>0</v>
      </c>
      <c r="BM51" s="65">
        <v>0</v>
      </c>
      <c r="BN51" s="59">
        <v>0</v>
      </c>
      <c r="BO51" s="62">
        <v>0</v>
      </c>
      <c r="BP51" s="65">
        <v>0</v>
      </c>
      <c r="BQ51" s="59">
        <v>0</v>
      </c>
      <c r="BR51" s="62">
        <v>0</v>
      </c>
      <c r="BS51" s="65">
        <v>0</v>
      </c>
      <c r="BT51" s="59">
        <v>0</v>
      </c>
      <c r="BU51" s="62">
        <v>0</v>
      </c>
      <c r="BV51" s="65">
        <v>0</v>
      </c>
      <c r="BW51" s="59">
        <v>0</v>
      </c>
      <c r="BX51" s="62">
        <v>0</v>
      </c>
      <c r="BY51" s="65">
        <v>0</v>
      </c>
      <c r="BZ51" s="59">
        <v>0</v>
      </c>
      <c r="CA51" s="62">
        <v>0</v>
      </c>
      <c r="CB51" s="65">
        <v>0</v>
      </c>
      <c r="CC51" s="59">
        <v>0</v>
      </c>
      <c r="CD51" s="62">
        <v>0</v>
      </c>
      <c r="CE51" s="65">
        <v>0</v>
      </c>
      <c r="CF51" s="59"/>
      <c r="CG51" s="62"/>
      <c r="CH51" s="65"/>
      <c r="CI51" s="59"/>
      <c r="CJ51" s="62"/>
      <c r="CK51" s="65"/>
    </row>
    <row r="52" ht="25.15" customHeight="1">
      <c r="A52" s="458" t="s">
        <v>439</v>
      </c>
      <c r="B52" s="9">
        <v>45</v>
      </c>
      <c r="C52" s="57" t="s">
        <v>440</v>
      </c>
      <c r="D52" s="70" t="s">
        <v>50</v>
      </c>
      <c r="E52" s="59">
        <v>4677</v>
      </c>
      <c r="F52" s="11">
        <f t="shared" si="13"/>
        <v>0</v>
      </c>
      <c r="G52" s="61">
        <v>161</v>
      </c>
      <c r="H52" s="11">
        <f t="shared" si="14"/>
        <v>0</v>
      </c>
      <c r="I52" s="62">
        <v>26</v>
      </c>
      <c r="J52" s="109">
        <f t="shared" si="15"/>
        <v>0</v>
      </c>
      <c r="K52" s="111">
        <f t="shared" si="12"/>
        <v>0</v>
      </c>
      <c r="L52" s="64">
        <v>346</v>
      </c>
      <c r="M52" s="62">
        <v>4</v>
      </c>
      <c r="N52" s="65">
        <v>8</v>
      </c>
      <c r="O52" s="59">
        <v>475</v>
      </c>
      <c r="P52" s="62">
        <v>7</v>
      </c>
      <c r="Q52" s="65">
        <v>4</v>
      </c>
      <c r="R52" s="180">
        <v>424</v>
      </c>
      <c r="S52" s="181">
        <v>2</v>
      </c>
      <c r="T52" s="182">
        <v>2</v>
      </c>
      <c r="U52" s="372">
        <v>271</v>
      </c>
      <c r="V52" s="374">
        <v>1</v>
      </c>
      <c r="W52" s="376">
        <v>5</v>
      </c>
      <c r="X52" s="434">
        <v>311</v>
      </c>
      <c r="Y52" s="435">
        <v>2</v>
      </c>
      <c r="Z52" s="436">
        <v>4</v>
      </c>
      <c r="AA52" s="503">
        <v>249</v>
      </c>
      <c r="AB52" s="504">
        <v>0</v>
      </c>
      <c r="AC52" s="505">
        <v>1</v>
      </c>
      <c r="AD52" s="59">
        <v>0</v>
      </c>
      <c r="AE52" s="62">
        <v>0</v>
      </c>
      <c r="AF52" s="65">
        <v>0</v>
      </c>
      <c r="AG52" s="59">
        <v>0</v>
      </c>
      <c r="AH52" s="62">
        <v>0</v>
      </c>
      <c r="AI52" s="65">
        <v>0</v>
      </c>
      <c r="AJ52" s="59">
        <v>0</v>
      </c>
      <c r="AK52" s="62">
        <v>0</v>
      </c>
      <c r="AL52" s="65">
        <v>0</v>
      </c>
      <c r="AM52" s="59">
        <v>0</v>
      </c>
      <c r="AN52" s="62">
        <v>0</v>
      </c>
      <c r="AO52" s="65">
        <v>0</v>
      </c>
      <c r="AP52" s="59">
        <v>0</v>
      </c>
      <c r="AQ52" s="62">
        <v>0</v>
      </c>
      <c r="AR52" s="65">
        <v>0</v>
      </c>
      <c r="AS52" s="59">
        <v>0</v>
      </c>
      <c r="AT52" s="62">
        <v>0</v>
      </c>
      <c r="AU52" s="65">
        <v>0</v>
      </c>
      <c r="AV52" s="59">
        <v>0</v>
      </c>
      <c r="AW52" s="62">
        <v>0</v>
      </c>
      <c r="AX52" s="65">
        <v>0</v>
      </c>
      <c r="AY52" s="59">
        <v>0</v>
      </c>
      <c r="AZ52" s="62">
        <v>0</v>
      </c>
      <c r="BA52" s="65">
        <v>0</v>
      </c>
      <c r="BB52" s="59">
        <v>0</v>
      </c>
      <c r="BC52" s="62">
        <v>0</v>
      </c>
      <c r="BD52" s="65">
        <v>0</v>
      </c>
      <c r="BE52" s="59">
        <v>0</v>
      </c>
      <c r="BF52" s="62">
        <v>0</v>
      </c>
      <c r="BG52" s="65">
        <v>0</v>
      </c>
      <c r="BH52" s="59">
        <v>0</v>
      </c>
      <c r="BI52" s="62">
        <v>0</v>
      </c>
      <c r="BJ52" s="65">
        <v>0</v>
      </c>
      <c r="BK52" s="59">
        <v>0</v>
      </c>
      <c r="BL52" s="62">
        <v>0</v>
      </c>
      <c r="BM52" s="65">
        <v>0</v>
      </c>
      <c r="BN52" s="59">
        <v>0</v>
      </c>
      <c r="BO52" s="62">
        <v>0</v>
      </c>
      <c r="BP52" s="65">
        <v>0</v>
      </c>
      <c r="BQ52" s="59">
        <v>0</v>
      </c>
      <c r="BR52" s="62">
        <v>0</v>
      </c>
      <c r="BS52" s="65">
        <v>0</v>
      </c>
      <c r="BT52" s="59">
        <v>0</v>
      </c>
      <c r="BU52" s="62">
        <v>0</v>
      </c>
      <c r="BV52" s="65">
        <v>0</v>
      </c>
      <c r="BW52" s="59">
        <v>0</v>
      </c>
      <c r="BX52" s="62">
        <v>0</v>
      </c>
      <c r="BY52" s="65">
        <v>0</v>
      </c>
      <c r="BZ52" s="59">
        <v>0</v>
      </c>
      <c r="CA52" s="62">
        <v>0</v>
      </c>
      <c r="CB52" s="65">
        <v>0</v>
      </c>
      <c r="CC52" s="59">
        <v>0</v>
      </c>
      <c r="CD52" s="62">
        <v>0</v>
      </c>
      <c r="CE52" s="65">
        <v>0</v>
      </c>
      <c r="CF52" s="59"/>
      <c r="CG52" s="62"/>
      <c r="CH52" s="65"/>
      <c r="CI52" s="59"/>
      <c r="CJ52" s="62"/>
      <c r="CK52" s="65"/>
    </row>
    <row r="53" ht="25.15" customHeight="1">
      <c r="A53" s="458" t="s">
        <v>441</v>
      </c>
      <c r="B53" s="9">
        <v>46</v>
      </c>
      <c r="C53" s="57" t="s">
        <v>442</v>
      </c>
      <c r="D53" s="70" t="s">
        <v>50</v>
      </c>
      <c r="E53" s="59">
        <v>13741</v>
      </c>
      <c r="F53" s="11">
        <f t="shared" si="13"/>
        <v>0</v>
      </c>
      <c r="G53" s="61">
        <v>466</v>
      </c>
      <c r="H53" s="11">
        <f t="shared" si="14"/>
        <v>0</v>
      </c>
      <c r="I53" s="62">
        <v>1286</v>
      </c>
      <c r="J53" s="109">
        <f t="shared" si="15"/>
        <v>0</v>
      </c>
      <c r="K53" s="111">
        <f t="shared" si="12"/>
        <v>0</v>
      </c>
      <c r="L53" s="64">
        <v>346</v>
      </c>
      <c r="M53" s="62">
        <v>0</v>
      </c>
      <c r="N53" s="65">
        <v>0</v>
      </c>
      <c r="O53" s="59">
        <v>764</v>
      </c>
      <c r="P53" s="62">
        <v>3</v>
      </c>
      <c r="Q53" s="65">
        <v>0</v>
      </c>
      <c r="R53" s="180">
        <v>791</v>
      </c>
      <c r="S53" s="181">
        <v>12</v>
      </c>
      <c r="T53" s="182">
        <v>6</v>
      </c>
      <c r="U53" s="372">
        <v>639</v>
      </c>
      <c r="V53" s="374">
        <v>14</v>
      </c>
      <c r="W53" s="376">
        <v>13</v>
      </c>
      <c r="X53" s="434">
        <v>518</v>
      </c>
      <c r="Y53" s="435">
        <v>13</v>
      </c>
      <c r="Z53" s="436">
        <v>13</v>
      </c>
      <c r="AA53" s="503">
        <v>204</v>
      </c>
      <c r="AB53" s="504">
        <v>5</v>
      </c>
      <c r="AC53" s="505">
        <v>5</v>
      </c>
      <c r="AD53" s="59">
        <v>0</v>
      </c>
      <c r="AE53" s="62">
        <v>0</v>
      </c>
      <c r="AF53" s="65">
        <v>0</v>
      </c>
      <c r="AG53" s="59">
        <v>0</v>
      </c>
      <c r="AH53" s="62">
        <v>0</v>
      </c>
      <c r="AI53" s="65">
        <v>0</v>
      </c>
      <c r="AJ53" s="59">
        <v>0</v>
      </c>
      <c r="AK53" s="62">
        <v>0</v>
      </c>
      <c r="AL53" s="65">
        <v>0</v>
      </c>
      <c r="AM53" s="59">
        <v>0</v>
      </c>
      <c r="AN53" s="62">
        <v>0</v>
      </c>
      <c r="AO53" s="65">
        <v>0</v>
      </c>
      <c r="AP53" s="59">
        <v>0</v>
      </c>
      <c r="AQ53" s="62">
        <v>0</v>
      </c>
      <c r="AR53" s="65">
        <v>0</v>
      </c>
      <c r="AS53" s="59">
        <v>0</v>
      </c>
      <c r="AT53" s="62">
        <v>0</v>
      </c>
      <c r="AU53" s="65">
        <v>0</v>
      </c>
      <c r="AV53" s="59">
        <v>0</v>
      </c>
      <c r="AW53" s="62">
        <v>0</v>
      </c>
      <c r="AX53" s="65">
        <v>0</v>
      </c>
      <c r="AY53" s="59">
        <v>0</v>
      </c>
      <c r="AZ53" s="62">
        <v>0</v>
      </c>
      <c r="BA53" s="65">
        <v>0</v>
      </c>
      <c r="BB53" s="59">
        <v>0</v>
      </c>
      <c r="BC53" s="62">
        <v>0</v>
      </c>
      <c r="BD53" s="65">
        <v>0</v>
      </c>
      <c r="BE53" s="59">
        <v>0</v>
      </c>
      <c r="BF53" s="62">
        <v>0</v>
      </c>
      <c r="BG53" s="65">
        <v>0</v>
      </c>
      <c r="BH53" s="59">
        <v>0</v>
      </c>
      <c r="BI53" s="62">
        <v>0</v>
      </c>
      <c r="BJ53" s="65">
        <v>0</v>
      </c>
      <c r="BK53" s="59">
        <v>0</v>
      </c>
      <c r="BL53" s="62">
        <v>0</v>
      </c>
      <c r="BM53" s="65">
        <v>0</v>
      </c>
      <c r="BN53" s="59">
        <v>0</v>
      </c>
      <c r="BO53" s="62">
        <v>0</v>
      </c>
      <c r="BP53" s="65">
        <v>0</v>
      </c>
      <c r="BQ53" s="59">
        <v>0</v>
      </c>
      <c r="BR53" s="62">
        <v>0</v>
      </c>
      <c r="BS53" s="65">
        <v>0</v>
      </c>
      <c r="BT53" s="59">
        <v>0</v>
      </c>
      <c r="BU53" s="62">
        <v>0</v>
      </c>
      <c r="BV53" s="65">
        <v>0</v>
      </c>
      <c r="BW53" s="59">
        <v>0</v>
      </c>
      <c r="BX53" s="62">
        <v>0</v>
      </c>
      <c r="BY53" s="65">
        <v>0</v>
      </c>
      <c r="BZ53" s="59">
        <v>0</v>
      </c>
      <c r="CA53" s="62">
        <v>0</v>
      </c>
      <c r="CB53" s="65">
        <v>0</v>
      </c>
      <c r="CC53" s="59">
        <v>0</v>
      </c>
      <c r="CD53" s="62">
        <v>0</v>
      </c>
      <c r="CE53" s="65">
        <v>0</v>
      </c>
      <c r="CF53" s="59"/>
      <c r="CG53" s="62"/>
      <c r="CH53" s="65"/>
      <c r="CI53" s="59"/>
      <c r="CJ53" s="62"/>
      <c r="CK53" s="65"/>
    </row>
    <row r="54" ht="25.15" customHeight="1">
      <c r="A54" s="458" t="s">
        <v>443</v>
      </c>
      <c r="B54" s="9">
        <v>47</v>
      </c>
      <c r="C54" s="57" t="s">
        <v>444</v>
      </c>
      <c r="D54" s="70" t="s">
        <v>50</v>
      </c>
      <c r="E54" s="59">
        <v>670</v>
      </c>
      <c r="F54" s="11">
        <f t="shared" si="13"/>
        <v>0</v>
      </c>
      <c r="G54" s="61">
        <v>22</v>
      </c>
      <c r="H54" s="11">
        <f t="shared" si="14"/>
        <v>0</v>
      </c>
      <c r="I54" s="62">
        <v>33</v>
      </c>
      <c r="J54" s="109">
        <f t="shared" si="15"/>
        <v>0</v>
      </c>
      <c r="K54" s="111">
        <f t="shared" si="12"/>
        <v>0</v>
      </c>
      <c r="L54" s="64">
        <v>1</v>
      </c>
      <c r="M54" s="62">
        <v>1</v>
      </c>
      <c r="N54" s="65">
        <v>1</v>
      </c>
      <c r="O54" s="59">
        <v>0</v>
      </c>
      <c r="P54" s="62">
        <v>0</v>
      </c>
      <c r="Q54" s="65">
        <v>0</v>
      </c>
      <c r="R54" s="180">
        <v>0</v>
      </c>
      <c r="S54" s="181">
        <v>0</v>
      </c>
      <c r="T54" s="182">
        <v>0</v>
      </c>
      <c r="U54" s="372">
        <v>0</v>
      </c>
      <c r="V54" s="374">
        <v>0</v>
      </c>
      <c r="W54" s="376">
        <v>0</v>
      </c>
      <c r="X54" s="434">
        <v>0</v>
      </c>
      <c r="Y54" s="435">
        <v>19</v>
      </c>
      <c r="Z54" s="436">
        <v>19</v>
      </c>
      <c r="AA54" s="503">
        <v>0</v>
      </c>
      <c r="AB54" s="504">
        <v>21</v>
      </c>
      <c r="AC54" s="505">
        <v>21</v>
      </c>
      <c r="AD54" s="59">
        <v>0</v>
      </c>
      <c r="AE54" s="62">
        <v>0</v>
      </c>
      <c r="AF54" s="65">
        <v>0</v>
      </c>
      <c r="AG54" s="59">
        <v>0</v>
      </c>
      <c r="AH54" s="62">
        <v>0</v>
      </c>
      <c r="AI54" s="65">
        <v>0</v>
      </c>
      <c r="AJ54" s="59">
        <v>0</v>
      </c>
      <c r="AK54" s="62">
        <v>0</v>
      </c>
      <c r="AL54" s="65">
        <v>0</v>
      </c>
      <c r="AM54" s="59">
        <v>0</v>
      </c>
      <c r="AN54" s="62">
        <v>0</v>
      </c>
      <c r="AO54" s="65">
        <v>0</v>
      </c>
      <c r="AP54" s="59">
        <v>0</v>
      </c>
      <c r="AQ54" s="62">
        <v>0</v>
      </c>
      <c r="AR54" s="65">
        <v>0</v>
      </c>
      <c r="AS54" s="59">
        <v>0</v>
      </c>
      <c r="AT54" s="62">
        <v>0</v>
      </c>
      <c r="AU54" s="65">
        <v>0</v>
      </c>
      <c r="AV54" s="59">
        <v>0</v>
      </c>
      <c r="AW54" s="62">
        <v>0</v>
      </c>
      <c r="AX54" s="65">
        <v>0</v>
      </c>
      <c r="AY54" s="59">
        <v>0</v>
      </c>
      <c r="AZ54" s="62">
        <v>0</v>
      </c>
      <c r="BA54" s="65">
        <v>0</v>
      </c>
      <c r="BB54" s="59">
        <v>0</v>
      </c>
      <c r="BC54" s="62">
        <v>0</v>
      </c>
      <c r="BD54" s="65">
        <v>0</v>
      </c>
      <c r="BE54" s="59">
        <v>0</v>
      </c>
      <c r="BF54" s="62">
        <v>0</v>
      </c>
      <c r="BG54" s="65">
        <v>0</v>
      </c>
      <c r="BH54" s="59">
        <v>0</v>
      </c>
      <c r="BI54" s="62">
        <v>0</v>
      </c>
      <c r="BJ54" s="65">
        <v>0</v>
      </c>
      <c r="BK54" s="59">
        <v>0</v>
      </c>
      <c r="BL54" s="62">
        <v>0</v>
      </c>
      <c r="BM54" s="65">
        <v>0</v>
      </c>
      <c r="BN54" s="59">
        <v>0</v>
      </c>
      <c r="BO54" s="62">
        <v>0</v>
      </c>
      <c r="BP54" s="65">
        <v>0</v>
      </c>
      <c r="BQ54" s="59">
        <v>0</v>
      </c>
      <c r="BR54" s="62">
        <v>0</v>
      </c>
      <c r="BS54" s="65">
        <v>0</v>
      </c>
      <c r="BT54" s="59">
        <v>0</v>
      </c>
      <c r="BU54" s="62">
        <v>0</v>
      </c>
      <c r="BV54" s="65">
        <v>0</v>
      </c>
      <c r="BW54" s="59">
        <v>0</v>
      </c>
      <c r="BX54" s="62">
        <v>0</v>
      </c>
      <c r="BY54" s="65">
        <v>0</v>
      </c>
      <c r="BZ54" s="59">
        <v>0</v>
      </c>
      <c r="CA54" s="62">
        <v>0</v>
      </c>
      <c r="CB54" s="65">
        <v>0</v>
      </c>
      <c r="CC54" s="59">
        <v>0</v>
      </c>
      <c r="CD54" s="62">
        <v>0</v>
      </c>
      <c r="CE54" s="65">
        <v>0</v>
      </c>
      <c r="CF54" s="59"/>
      <c r="CG54" s="62"/>
      <c r="CH54" s="65"/>
      <c r="CI54" s="59"/>
      <c r="CJ54" s="62"/>
      <c r="CK54" s="65"/>
    </row>
    <row r="55" ht="25.15" customHeight="1">
      <c r="A55" s="458" t="s">
        <v>445</v>
      </c>
      <c r="B55" s="9">
        <v>48</v>
      </c>
      <c r="C55" s="57" t="s">
        <v>446</v>
      </c>
      <c r="D55" s="70" t="s">
        <v>50</v>
      </c>
      <c r="E55" s="59"/>
      <c r="F55" s="11" t="str">
        <f t="shared" si="13"/>
      </c>
      <c r="G55" s="61"/>
      <c r="H55" s="11" t="str">
        <f t="shared" si="14"/>
      </c>
      <c r="I55" s="62"/>
      <c r="J55" s="109" t="str">
        <f t="shared" si="15"/>
      </c>
      <c r="K55" s="111" t="str">
        <f t="shared" si="12"/>
      </c>
      <c r="L55" s="64">
        <v>0</v>
      </c>
      <c r="M55" s="62">
        <v>0</v>
      </c>
      <c r="N55" s="65">
        <v>0</v>
      </c>
      <c r="O55" s="59">
        <v>0</v>
      </c>
      <c r="P55" s="62">
        <v>0</v>
      </c>
      <c r="Q55" s="65">
        <v>0</v>
      </c>
      <c r="R55" s="180">
        <v>0</v>
      </c>
      <c r="S55" s="181">
        <v>0</v>
      </c>
      <c r="T55" s="182">
        <v>0</v>
      </c>
      <c r="U55" s="372">
        <v>0</v>
      </c>
      <c r="V55" s="374">
        <v>0</v>
      </c>
      <c r="W55" s="376">
        <v>0</v>
      </c>
      <c r="X55" s="434">
        <v>0</v>
      </c>
      <c r="Y55" s="435">
        <v>0</v>
      </c>
      <c r="Z55" s="436">
        <v>0</v>
      </c>
      <c r="AA55" s="503">
        <v>0</v>
      </c>
      <c r="AB55" s="504">
        <v>0</v>
      </c>
      <c r="AC55" s="505">
        <v>0</v>
      </c>
      <c r="AD55" s="59">
        <v>0</v>
      </c>
      <c r="AE55" s="62">
        <v>0</v>
      </c>
      <c r="AF55" s="65">
        <v>0</v>
      </c>
      <c r="AG55" s="59">
        <v>0</v>
      </c>
      <c r="AH55" s="62">
        <v>0</v>
      </c>
      <c r="AI55" s="65">
        <v>0</v>
      </c>
      <c r="AJ55" s="59">
        <v>0</v>
      </c>
      <c r="AK55" s="62">
        <v>0</v>
      </c>
      <c r="AL55" s="65">
        <v>0</v>
      </c>
      <c r="AM55" s="59">
        <v>0</v>
      </c>
      <c r="AN55" s="62">
        <v>0</v>
      </c>
      <c r="AO55" s="65">
        <v>0</v>
      </c>
      <c r="AP55" s="59">
        <v>0</v>
      </c>
      <c r="AQ55" s="62">
        <v>0</v>
      </c>
      <c r="AR55" s="65">
        <v>0</v>
      </c>
      <c r="AS55" s="59">
        <v>0</v>
      </c>
      <c r="AT55" s="62">
        <v>0</v>
      </c>
      <c r="AU55" s="65">
        <v>0</v>
      </c>
      <c r="AV55" s="59">
        <v>0</v>
      </c>
      <c r="AW55" s="62">
        <v>0</v>
      </c>
      <c r="AX55" s="65">
        <v>0</v>
      </c>
      <c r="AY55" s="59">
        <v>0</v>
      </c>
      <c r="AZ55" s="62">
        <v>0</v>
      </c>
      <c r="BA55" s="65">
        <v>0</v>
      </c>
      <c r="BB55" s="59">
        <v>0</v>
      </c>
      <c r="BC55" s="62">
        <v>0</v>
      </c>
      <c r="BD55" s="65">
        <v>0</v>
      </c>
      <c r="BE55" s="59">
        <v>0</v>
      </c>
      <c r="BF55" s="62">
        <v>0</v>
      </c>
      <c r="BG55" s="65">
        <v>0</v>
      </c>
      <c r="BH55" s="59">
        <v>0</v>
      </c>
      <c r="BI55" s="62">
        <v>0</v>
      </c>
      <c r="BJ55" s="65">
        <v>0</v>
      </c>
      <c r="BK55" s="59">
        <v>0</v>
      </c>
      <c r="BL55" s="62">
        <v>0</v>
      </c>
      <c r="BM55" s="65">
        <v>0</v>
      </c>
      <c r="BN55" s="59">
        <v>0</v>
      </c>
      <c r="BO55" s="62">
        <v>0</v>
      </c>
      <c r="BP55" s="65">
        <v>0</v>
      </c>
      <c r="BQ55" s="59">
        <v>0</v>
      </c>
      <c r="BR55" s="62">
        <v>0</v>
      </c>
      <c r="BS55" s="65">
        <v>0</v>
      </c>
      <c r="BT55" s="59">
        <v>0</v>
      </c>
      <c r="BU55" s="62">
        <v>0</v>
      </c>
      <c r="BV55" s="65">
        <v>0</v>
      </c>
      <c r="BW55" s="59">
        <v>0</v>
      </c>
      <c r="BX55" s="62">
        <v>0</v>
      </c>
      <c r="BY55" s="65">
        <v>0</v>
      </c>
      <c r="BZ55" s="59">
        <v>0</v>
      </c>
      <c r="CA55" s="62">
        <v>0</v>
      </c>
      <c r="CB55" s="65">
        <v>0</v>
      </c>
      <c r="CC55" s="59">
        <v>0</v>
      </c>
      <c r="CD55" s="62">
        <v>0</v>
      </c>
      <c r="CE55" s="65">
        <v>0</v>
      </c>
      <c r="CF55" s="59"/>
      <c r="CG55" s="62"/>
      <c r="CH55" s="65"/>
      <c r="CI55" s="59"/>
      <c r="CJ55" s="62"/>
      <c r="CK55" s="65"/>
    </row>
    <row r="56" ht="25.15" customHeight="1">
      <c r="A56" s="458" t="s">
        <v>447</v>
      </c>
      <c r="B56" s="9">
        <v>49</v>
      </c>
      <c r="C56" s="57" t="s">
        <v>448</v>
      </c>
      <c r="D56" s="70" t="s">
        <v>50</v>
      </c>
      <c r="E56" s="59"/>
      <c r="F56" s="11" t="str">
        <f t="shared" si="13"/>
      </c>
      <c r="G56" s="61"/>
      <c r="H56" s="11" t="str">
        <f t="shared" si="14"/>
      </c>
      <c r="I56" s="62"/>
      <c r="J56" s="109" t="str">
        <f t="shared" si="15"/>
      </c>
      <c r="K56" s="111" t="str">
        <f t="shared" si="12"/>
      </c>
      <c r="L56" s="64">
        <v>7</v>
      </c>
      <c r="M56" s="62">
        <v>1</v>
      </c>
      <c r="N56" s="65">
        <v>1</v>
      </c>
      <c r="O56" s="59">
        <v>8</v>
      </c>
      <c r="P56" s="62">
        <v>0</v>
      </c>
      <c r="Q56" s="65">
        <v>0</v>
      </c>
      <c r="R56" s="180">
        <v>7</v>
      </c>
      <c r="S56" s="181">
        <v>1</v>
      </c>
      <c r="T56" s="182">
        <v>1</v>
      </c>
      <c r="U56" s="372">
        <v>8</v>
      </c>
      <c r="V56" s="374">
        <v>1</v>
      </c>
      <c r="W56" s="376">
        <v>1</v>
      </c>
      <c r="X56" s="434">
        <v>8</v>
      </c>
      <c r="Y56" s="435">
        <v>1</v>
      </c>
      <c r="Z56" s="436">
        <v>1</v>
      </c>
      <c r="AA56" s="503">
        <v>0</v>
      </c>
      <c r="AB56" s="504">
        <v>0</v>
      </c>
      <c r="AC56" s="505">
        <v>0</v>
      </c>
      <c r="AD56" s="59">
        <v>0</v>
      </c>
      <c r="AE56" s="62">
        <v>0</v>
      </c>
      <c r="AF56" s="65">
        <v>0</v>
      </c>
      <c r="AG56" s="59">
        <v>0</v>
      </c>
      <c r="AH56" s="62">
        <v>0</v>
      </c>
      <c r="AI56" s="65">
        <v>0</v>
      </c>
      <c r="AJ56" s="59">
        <v>0</v>
      </c>
      <c r="AK56" s="62">
        <v>0</v>
      </c>
      <c r="AL56" s="65">
        <v>0</v>
      </c>
      <c r="AM56" s="59">
        <v>0</v>
      </c>
      <c r="AN56" s="62">
        <v>0</v>
      </c>
      <c r="AO56" s="65">
        <v>0</v>
      </c>
      <c r="AP56" s="59">
        <v>0</v>
      </c>
      <c r="AQ56" s="62">
        <v>0</v>
      </c>
      <c r="AR56" s="65">
        <v>0</v>
      </c>
      <c r="AS56" s="59">
        <v>0</v>
      </c>
      <c r="AT56" s="62">
        <v>0</v>
      </c>
      <c r="AU56" s="65">
        <v>0</v>
      </c>
      <c r="AV56" s="59">
        <v>0</v>
      </c>
      <c r="AW56" s="62">
        <v>0</v>
      </c>
      <c r="AX56" s="65">
        <v>0</v>
      </c>
      <c r="AY56" s="59">
        <v>0</v>
      </c>
      <c r="AZ56" s="62">
        <v>0</v>
      </c>
      <c r="BA56" s="65">
        <v>0</v>
      </c>
      <c r="BB56" s="59">
        <v>0</v>
      </c>
      <c r="BC56" s="62">
        <v>0</v>
      </c>
      <c r="BD56" s="65">
        <v>0</v>
      </c>
      <c r="BE56" s="59">
        <v>0</v>
      </c>
      <c r="BF56" s="62">
        <v>0</v>
      </c>
      <c r="BG56" s="65">
        <v>0</v>
      </c>
      <c r="BH56" s="59">
        <v>0</v>
      </c>
      <c r="BI56" s="62">
        <v>0</v>
      </c>
      <c r="BJ56" s="65">
        <v>0</v>
      </c>
      <c r="BK56" s="59">
        <v>0</v>
      </c>
      <c r="BL56" s="62">
        <v>0</v>
      </c>
      <c r="BM56" s="65">
        <v>0</v>
      </c>
      <c r="BN56" s="59">
        <v>0</v>
      </c>
      <c r="BO56" s="62">
        <v>0</v>
      </c>
      <c r="BP56" s="65">
        <v>0</v>
      </c>
      <c r="BQ56" s="59">
        <v>0</v>
      </c>
      <c r="BR56" s="62">
        <v>0</v>
      </c>
      <c r="BS56" s="65">
        <v>0</v>
      </c>
      <c r="BT56" s="59">
        <v>0</v>
      </c>
      <c r="BU56" s="62">
        <v>0</v>
      </c>
      <c r="BV56" s="65">
        <v>0</v>
      </c>
      <c r="BW56" s="59">
        <v>0</v>
      </c>
      <c r="BX56" s="62">
        <v>0</v>
      </c>
      <c r="BY56" s="65">
        <v>0</v>
      </c>
      <c r="BZ56" s="59">
        <v>0</v>
      </c>
      <c r="CA56" s="62">
        <v>0</v>
      </c>
      <c r="CB56" s="65">
        <v>0</v>
      </c>
      <c r="CC56" s="59">
        <v>0</v>
      </c>
      <c r="CD56" s="62">
        <v>0</v>
      </c>
      <c r="CE56" s="65">
        <v>0</v>
      </c>
      <c r="CF56" s="59"/>
      <c r="CG56" s="62"/>
      <c r="CH56" s="65"/>
      <c r="CI56" s="59"/>
      <c r="CJ56" s="62"/>
      <c r="CK56" s="65"/>
    </row>
    <row r="57" ht="25.15" customHeight="1">
      <c r="A57" s="458" t="s">
        <v>449</v>
      </c>
      <c r="B57" s="9">
        <v>50</v>
      </c>
      <c r="C57" s="57" t="s">
        <v>450</v>
      </c>
      <c r="D57" s="70" t="s">
        <v>50</v>
      </c>
      <c r="E57" s="59">
        <v>1864</v>
      </c>
      <c r="F57" s="11">
        <f t="shared" si="13"/>
        <v>0</v>
      </c>
      <c r="G57" s="61">
        <v>63</v>
      </c>
      <c r="H57" s="11">
        <f t="shared" si="14"/>
        <v>0</v>
      </c>
      <c r="I57" s="62">
        <v>0</v>
      </c>
      <c r="J57" s="109" t="str">
        <f t="shared" si="15"/>
      </c>
      <c r="K57" s="111">
        <f t="shared" si="12"/>
        <v>0</v>
      </c>
      <c r="L57" s="64">
        <v>65</v>
      </c>
      <c r="M57" s="62">
        <v>1</v>
      </c>
      <c r="N57" s="65">
        <v>1</v>
      </c>
      <c r="O57" s="59">
        <v>70</v>
      </c>
      <c r="P57" s="62">
        <v>4</v>
      </c>
      <c r="Q57" s="65">
        <v>4</v>
      </c>
      <c r="R57" s="180">
        <v>71</v>
      </c>
      <c r="S57" s="181">
        <v>3</v>
      </c>
      <c r="T57" s="182">
        <v>3</v>
      </c>
      <c r="U57" s="372">
        <v>131</v>
      </c>
      <c r="V57" s="374">
        <v>3</v>
      </c>
      <c r="W57" s="376">
        <v>3</v>
      </c>
      <c r="X57" s="434">
        <v>0</v>
      </c>
      <c r="Y57" s="435">
        <v>0</v>
      </c>
      <c r="Z57" s="436">
        <v>0</v>
      </c>
      <c r="AA57" s="503">
        <v>140</v>
      </c>
      <c r="AB57" s="504">
        <v>0</v>
      </c>
      <c r="AC57" s="505">
        <v>0</v>
      </c>
      <c r="AD57" s="59">
        <v>0</v>
      </c>
      <c r="AE57" s="62">
        <v>0</v>
      </c>
      <c r="AF57" s="65">
        <v>0</v>
      </c>
      <c r="AG57" s="59">
        <v>0</v>
      </c>
      <c r="AH57" s="62">
        <v>0</v>
      </c>
      <c r="AI57" s="65">
        <v>0</v>
      </c>
      <c r="AJ57" s="59">
        <v>0</v>
      </c>
      <c r="AK57" s="62">
        <v>0</v>
      </c>
      <c r="AL57" s="65">
        <v>0</v>
      </c>
      <c r="AM57" s="59">
        <v>0</v>
      </c>
      <c r="AN57" s="62">
        <v>0</v>
      </c>
      <c r="AO57" s="65">
        <v>0</v>
      </c>
      <c r="AP57" s="59">
        <v>0</v>
      </c>
      <c r="AQ57" s="62">
        <v>0</v>
      </c>
      <c r="AR57" s="65">
        <v>0</v>
      </c>
      <c r="AS57" s="59">
        <v>0</v>
      </c>
      <c r="AT57" s="62">
        <v>0</v>
      </c>
      <c r="AU57" s="65">
        <v>0</v>
      </c>
      <c r="AV57" s="59">
        <v>0</v>
      </c>
      <c r="AW57" s="62">
        <v>0</v>
      </c>
      <c r="AX57" s="65">
        <v>0</v>
      </c>
      <c r="AY57" s="59">
        <v>0</v>
      </c>
      <c r="AZ57" s="62">
        <v>0</v>
      </c>
      <c r="BA57" s="65">
        <v>0</v>
      </c>
      <c r="BB57" s="59">
        <v>0</v>
      </c>
      <c r="BC57" s="62">
        <v>0</v>
      </c>
      <c r="BD57" s="65">
        <v>0</v>
      </c>
      <c r="BE57" s="59">
        <v>0</v>
      </c>
      <c r="BF57" s="62">
        <v>0</v>
      </c>
      <c r="BG57" s="65">
        <v>0</v>
      </c>
      <c r="BH57" s="59">
        <v>0</v>
      </c>
      <c r="BI57" s="62">
        <v>0</v>
      </c>
      <c r="BJ57" s="65">
        <v>0</v>
      </c>
      <c r="BK57" s="59">
        <v>0</v>
      </c>
      <c r="BL57" s="62">
        <v>0</v>
      </c>
      <c r="BM57" s="65">
        <v>0</v>
      </c>
      <c r="BN57" s="59">
        <v>0</v>
      </c>
      <c r="BO57" s="62">
        <v>0</v>
      </c>
      <c r="BP57" s="65">
        <v>0</v>
      </c>
      <c r="BQ57" s="59">
        <v>0</v>
      </c>
      <c r="BR57" s="62">
        <v>0</v>
      </c>
      <c r="BS57" s="65">
        <v>0</v>
      </c>
      <c r="BT57" s="59">
        <v>0</v>
      </c>
      <c r="BU57" s="62">
        <v>0</v>
      </c>
      <c r="BV57" s="65">
        <v>0</v>
      </c>
      <c r="BW57" s="59">
        <v>0</v>
      </c>
      <c r="BX57" s="62">
        <v>0</v>
      </c>
      <c r="BY57" s="65">
        <v>0</v>
      </c>
      <c r="BZ57" s="59">
        <v>0</v>
      </c>
      <c r="CA57" s="62">
        <v>0</v>
      </c>
      <c r="CB57" s="65">
        <v>0</v>
      </c>
      <c r="CC57" s="59">
        <v>0</v>
      </c>
      <c r="CD57" s="62">
        <v>0</v>
      </c>
      <c r="CE57" s="65">
        <v>0</v>
      </c>
      <c r="CF57" s="59"/>
      <c r="CG57" s="62"/>
      <c r="CH57" s="65"/>
      <c r="CI57" s="59"/>
      <c r="CJ57" s="62"/>
      <c r="CK57" s="65"/>
    </row>
    <row r="58" ht="25.15" customHeight="1">
      <c r="A58" s="458" t="s">
        <v>451</v>
      </c>
      <c r="B58" s="9">
        <v>51</v>
      </c>
      <c r="C58" s="57" t="s">
        <v>452</v>
      </c>
      <c r="D58" s="70" t="s">
        <v>50</v>
      </c>
      <c r="E58" s="59">
        <v>11208</v>
      </c>
      <c r="F58" s="11">
        <f t="shared" si="13"/>
        <v>0</v>
      </c>
      <c r="G58" s="61">
        <v>387</v>
      </c>
      <c r="H58" s="11">
        <f t="shared" si="14"/>
        <v>0</v>
      </c>
      <c r="I58" s="62">
        <v>26</v>
      </c>
      <c r="J58" s="109">
        <f t="shared" si="15"/>
        <v>0</v>
      </c>
      <c r="K58" s="111">
        <f t="shared" si="12"/>
        <v>0</v>
      </c>
      <c r="L58" s="64">
        <v>100</v>
      </c>
      <c r="M58" s="62">
        <v>4</v>
      </c>
      <c r="N58" s="65">
        <v>11</v>
      </c>
      <c r="O58" s="59">
        <v>161</v>
      </c>
      <c r="P58" s="62">
        <v>0</v>
      </c>
      <c r="Q58" s="65">
        <v>10</v>
      </c>
      <c r="R58" s="180">
        <v>241</v>
      </c>
      <c r="S58" s="181">
        <v>2</v>
      </c>
      <c r="T58" s="182">
        <v>6</v>
      </c>
      <c r="U58" s="372">
        <v>188</v>
      </c>
      <c r="V58" s="374">
        <v>2</v>
      </c>
      <c r="W58" s="376">
        <v>9</v>
      </c>
      <c r="X58" s="434">
        <v>139</v>
      </c>
      <c r="Y58" s="435">
        <v>0</v>
      </c>
      <c r="Z58" s="436">
        <v>2</v>
      </c>
      <c r="AA58" s="503">
        <v>200</v>
      </c>
      <c r="AB58" s="504">
        <v>0</v>
      </c>
      <c r="AC58" s="505">
        <v>0</v>
      </c>
      <c r="AD58" s="59">
        <v>0</v>
      </c>
      <c r="AE58" s="62">
        <v>0</v>
      </c>
      <c r="AF58" s="65">
        <v>0</v>
      </c>
      <c r="AG58" s="59">
        <v>0</v>
      </c>
      <c r="AH58" s="62">
        <v>0</v>
      </c>
      <c r="AI58" s="65">
        <v>0</v>
      </c>
      <c r="AJ58" s="59">
        <v>0</v>
      </c>
      <c r="AK58" s="62">
        <v>0</v>
      </c>
      <c r="AL58" s="65">
        <v>0</v>
      </c>
      <c r="AM58" s="59">
        <v>0</v>
      </c>
      <c r="AN58" s="62">
        <v>0</v>
      </c>
      <c r="AO58" s="65">
        <v>0</v>
      </c>
      <c r="AP58" s="59">
        <v>0</v>
      </c>
      <c r="AQ58" s="62">
        <v>0</v>
      </c>
      <c r="AR58" s="65">
        <v>0</v>
      </c>
      <c r="AS58" s="59">
        <v>0</v>
      </c>
      <c r="AT58" s="62">
        <v>0</v>
      </c>
      <c r="AU58" s="65">
        <v>0</v>
      </c>
      <c r="AV58" s="59">
        <v>0</v>
      </c>
      <c r="AW58" s="62">
        <v>0</v>
      </c>
      <c r="AX58" s="65">
        <v>0</v>
      </c>
      <c r="AY58" s="59">
        <v>0</v>
      </c>
      <c r="AZ58" s="62">
        <v>0</v>
      </c>
      <c r="BA58" s="65">
        <v>0</v>
      </c>
      <c r="BB58" s="59">
        <v>0</v>
      </c>
      <c r="BC58" s="62">
        <v>0</v>
      </c>
      <c r="BD58" s="65">
        <v>0</v>
      </c>
      <c r="BE58" s="59">
        <v>0</v>
      </c>
      <c r="BF58" s="62">
        <v>0</v>
      </c>
      <c r="BG58" s="65">
        <v>0</v>
      </c>
      <c r="BH58" s="59">
        <v>0</v>
      </c>
      <c r="BI58" s="62">
        <v>0</v>
      </c>
      <c r="BJ58" s="65">
        <v>0</v>
      </c>
      <c r="BK58" s="59">
        <v>0</v>
      </c>
      <c r="BL58" s="62">
        <v>0</v>
      </c>
      <c r="BM58" s="65">
        <v>0</v>
      </c>
      <c r="BN58" s="59">
        <v>0</v>
      </c>
      <c r="BO58" s="62">
        <v>0</v>
      </c>
      <c r="BP58" s="65">
        <v>0</v>
      </c>
      <c r="BQ58" s="59">
        <v>0</v>
      </c>
      <c r="BR58" s="62">
        <v>0</v>
      </c>
      <c r="BS58" s="65">
        <v>0</v>
      </c>
      <c r="BT58" s="59">
        <v>0</v>
      </c>
      <c r="BU58" s="62">
        <v>0</v>
      </c>
      <c r="BV58" s="65">
        <v>0</v>
      </c>
      <c r="BW58" s="59">
        <v>0</v>
      </c>
      <c r="BX58" s="62">
        <v>0</v>
      </c>
      <c r="BY58" s="65">
        <v>0</v>
      </c>
      <c r="BZ58" s="59">
        <v>0</v>
      </c>
      <c r="CA58" s="62">
        <v>0</v>
      </c>
      <c r="CB58" s="65">
        <v>0</v>
      </c>
      <c r="CC58" s="59">
        <v>0</v>
      </c>
      <c r="CD58" s="62">
        <v>0</v>
      </c>
      <c r="CE58" s="65">
        <v>0</v>
      </c>
      <c r="CF58" s="59"/>
      <c r="CG58" s="62"/>
      <c r="CH58" s="65"/>
      <c r="CI58" s="59"/>
      <c r="CJ58" s="62"/>
      <c r="CK58" s="65"/>
    </row>
    <row r="59" ht="25.15" customHeight="1">
      <c r="A59" s="458" t="s">
        <v>453</v>
      </c>
      <c r="B59" s="9">
        <v>52</v>
      </c>
      <c r="C59" s="57" t="s">
        <v>454</v>
      </c>
      <c r="D59" s="70" t="s">
        <v>50</v>
      </c>
      <c r="E59" s="59"/>
      <c r="F59" s="11" t="str">
        <f t="shared" si="13"/>
      </c>
      <c r="G59" s="61"/>
      <c r="H59" s="11" t="str">
        <f t="shared" si="14"/>
      </c>
      <c r="I59" s="62"/>
      <c r="J59" s="109" t="str">
        <f t="shared" si="15"/>
      </c>
      <c r="K59" s="111" t="str">
        <f t="shared" si="12"/>
      </c>
      <c r="L59" s="64">
        <v>0</v>
      </c>
      <c r="M59" s="62">
        <v>0</v>
      </c>
      <c r="N59" s="65">
        <v>0</v>
      </c>
      <c r="O59" s="59">
        <v>0</v>
      </c>
      <c r="P59" s="62">
        <v>0</v>
      </c>
      <c r="Q59" s="65">
        <v>0</v>
      </c>
      <c r="R59" s="358">
        <v>0</v>
      </c>
      <c r="S59" s="359">
        <v>0</v>
      </c>
      <c r="T59" s="360">
        <v>0</v>
      </c>
      <c r="U59" s="372">
        <v>0</v>
      </c>
      <c r="V59" s="374">
        <v>0</v>
      </c>
      <c r="W59" s="376">
        <v>0</v>
      </c>
      <c r="X59" s="434">
        <v>0</v>
      </c>
      <c r="Y59" s="435">
        <v>0</v>
      </c>
      <c r="Z59" s="436">
        <v>0</v>
      </c>
      <c r="AA59" s="503">
        <v>0</v>
      </c>
      <c r="AB59" s="504">
        <v>0</v>
      </c>
      <c r="AC59" s="505">
        <v>0</v>
      </c>
      <c r="AD59" s="59">
        <v>0</v>
      </c>
      <c r="AE59" s="62">
        <v>0</v>
      </c>
      <c r="AF59" s="65">
        <v>0</v>
      </c>
      <c r="AG59" s="59">
        <v>0</v>
      </c>
      <c r="AH59" s="62">
        <v>0</v>
      </c>
      <c r="AI59" s="65">
        <v>0</v>
      </c>
      <c r="AJ59" s="59">
        <v>0</v>
      </c>
      <c r="AK59" s="62">
        <v>0</v>
      </c>
      <c r="AL59" s="65">
        <v>0</v>
      </c>
      <c r="AM59" s="59">
        <v>0</v>
      </c>
      <c r="AN59" s="62">
        <v>0</v>
      </c>
      <c r="AO59" s="65">
        <v>0</v>
      </c>
      <c r="AP59" s="59">
        <v>0</v>
      </c>
      <c r="AQ59" s="62">
        <v>0</v>
      </c>
      <c r="AR59" s="65">
        <v>0</v>
      </c>
      <c r="AS59" s="59">
        <v>0</v>
      </c>
      <c r="AT59" s="62">
        <v>0</v>
      </c>
      <c r="AU59" s="65">
        <v>0</v>
      </c>
      <c r="AV59" s="59">
        <v>0</v>
      </c>
      <c r="AW59" s="62">
        <v>0</v>
      </c>
      <c r="AX59" s="65">
        <v>0</v>
      </c>
      <c r="AY59" s="59">
        <v>0</v>
      </c>
      <c r="AZ59" s="62">
        <v>0</v>
      </c>
      <c r="BA59" s="65">
        <v>0</v>
      </c>
      <c r="BB59" s="59">
        <v>0</v>
      </c>
      <c r="BC59" s="62">
        <v>0</v>
      </c>
      <c r="BD59" s="65">
        <v>0</v>
      </c>
      <c r="BE59" s="59">
        <v>0</v>
      </c>
      <c r="BF59" s="62">
        <v>0</v>
      </c>
      <c r="BG59" s="65">
        <v>0</v>
      </c>
      <c r="BH59" s="59">
        <v>0</v>
      </c>
      <c r="BI59" s="62">
        <v>0</v>
      </c>
      <c r="BJ59" s="65">
        <v>0</v>
      </c>
      <c r="BK59" s="59">
        <v>0</v>
      </c>
      <c r="BL59" s="62">
        <v>0</v>
      </c>
      <c r="BM59" s="65">
        <v>0</v>
      </c>
      <c r="BN59" s="59">
        <v>0</v>
      </c>
      <c r="BO59" s="62">
        <v>0</v>
      </c>
      <c r="BP59" s="65">
        <v>0</v>
      </c>
      <c r="BQ59" s="59">
        <v>0</v>
      </c>
      <c r="BR59" s="62">
        <v>0</v>
      </c>
      <c r="BS59" s="65">
        <v>0</v>
      </c>
      <c r="BT59" s="59">
        <v>0</v>
      </c>
      <c r="BU59" s="62">
        <v>0</v>
      </c>
      <c r="BV59" s="65">
        <v>0</v>
      </c>
      <c r="BW59" s="59">
        <v>0</v>
      </c>
      <c r="BX59" s="62">
        <v>0</v>
      </c>
      <c r="BY59" s="65">
        <v>0</v>
      </c>
      <c r="BZ59" s="59">
        <v>0</v>
      </c>
      <c r="CA59" s="62">
        <v>0</v>
      </c>
      <c r="CB59" s="65">
        <v>0</v>
      </c>
      <c r="CC59" s="59">
        <v>0</v>
      </c>
      <c r="CD59" s="62">
        <v>0</v>
      </c>
      <c r="CE59" s="65">
        <v>0</v>
      </c>
      <c r="CF59" s="59"/>
      <c r="CG59" s="62"/>
      <c r="CH59" s="65"/>
      <c r="CI59" s="59"/>
      <c r="CJ59" s="62"/>
      <c r="CK59" s="65"/>
    </row>
    <row r="60" ht="25.15" customHeight="1">
      <c r="A60" s="458" t="s">
        <v>455</v>
      </c>
      <c r="B60" s="9">
        <v>53</v>
      </c>
      <c r="C60" s="57" t="s">
        <v>456</v>
      </c>
      <c r="D60" s="70" t="s">
        <v>50</v>
      </c>
      <c r="E60" s="59">
        <v>5050</v>
      </c>
      <c r="F60" s="11">
        <f t="shared" si="13"/>
        <v>0</v>
      </c>
      <c r="G60" s="61">
        <v>177</v>
      </c>
      <c r="H60" s="11">
        <f t="shared" si="14"/>
        <v>0</v>
      </c>
      <c r="I60" s="62"/>
      <c r="J60" s="109" t="str">
        <f t="shared" si="15"/>
      </c>
      <c r="K60" s="111">
        <f t="shared" si="12"/>
        <v>0</v>
      </c>
      <c r="L60" s="64">
        <v>55</v>
      </c>
      <c r="M60" s="62">
        <v>2</v>
      </c>
      <c r="N60" s="65">
        <v>2</v>
      </c>
      <c r="O60" s="59">
        <v>77</v>
      </c>
      <c r="P60" s="62">
        <v>3</v>
      </c>
      <c r="Q60" s="65">
        <v>4</v>
      </c>
      <c r="R60" s="180">
        <v>69</v>
      </c>
      <c r="S60" s="181">
        <v>4</v>
      </c>
      <c r="T60" s="182">
        <v>4</v>
      </c>
      <c r="U60" s="372">
        <v>63</v>
      </c>
      <c r="V60" s="374">
        <v>1</v>
      </c>
      <c r="W60" s="376">
        <v>2</v>
      </c>
      <c r="X60" s="434">
        <v>62</v>
      </c>
      <c r="Y60" s="435">
        <v>1</v>
      </c>
      <c r="Z60" s="436">
        <v>1</v>
      </c>
      <c r="AA60" s="503">
        <v>68</v>
      </c>
      <c r="AB60" s="504">
        <v>3</v>
      </c>
      <c r="AC60" s="505">
        <v>3</v>
      </c>
      <c r="AD60" s="59">
        <v>0</v>
      </c>
      <c r="AE60" s="62">
        <v>0</v>
      </c>
      <c r="AF60" s="65">
        <v>0</v>
      </c>
      <c r="AG60" s="59">
        <v>0</v>
      </c>
      <c r="AH60" s="62">
        <v>0</v>
      </c>
      <c r="AI60" s="65">
        <v>0</v>
      </c>
      <c r="AJ60" s="59">
        <v>0</v>
      </c>
      <c r="AK60" s="62">
        <v>0</v>
      </c>
      <c r="AL60" s="65">
        <v>0</v>
      </c>
      <c r="AM60" s="59">
        <v>0</v>
      </c>
      <c r="AN60" s="62">
        <v>0</v>
      </c>
      <c r="AO60" s="65">
        <v>0</v>
      </c>
      <c r="AP60" s="59">
        <v>0</v>
      </c>
      <c r="AQ60" s="62">
        <v>0</v>
      </c>
      <c r="AR60" s="65">
        <v>0</v>
      </c>
      <c r="AS60" s="59">
        <v>0</v>
      </c>
      <c r="AT60" s="62">
        <v>0</v>
      </c>
      <c r="AU60" s="65">
        <v>0</v>
      </c>
      <c r="AV60" s="59">
        <v>0</v>
      </c>
      <c r="AW60" s="62">
        <v>0</v>
      </c>
      <c r="AX60" s="65">
        <v>0</v>
      </c>
      <c r="AY60" s="59">
        <v>0</v>
      </c>
      <c r="AZ60" s="62">
        <v>0</v>
      </c>
      <c r="BA60" s="65">
        <v>0</v>
      </c>
      <c r="BB60" s="59">
        <v>0</v>
      </c>
      <c r="BC60" s="62">
        <v>0</v>
      </c>
      <c r="BD60" s="65">
        <v>0</v>
      </c>
      <c r="BE60" s="59">
        <v>0</v>
      </c>
      <c r="BF60" s="62">
        <v>0</v>
      </c>
      <c r="BG60" s="65">
        <v>0</v>
      </c>
      <c r="BH60" s="59">
        <v>0</v>
      </c>
      <c r="BI60" s="62">
        <v>0</v>
      </c>
      <c r="BJ60" s="65">
        <v>0</v>
      </c>
      <c r="BK60" s="59">
        <v>0</v>
      </c>
      <c r="BL60" s="62">
        <v>0</v>
      </c>
      <c r="BM60" s="65">
        <v>0</v>
      </c>
      <c r="BN60" s="59">
        <v>0</v>
      </c>
      <c r="BO60" s="62">
        <v>0</v>
      </c>
      <c r="BP60" s="65">
        <v>0</v>
      </c>
      <c r="BQ60" s="59">
        <v>0</v>
      </c>
      <c r="BR60" s="62">
        <v>0</v>
      </c>
      <c r="BS60" s="65">
        <v>0</v>
      </c>
      <c r="BT60" s="59">
        <v>0</v>
      </c>
      <c r="BU60" s="62">
        <v>0</v>
      </c>
      <c r="BV60" s="65">
        <v>0</v>
      </c>
      <c r="BW60" s="59">
        <v>0</v>
      </c>
      <c r="BX60" s="62">
        <v>0</v>
      </c>
      <c r="BY60" s="65">
        <v>0</v>
      </c>
      <c r="BZ60" s="59">
        <v>0</v>
      </c>
      <c r="CA60" s="62">
        <v>0</v>
      </c>
      <c r="CB60" s="65">
        <v>0</v>
      </c>
      <c r="CC60" s="59">
        <v>0</v>
      </c>
      <c r="CD60" s="62">
        <v>0</v>
      </c>
      <c r="CE60" s="65">
        <v>0</v>
      </c>
      <c r="CF60" s="59"/>
      <c r="CG60" s="62"/>
      <c r="CH60" s="65"/>
      <c r="CI60" s="59"/>
      <c r="CJ60" s="62"/>
      <c r="CK60" s="65"/>
    </row>
    <row r="61" ht="25.15" customHeight="1">
      <c r="A61" s="458" t="s">
        <v>457</v>
      </c>
      <c r="B61" s="9">
        <v>54</v>
      </c>
      <c r="C61" s="57" t="s">
        <v>458</v>
      </c>
      <c r="D61" s="70" t="s">
        <v>50</v>
      </c>
      <c r="E61" s="59"/>
      <c r="F61" s="11" t="str">
        <f t="shared" si="13"/>
      </c>
      <c r="G61" s="61"/>
      <c r="H61" s="11" t="str">
        <f t="shared" si="14"/>
      </c>
      <c r="I61" s="62"/>
      <c r="J61" s="109" t="str">
        <f t="shared" si="15"/>
      </c>
      <c r="K61" s="111" t="str">
        <f t="shared" si="12"/>
      </c>
      <c r="L61" s="64">
        <v>0</v>
      </c>
      <c r="M61" s="62">
        <v>0</v>
      </c>
      <c r="N61" s="65">
        <v>0</v>
      </c>
      <c r="O61" s="59">
        <v>0</v>
      </c>
      <c r="P61" s="62">
        <v>0</v>
      </c>
      <c r="Q61" s="65">
        <v>0</v>
      </c>
      <c r="R61" s="180">
        <v>0</v>
      </c>
      <c r="S61" s="181">
        <v>0</v>
      </c>
      <c r="T61" s="182">
        <v>0</v>
      </c>
      <c r="U61" s="372">
        <v>0</v>
      </c>
      <c r="V61" s="374">
        <v>0</v>
      </c>
      <c r="W61" s="376">
        <v>0</v>
      </c>
      <c r="X61" s="434">
        <v>0</v>
      </c>
      <c r="Y61" s="435">
        <v>0</v>
      </c>
      <c r="Z61" s="436">
        <v>0</v>
      </c>
      <c r="AA61" s="503">
        <v>0</v>
      </c>
      <c r="AB61" s="504">
        <v>0</v>
      </c>
      <c r="AC61" s="505">
        <v>0</v>
      </c>
      <c r="AD61" s="59">
        <v>0</v>
      </c>
      <c r="AE61" s="62">
        <v>0</v>
      </c>
      <c r="AF61" s="65">
        <v>0</v>
      </c>
      <c r="AG61" s="59">
        <v>0</v>
      </c>
      <c r="AH61" s="62">
        <v>0</v>
      </c>
      <c r="AI61" s="65">
        <v>0</v>
      </c>
      <c r="AJ61" s="59">
        <v>0</v>
      </c>
      <c r="AK61" s="62">
        <v>0</v>
      </c>
      <c r="AL61" s="65">
        <v>0</v>
      </c>
      <c r="AM61" s="59">
        <v>0</v>
      </c>
      <c r="AN61" s="62">
        <v>0</v>
      </c>
      <c r="AO61" s="65">
        <v>0</v>
      </c>
      <c r="AP61" s="59">
        <v>0</v>
      </c>
      <c r="AQ61" s="62">
        <v>0</v>
      </c>
      <c r="AR61" s="65">
        <v>0</v>
      </c>
      <c r="AS61" s="59">
        <v>0</v>
      </c>
      <c r="AT61" s="62">
        <v>0</v>
      </c>
      <c r="AU61" s="65">
        <v>0</v>
      </c>
      <c r="AV61" s="59">
        <v>0</v>
      </c>
      <c r="AW61" s="62">
        <v>0</v>
      </c>
      <c r="AX61" s="65">
        <v>0</v>
      </c>
      <c r="AY61" s="59">
        <v>0</v>
      </c>
      <c r="AZ61" s="62">
        <v>0</v>
      </c>
      <c r="BA61" s="65">
        <v>0</v>
      </c>
      <c r="BB61" s="59">
        <v>0</v>
      </c>
      <c r="BC61" s="62">
        <v>0</v>
      </c>
      <c r="BD61" s="65">
        <v>0</v>
      </c>
      <c r="BE61" s="59">
        <v>0</v>
      </c>
      <c r="BF61" s="62">
        <v>0</v>
      </c>
      <c r="BG61" s="65">
        <v>0</v>
      </c>
      <c r="BH61" s="59">
        <v>0</v>
      </c>
      <c r="BI61" s="62">
        <v>0</v>
      </c>
      <c r="BJ61" s="65">
        <v>0</v>
      </c>
      <c r="BK61" s="59">
        <v>0</v>
      </c>
      <c r="BL61" s="62">
        <v>0</v>
      </c>
      <c r="BM61" s="65">
        <v>0</v>
      </c>
      <c r="BN61" s="59">
        <v>0</v>
      </c>
      <c r="BO61" s="62">
        <v>0</v>
      </c>
      <c r="BP61" s="65">
        <v>0</v>
      </c>
      <c r="BQ61" s="59">
        <v>0</v>
      </c>
      <c r="BR61" s="62">
        <v>0</v>
      </c>
      <c r="BS61" s="65">
        <v>0</v>
      </c>
      <c r="BT61" s="59">
        <v>0</v>
      </c>
      <c r="BU61" s="62">
        <v>0</v>
      </c>
      <c r="BV61" s="65">
        <v>0</v>
      </c>
      <c r="BW61" s="59">
        <v>0</v>
      </c>
      <c r="BX61" s="62">
        <v>0</v>
      </c>
      <c r="BY61" s="65">
        <v>0</v>
      </c>
      <c r="BZ61" s="59">
        <v>0</v>
      </c>
      <c r="CA61" s="62">
        <v>0</v>
      </c>
      <c r="CB61" s="65">
        <v>0</v>
      </c>
      <c r="CC61" s="59">
        <v>0</v>
      </c>
      <c r="CD61" s="62">
        <v>0</v>
      </c>
      <c r="CE61" s="65">
        <v>0</v>
      </c>
      <c r="CF61" s="59"/>
      <c r="CG61" s="62"/>
      <c r="CH61" s="65"/>
      <c r="CI61" s="59"/>
      <c r="CJ61" s="62"/>
      <c r="CK61" s="65"/>
    </row>
    <row r="62" ht="25.15" customHeight="1">
      <c r="A62" s="458" t="s">
        <v>459</v>
      </c>
      <c r="B62" s="9">
        <v>55</v>
      </c>
      <c r="C62" s="57" t="s">
        <v>460</v>
      </c>
      <c r="D62" s="70" t="s">
        <v>50</v>
      </c>
      <c r="E62" s="59">
        <v>1043</v>
      </c>
      <c r="F62" s="11">
        <f t="shared" si="13"/>
        <v>0</v>
      </c>
      <c r="G62" s="61">
        <v>36</v>
      </c>
      <c r="H62" s="11">
        <f t="shared" si="14"/>
        <v>0</v>
      </c>
      <c r="I62" s="62">
        <v>26</v>
      </c>
      <c r="J62" s="109">
        <f t="shared" si="15"/>
        <v>0</v>
      </c>
      <c r="K62" s="111">
        <f t="shared" si="12"/>
        <v>0</v>
      </c>
      <c r="L62" s="64">
        <v>115</v>
      </c>
      <c r="M62" s="62">
        <v>2</v>
      </c>
      <c r="N62" s="65">
        <v>0</v>
      </c>
      <c r="O62" s="59">
        <v>65</v>
      </c>
      <c r="P62" s="62">
        <v>0</v>
      </c>
      <c r="Q62" s="65">
        <v>0</v>
      </c>
      <c r="R62" s="180">
        <v>47</v>
      </c>
      <c r="S62" s="181">
        <v>0</v>
      </c>
      <c r="T62" s="182">
        <v>0</v>
      </c>
      <c r="U62" s="372">
        <v>128</v>
      </c>
      <c r="V62" s="374">
        <v>4</v>
      </c>
      <c r="W62" s="376">
        <v>4</v>
      </c>
      <c r="X62" s="434">
        <v>91</v>
      </c>
      <c r="Y62" s="435">
        <v>0</v>
      </c>
      <c r="Z62" s="436">
        <v>0</v>
      </c>
      <c r="AA62" s="503">
        <v>30</v>
      </c>
      <c r="AB62" s="504">
        <v>3</v>
      </c>
      <c r="AC62" s="505">
        <v>1</v>
      </c>
      <c r="AD62" s="59">
        <v>0</v>
      </c>
      <c r="AE62" s="62">
        <v>0</v>
      </c>
      <c r="AF62" s="65">
        <v>0</v>
      </c>
      <c r="AG62" s="59">
        <v>0</v>
      </c>
      <c r="AH62" s="62">
        <v>0</v>
      </c>
      <c r="AI62" s="65">
        <v>0</v>
      </c>
      <c r="AJ62" s="59">
        <v>0</v>
      </c>
      <c r="AK62" s="62">
        <v>0</v>
      </c>
      <c r="AL62" s="65">
        <v>0</v>
      </c>
      <c r="AM62" s="59">
        <v>0</v>
      </c>
      <c r="AN62" s="62">
        <v>0</v>
      </c>
      <c r="AO62" s="65">
        <v>0</v>
      </c>
      <c r="AP62" s="59">
        <v>0</v>
      </c>
      <c r="AQ62" s="62">
        <v>0</v>
      </c>
      <c r="AR62" s="65">
        <v>0</v>
      </c>
      <c r="AS62" s="59">
        <v>0</v>
      </c>
      <c r="AT62" s="62">
        <v>0</v>
      </c>
      <c r="AU62" s="65">
        <v>0</v>
      </c>
      <c r="AV62" s="59">
        <v>0</v>
      </c>
      <c r="AW62" s="62">
        <v>0</v>
      </c>
      <c r="AX62" s="65">
        <v>0</v>
      </c>
      <c r="AY62" s="59">
        <v>0</v>
      </c>
      <c r="AZ62" s="62">
        <v>0</v>
      </c>
      <c r="BA62" s="65">
        <v>0</v>
      </c>
      <c r="BB62" s="59">
        <v>0</v>
      </c>
      <c r="BC62" s="62">
        <v>0</v>
      </c>
      <c r="BD62" s="65">
        <v>0</v>
      </c>
      <c r="BE62" s="59">
        <v>0</v>
      </c>
      <c r="BF62" s="62">
        <v>0</v>
      </c>
      <c r="BG62" s="65">
        <v>0</v>
      </c>
      <c r="BH62" s="59">
        <v>0</v>
      </c>
      <c r="BI62" s="62">
        <v>0</v>
      </c>
      <c r="BJ62" s="65">
        <v>0</v>
      </c>
      <c r="BK62" s="59">
        <v>0</v>
      </c>
      <c r="BL62" s="62">
        <v>0</v>
      </c>
      <c r="BM62" s="65">
        <v>0</v>
      </c>
      <c r="BN62" s="59">
        <v>0</v>
      </c>
      <c r="BO62" s="62">
        <v>0</v>
      </c>
      <c r="BP62" s="65">
        <v>0</v>
      </c>
      <c r="BQ62" s="59">
        <v>0</v>
      </c>
      <c r="BR62" s="62">
        <v>0</v>
      </c>
      <c r="BS62" s="65">
        <v>0</v>
      </c>
      <c r="BT62" s="59">
        <v>0</v>
      </c>
      <c r="BU62" s="62">
        <v>0</v>
      </c>
      <c r="BV62" s="65">
        <v>0</v>
      </c>
      <c r="BW62" s="59">
        <v>0</v>
      </c>
      <c r="BX62" s="62">
        <v>0</v>
      </c>
      <c r="BY62" s="65">
        <v>0</v>
      </c>
      <c r="BZ62" s="59">
        <v>0</v>
      </c>
      <c r="CA62" s="62">
        <v>0</v>
      </c>
      <c r="CB62" s="65">
        <v>0</v>
      </c>
      <c r="CC62" s="59">
        <v>0</v>
      </c>
      <c r="CD62" s="62">
        <v>0</v>
      </c>
      <c r="CE62" s="65">
        <v>0</v>
      </c>
      <c r="CF62" s="59"/>
      <c r="CG62" s="62"/>
      <c r="CH62" s="65"/>
      <c r="CI62" s="59"/>
      <c r="CJ62" s="62"/>
      <c r="CK62" s="65"/>
    </row>
    <row r="63" ht="25.15" customHeight="1">
      <c r="A63" s="458" t="s">
        <v>461</v>
      </c>
      <c r="B63" s="9">
        <v>56</v>
      </c>
      <c r="C63" s="57" t="s">
        <v>462</v>
      </c>
      <c r="D63" s="70" t="s">
        <v>50</v>
      </c>
      <c r="E63" s="59">
        <v>1795</v>
      </c>
      <c r="F63" s="11">
        <f t="shared" si="13"/>
        <v>0</v>
      </c>
      <c r="G63" s="61">
        <v>58</v>
      </c>
      <c r="H63" s="11">
        <f t="shared" si="14"/>
        <v>0</v>
      </c>
      <c r="I63" s="62">
        <v>26</v>
      </c>
      <c r="J63" s="109">
        <f t="shared" si="15"/>
        <v>0</v>
      </c>
      <c r="K63" s="111">
        <f t="shared" si="12"/>
        <v>0</v>
      </c>
      <c r="L63" s="64">
        <v>277</v>
      </c>
      <c r="M63" s="62">
        <v>4</v>
      </c>
      <c r="N63" s="65">
        <v>4</v>
      </c>
      <c r="O63" s="59">
        <v>286</v>
      </c>
      <c r="P63" s="62">
        <v>4</v>
      </c>
      <c r="Q63" s="65">
        <v>4</v>
      </c>
      <c r="R63" s="180">
        <v>261</v>
      </c>
      <c r="S63" s="181">
        <v>4</v>
      </c>
      <c r="T63" s="182">
        <v>4</v>
      </c>
      <c r="U63" s="372">
        <v>298</v>
      </c>
      <c r="V63" s="374">
        <v>2</v>
      </c>
      <c r="W63" s="376">
        <v>2</v>
      </c>
      <c r="X63" s="434">
        <v>503</v>
      </c>
      <c r="Y63" s="435">
        <v>1</v>
      </c>
      <c r="Z63" s="436">
        <v>4</v>
      </c>
      <c r="AA63" s="503">
        <v>76</v>
      </c>
      <c r="AB63" s="504">
        <v>3</v>
      </c>
      <c r="AC63" s="505">
        <v>3</v>
      </c>
      <c r="AD63" s="59">
        <v>0</v>
      </c>
      <c r="AE63" s="62">
        <v>0</v>
      </c>
      <c r="AF63" s="65">
        <v>0</v>
      </c>
      <c r="AG63" s="59">
        <v>0</v>
      </c>
      <c r="AH63" s="62">
        <v>0</v>
      </c>
      <c r="AI63" s="65">
        <v>0</v>
      </c>
      <c r="AJ63" s="59">
        <v>0</v>
      </c>
      <c r="AK63" s="62">
        <v>0</v>
      </c>
      <c r="AL63" s="65">
        <v>0</v>
      </c>
      <c r="AM63" s="59">
        <v>0</v>
      </c>
      <c r="AN63" s="62">
        <v>0</v>
      </c>
      <c r="AO63" s="65">
        <v>0</v>
      </c>
      <c r="AP63" s="59">
        <v>0</v>
      </c>
      <c r="AQ63" s="62">
        <v>0</v>
      </c>
      <c r="AR63" s="65">
        <v>0</v>
      </c>
      <c r="AS63" s="59">
        <v>0</v>
      </c>
      <c r="AT63" s="62">
        <v>0</v>
      </c>
      <c r="AU63" s="65">
        <v>0</v>
      </c>
      <c r="AV63" s="59">
        <v>0</v>
      </c>
      <c r="AW63" s="62">
        <v>0</v>
      </c>
      <c r="AX63" s="65">
        <v>0</v>
      </c>
      <c r="AY63" s="59">
        <v>0</v>
      </c>
      <c r="AZ63" s="62">
        <v>0</v>
      </c>
      <c r="BA63" s="65">
        <v>0</v>
      </c>
      <c r="BB63" s="59">
        <v>0</v>
      </c>
      <c r="BC63" s="62">
        <v>0</v>
      </c>
      <c r="BD63" s="65">
        <v>0</v>
      </c>
      <c r="BE63" s="59">
        <v>0</v>
      </c>
      <c r="BF63" s="62">
        <v>0</v>
      </c>
      <c r="BG63" s="65">
        <v>0</v>
      </c>
      <c r="BH63" s="59">
        <v>0</v>
      </c>
      <c r="BI63" s="62">
        <v>0</v>
      </c>
      <c r="BJ63" s="65">
        <v>0</v>
      </c>
      <c r="BK63" s="59">
        <v>0</v>
      </c>
      <c r="BL63" s="62">
        <v>0</v>
      </c>
      <c r="BM63" s="65">
        <v>0</v>
      </c>
      <c r="BN63" s="59">
        <v>0</v>
      </c>
      <c r="BO63" s="62">
        <v>0</v>
      </c>
      <c r="BP63" s="65">
        <v>0</v>
      </c>
      <c r="BQ63" s="59">
        <v>0</v>
      </c>
      <c r="BR63" s="62">
        <v>0</v>
      </c>
      <c r="BS63" s="65">
        <v>0</v>
      </c>
      <c r="BT63" s="59">
        <v>0</v>
      </c>
      <c r="BU63" s="62">
        <v>0</v>
      </c>
      <c r="BV63" s="65">
        <v>0</v>
      </c>
      <c r="BW63" s="59">
        <v>0</v>
      </c>
      <c r="BX63" s="62">
        <v>0</v>
      </c>
      <c r="BY63" s="65">
        <v>0</v>
      </c>
      <c r="BZ63" s="59">
        <v>0</v>
      </c>
      <c r="CA63" s="62">
        <v>0</v>
      </c>
      <c r="CB63" s="65">
        <v>0</v>
      </c>
      <c r="CC63" s="59">
        <v>0</v>
      </c>
      <c r="CD63" s="62">
        <v>0</v>
      </c>
      <c r="CE63" s="65">
        <v>0</v>
      </c>
      <c r="CF63" s="59"/>
      <c r="CG63" s="62"/>
      <c r="CH63" s="65"/>
      <c r="CI63" s="59"/>
      <c r="CJ63" s="62"/>
      <c r="CK63" s="65"/>
    </row>
    <row r="64" ht="25.15" customHeight="1">
      <c r="A64" s="458" t="s">
        <v>463</v>
      </c>
      <c r="B64" s="9">
        <v>57</v>
      </c>
      <c r="C64" s="57" t="s">
        <v>464</v>
      </c>
      <c r="D64" s="70" t="s">
        <v>50</v>
      </c>
      <c r="E64" s="59">
        <v>3394</v>
      </c>
      <c r="F64" s="11">
        <f t="shared" si="13"/>
        <v>0</v>
      </c>
      <c r="G64" s="61">
        <v>117</v>
      </c>
      <c r="H64" s="11">
        <f t="shared" si="14"/>
        <v>0</v>
      </c>
      <c r="I64" s="62"/>
      <c r="J64" s="109" t="str">
        <f t="shared" si="15"/>
      </c>
      <c r="K64" s="111">
        <f t="shared" si="12"/>
        <v>0</v>
      </c>
      <c r="L64" s="64">
        <v>0</v>
      </c>
      <c r="M64" s="62">
        <v>0</v>
      </c>
      <c r="N64" s="65">
        <v>0</v>
      </c>
      <c r="O64" s="59">
        <v>491</v>
      </c>
      <c r="P64" s="62">
        <v>0</v>
      </c>
      <c r="Q64" s="65">
        <v>0</v>
      </c>
      <c r="R64" s="180">
        <v>406</v>
      </c>
      <c r="S64" s="181">
        <v>0</v>
      </c>
      <c r="T64" s="182">
        <v>0</v>
      </c>
      <c r="U64" s="372">
        <v>452</v>
      </c>
      <c r="V64" s="374">
        <v>1</v>
      </c>
      <c r="W64" s="376">
        <v>1</v>
      </c>
      <c r="X64" s="434">
        <v>157</v>
      </c>
      <c r="Y64" s="435">
        <v>1</v>
      </c>
      <c r="Z64" s="436">
        <v>0</v>
      </c>
      <c r="AA64" s="503">
        <v>200</v>
      </c>
      <c r="AB64" s="504">
        <v>0</v>
      </c>
      <c r="AC64" s="505">
        <v>0</v>
      </c>
      <c r="AD64" s="59">
        <v>0</v>
      </c>
      <c r="AE64" s="62">
        <v>0</v>
      </c>
      <c r="AF64" s="65">
        <v>0</v>
      </c>
      <c r="AG64" s="59">
        <v>0</v>
      </c>
      <c r="AH64" s="62">
        <v>0</v>
      </c>
      <c r="AI64" s="65">
        <v>0</v>
      </c>
      <c r="AJ64" s="59">
        <v>0</v>
      </c>
      <c r="AK64" s="62">
        <v>0</v>
      </c>
      <c r="AL64" s="65">
        <v>0</v>
      </c>
      <c r="AM64" s="59">
        <v>0</v>
      </c>
      <c r="AN64" s="62">
        <v>0</v>
      </c>
      <c r="AO64" s="65">
        <v>0</v>
      </c>
      <c r="AP64" s="59">
        <v>0</v>
      </c>
      <c r="AQ64" s="62">
        <v>0</v>
      </c>
      <c r="AR64" s="65">
        <v>0</v>
      </c>
      <c r="AS64" s="59">
        <v>0</v>
      </c>
      <c r="AT64" s="62">
        <v>0</v>
      </c>
      <c r="AU64" s="65">
        <v>0</v>
      </c>
      <c r="AV64" s="59">
        <v>0</v>
      </c>
      <c r="AW64" s="62">
        <v>0</v>
      </c>
      <c r="AX64" s="65">
        <v>0</v>
      </c>
      <c r="AY64" s="59">
        <v>0</v>
      </c>
      <c r="AZ64" s="62">
        <v>0</v>
      </c>
      <c r="BA64" s="65">
        <v>0</v>
      </c>
      <c r="BB64" s="59">
        <v>0</v>
      </c>
      <c r="BC64" s="62">
        <v>0</v>
      </c>
      <c r="BD64" s="65">
        <v>0</v>
      </c>
      <c r="BE64" s="59">
        <v>0</v>
      </c>
      <c r="BF64" s="62">
        <v>0</v>
      </c>
      <c r="BG64" s="65">
        <v>0</v>
      </c>
      <c r="BH64" s="59">
        <v>0</v>
      </c>
      <c r="BI64" s="62">
        <v>0</v>
      </c>
      <c r="BJ64" s="65">
        <v>0</v>
      </c>
      <c r="BK64" s="59">
        <v>0</v>
      </c>
      <c r="BL64" s="62">
        <v>0</v>
      </c>
      <c r="BM64" s="65">
        <v>0</v>
      </c>
      <c r="BN64" s="59">
        <v>0</v>
      </c>
      <c r="BO64" s="62">
        <v>0</v>
      </c>
      <c r="BP64" s="65">
        <v>0</v>
      </c>
      <c r="BQ64" s="59">
        <v>0</v>
      </c>
      <c r="BR64" s="62">
        <v>0</v>
      </c>
      <c r="BS64" s="65">
        <v>0</v>
      </c>
      <c r="BT64" s="59">
        <v>0</v>
      </c>
      <c r="BU64" s="62">
        <v>0</v>
      </c>
      <c r="BV64" s="65">
        <v>0</v>
      </c>
      <c r="BW64" s="59">
        <v>0</v>
      </c>
      <c r="BX64" s="62">
        <v>0</v>
      </c>
      <c r="BY64" s="65">
        <v>0</v>
      </c>
      <c r="BZ64" s="59">
        <v>0</v>
      </c>
      <c r="CA64" s="62">
        <v>0</v>
      </c>
      <c r="CB64" s="65">
        <v>0</v>
      </c>
      <c r="CC64" s="59">
        <v>0</v>
      </c>
      <c r="CD64" s="62">
        <v>0</v>
      </c>
      <c r="CE64" s="65">
        <v>0</v>
      </c>
      <c r="CF64" s="59"/>
      <c r="CG64" s="62"/>
      <c r="CH64" s="65"/>
      <c r="CI64" s="59"/>
      <c r="CJ64" s="62"/>
      <c r="CK64" s="65"/>
    </row>
    <row r="65" ht="25.15" customHeight="1">
      <c r="A65" s="458" t="s">
        <v>465</v>
      </c>
      <c r="B65" s="9">
        <v>58</v>
      </c>
      <c r="C65" s="57" t="s">
        <v>466</v>
      </c>
      <c r="D65" s="70" t="s">
        <v>50</v>
      </c>
      <c r="E65" s="59">
        <v>5094</v>
      </c>
      <c r="F65" s="11">
        <f t="shared" si="13"/>
        <v>0</v>
      </c>
      <c r="G65" s="61">
        <v>170</v>
      </c>
      <c r="H65" s="11">
        <f t="shared" si="14"/>
        <v>0</v>
      </c>
      <c r="I65" s="62">
        <v>26</v>
      </c>
      <c r="J65" s="109">
        <f t="shared" si="15"/>
        <v>0</v>
      </c>
      <c r="K65" s="111">
        <f t="shared" si="12"/>
        <v>0</v>
      </c>
      <c r="L65" s="64">
        <v>67</v>
      </c>
      <c r="M65" s="62">
        <v>8</v>
      </c>
      <c r="N65" s="65">
        <v>9</v>
      </c>
      <c r="O65" s="59">
        <v>137</v>
      </c>
      <c r="P65" s="62">
        <v>2</v>
      </c>
      <c r="Q65" s="65">
        <v>2</v>
      </c>
      <c r="R65" s="180">
        <v>241</v>
      </c>
      <c r="S65" s="181">
        <v>9</v>
      </c>
      <c r="T65" s="182">
        <v>6</v>
      </c>
      <c r="U65" s="372">
        <v>294</v>
      </c>
      <c r="V65" s="374">
        <v>7</v>
      </c>
      <c r="W65" s="376">
        <v>8</v>
      </c>
      <c r="X65" s="434">
        <v>250</v>
      </c>
      <c r="Y65" s="435">
        <v>6</v>
      </c>
      <c r="Z65" s="436">
        <v>6</v>
      </c>
      <c r="AA65" s="503">
        <v>103</v>
      </c>
      <c r="AB65" s="504">
        <v>4</v>
      </c>
      <c r="AC65" s="505">
        <v>4</v>
      </c>
      <c r="AD65" s="59">
        <v>0</v>
      </c>
      <c r="AE65" s="62">
        <v>0</v>
      </c>
      <c r="AF65" s="65">
        <v>0</v>
      </c>
      <c r="AG65" s="59">
        <v>0</v>
      </c>
      <c r="AH65" s="62">
        <v>0</v>
      </c>
      <c r="AI65" s="65">
        <v>0</v>
      </c>
      <c r="AJ65" s="59">
        <v>0</v>
      </c>
      <c r="AK65" s="62">
        <v>0</v>
      </c>
      <c r="AL65" s="65">
        <v>0</v>
      </c>
      <c r="AM65" s="59">
        <v>0</v>
      </c>
      <c r="AN65" s="62">
        <v>0</v>
      </c>
      <c r="AO65" s="65">
        <v>0</v>
      </c>
      <c r="AP65" s="59">
        <v>0</v>
      </c>
      <c r="AQ65" s="62">
        <v>0</v>
      </c>
      <c r="AR65" s="65">
        <v>0</v>
      </c>
      <c r="AS65" s="59">
        <v>0</v>
      </c>
      <c r="AT65" s="62">
        <v>0</v>
      </c>
      <c r="AU65" s="65">
        <v>0</v>
      </c>
      <c r="AV65" s="59">
        <v>0</v>
      </c>
      <c r="AW65" s="62">
        <v>0</v>
      </c>
      <c r="AX65" s="65">
        <v>0</v>
      </c>
      <c r="AY65" s="59">
        <v>0</v>
      </c>
      <c r="AZ65" s="62">
        <v>0</v>
      </c>
      <c r="BA65" s="65">
        <v>0</v>
      </c>
      <c r="BB65" s="59">
        <v>0</v>
      </c>
      <c r="BC65" s="62">
        <v>0</v>
      </c>
      <c r="BD65" s="65">
        <v>0</v>
      </c>
      <c r="BE65" s="59">
        <v>0</v>
      </c>
      <c r="BF65" s="62">
        <v>0</v>
      </c>
      <c r="BG65" s="65">
        <v>0</v>
      </c>
      <c r="BH65" s="59">
        <v>0</v>
      </c>
      <c r="BI65" s="62">
        <v>0</v>
      </c>
      <c r="BJ65" s="65">
        <v>0</v>
      </c>
      <c r="BK65" s="59">
        <v>0</v>
      </c>
      <c r="BL65" s="62">
        <v>0</v>
      </c>
      <c r="BM65" s="65">
        <v>0</v>
      </c>
      <c r="BN65" s="59">
        <v>0</v>
      </c>
      <c r="BO65" s="62">
        <v>0</v>
      </c>
      <c r="BP65" s="65">
        <v>0</v>
      </c>
      <c r="BQ65" s="59">
        <v>0</v>
      </c>
      <c r="BR65" s="62">
        <v>0</v>
      </c>
      <c r="BS65" s="65">
        <v>0</v>
      </c>
      <c r="BT65" s="59">
        <v>0</v>
      </c>
      <c r="BU65" s="62">
        <v>0</v>
      </c>
      <c r="BV65" s="65">
        <v>0</v>
      </c>
      <c r="BW65" s="59">
        <v>0</v>
      </c>
      <c r="BX65" s="62">
        <v>0</v>
      </c>
      <c r="BY65" s="65">
        <v>0</v>
      </c>
      <c r="BZ65" s="59">
        <v>0</v>
      </c>
      <c r="CA65" s="62">
        <v>0</v>
      </c>
      <c r="CB65" s="65">
        <v>0</v>
      </c>
      <c r="CC65" s="59">
        <v>0</v>
      </c>
      <c r="CD65" s="62">
        <v>0</v>
      </c>
      <c r="CE65" s="65">
        <v>0</v>
      </c>
      <c r="CF65" s="59"/>
      <c r="CG65" s="62"/>
      <c r="CH65" s="65"/>
      <c r="CI65" s="59"/>
      <c r="CJ65" s="62"/>
      <c r="CK65" s="65"/>
    </row>
    <row r="66" ht="25.15" customHeight="1">
      <c r="A66" s="458" t="s">
        <v>467</v>
      </c>
      <c r="B66" s="9">
        <v>59</v>
      </c>
      <c r="C66" s="57" t="s">
        <v>468</v>
      </c>
      <c r="D66" s="70" t="s">
        <v>50</v>
      </c>
      <c r="E66" s="59">
        <v>4264</v>
      </c>
      <c r="F66" s="11">
        <f t="shared" si="13"/>
        <v>0</v>
      </c>
      <c r="G66" s="61">
        <v>138</v>
      </c>
      <c r="H66" s="11">
        <f t="shared" si="14"/>
        <v>0</v>
      </c>
      <c r="I66" s="62">
        <v>26</v>
      </c>
      <c r="J66" s="109">
        <f t="shared" si="15"/>
        <v>0</v>
      </c>
      <c r="K66" s="111">
        <f t="shared" si="12"/>
        <v>0</v>
      </c>
      <c r="L66" s="64">
        <v>16</v>
      </c>
      <c r="M66" s="62">
        <v>0</v>
      </c>
      <c r="N66" s="65">
        <v>0</v>
      </c>
      <c r="O66" s="59">
        <v>39</v>
      </c>
      <c r="P66" s="62">
        <v>2</v>
      </c>
      <c r="Q66" s="65">
        <v>3</v>
      </c>
      <c r="R66" s="180">
        <v>29</v>
      </c>
      <c r="S66" s="181">
        <v>1</v>
      </c>
      <c r="T66" s="182">
        <v>1</v>
      </c>
      <c r="U66" s="372">
        <v>23</v>
      </c>
      <c r="V66" s="374">
        <v>2</v>
      </c>
      <c r="W66" s="376">
        <v>2</v>
      </c>
      <c r="X66" s="434">
        <v>14</v>
      </c>
      <c r="Y66" s="435">
        <v>0</v>
      </c>
      <c r="Z66" s="436">
        <v>0</v>
      </c>
      <c r="AA66" s="503">
        <v>20</v>
      </c>
      <c r="AB66" s="504">
        <v>0</v>
      </c>
      <c r="AC66" s="505">
        <v>1</v>
      </c>
      <c r="AD66" s="59">
        <v>0</v>
      </c>
      <c r="AE66" s="62">
        <v>0</v>
      </c>
      <c r="AF66" s="65">
        <v>0</v>
      </c>
      <c r="AG66" s="59">
        <v>0</v>
      </c>
      <c r="AH66" s="62">
        <v>0</v>
      </c>
      <c r="AI66" s="65">
        <v>0</v>
      </c>
      <c r="AJ66" s="59">
        <v>0</v>
      </c>
      <c r="AK66" s="62">
        <v>0</v>
      </c>
      <c r="AL66" s="65">
        <v>0</v>
      </c>
      <c r="AM66" s="59">
        <v>0</v>
      </c>
      <c r="AN66" s="62">
        <v>0</v>
      </c>
      <c r="AO66" s="65">
        <v>0</v>
      </c>
      <c r="AP66" s="59">
        <v>0</v>
      </c>
      <c r="AQ66" s="62">
        <v>0</v>
      </c>
      <c r="AR66" s="65">
        <v>0</v>
      </c>
      <c r="AS66" s="59">
        <v>0</v>
      </c>
      <c r="AT66" s="62">
        <v>0</v>
      </c>
      <c r="AU66" s="65">
        <v>0</v>
      </c>
      <c r="AV66" s="59">
        <v>0</v>
      </c>
      <c r="AW66" s="62">
        <v>0</v>
      </c>
      <c r="AX66" s="65">
        <v>0</v>
      </c>
      <c r="AY66" s="59">
        <v>0</v>
      </c>
      <c r="AZ66" s="62">
        <v>0</v>
      </c>
      <c r="BA66" s="65">
        <v>0</v>
      </c>
      <c r="BB66" s="59">
        <v>0</v>
      </c>
      <c r="BC66" s="62">
        <v>0</v>
      </c>
      <c r="BD66" s="65">
        <v>0</v>
      </c>
      <c r="BE66" s="59">
        <v>0</v>
      </c>
      <c r="BF66" s="62">
        <v>0</v>
      </c>
      <c r="BG66" s="65">
        <v>0</v>
      </c>
      <c r="BH66" s="59">
        <v>0</v>
      </c>
      <c r="BI66" s="62">
        <v>0</v>
      </c>
      <c r="BJ66" s="65">
        <v>0</v>
      </c>
      <c r="BK66" s="59">
        <v>0</v>
      </c>
      <c r="BL66" s="62">
        <v>0</v>
      </c>
      <c r="BM66" s="65">
        <v>0</v>
      </c>
      <c r="BN66" s="59">
        <v>0</v>
      </c>
      <c r="BO66" s="62">
        <v>0</v>
      </c>
      <c r="BP66" s="65">
        <v>0</v>
      </c>
      <c r="BQ66" s="59">
        <v>0</v>
      </c>
      <c r="BR66" s="62">
        <v>0</v>
      </c>
      <c r="BS66" s="65">
        <v>0</v>
      </c>
      <c r="BT66" s="59">
        <v>0</v>
      </c>
      <c r="BU66" s="62">
        <v>0</v>
      </c>
      <c r="BV66" s="65">
        <v>0</v>
      </c>
      <c r="BW66" s="59">
        <v>0</v>
      </c>
      <c r="BX66" s="62">
        <v>0</v>
      </c>
      <c r="BY66" s="65">
        <v>0</v>
      </c>
      <c r="BZ66" s="59">
        <v>0</v>
      </c>
      <c r="CA66" s="62">
        <v>0</v>
      </c>
      <c r="CB66" s="65">
        <v>0</v>
      </c>
      <c r="CC66" s="59">
        <v>0</v>
      </c>
      <c r="CD66" s="62">
        <v>0</v>
      </c>
      <c r="CE66" s="65">
        <v>0</v>
      </c>
      <c r="CF66" s="59"/>
      <c r="CG66" s="62"/>
      <c r="CH66" s="65"/>
      <c r="CI66" s="59"/>
      <c r="CJ66" s="62"/>
      <c r="CK66" s="65"/>
    </row>
    <row r="67" ht="25.15" customHeight="1">
      <c r="A67" s="458" t="s">
        <v>469</v>
      </c>
      <c r="B67" s="9">
        <v>60</v>
      </c>
      <c r="C67" s="57" t="s">
        <v>470</v>
      </c>
      <c r="D67" s="70" t="s">
        <v>50</v>
      </c>
      <c r="E67" s="59"/>
      <c r="F67" s="11" t="str">
        <f t="shared" si="13"/>
      </c>
      <c r="G67" s="61"/>
      <c r="H67" s="11" t="str">
        <f t="shared" si="14"/>
      </c>
      <c r="I67" s="62"/>
      <c r="J67" s="109" t="str">
        <f t="shared" si="15"/>
      </c>
      <c r="K67" s="111" t="str">
        <f t="shared" si="12"/>
      </c>
      <c r="L67" s="64">
        <v>0</v>
      </c>
      <c r="M67" s="62">
        <v>0</v>
      </c>
      <c r="N67" s="65">
        <v>0</v>
      </c>
      <c r="O67" s="59">
        <v>0</v>
      </c>
      <c r="P67" s="62">
        <v>0</v>
      </c>
      <c r="Q67" s="65">
        <v>0</v>
      </c>
      <c r="R67" s="180">
        <v>0</v>
      </c>
      <c r="S67" s="181">
        <v>0</v>
      </c>
      <c r="T67" s="182">
        <v>0</v>
      </c>
      <c r="U67" s="372">
        <v>0</v>
      </c>
      <c r="V67" s="374">
        <v>0</v>
      </c>
      <c r="W67" s="376">
        <v>0</v>
      </c>
      <c r="X67" s="434">
        <v>0</v>
      </c>
      <c r="Y67" s="435">
        <v>0</v>
      </c>
      <c r="Z67" s="436">
        <v>0</v>
      </c>
      <c r="AA67" s="503">
        <v>0</v>
      </c>
      <c r="AB67" s="504">
        <v>0</v>
      </c>
      <c r="AC67" s="505">
        <v>0</v>
      </c>
      <c r="AD67" s="59">
        <v>0</v>
      </c>
      <c r="AE67" s="62">
        <v>0</v>
      </c>
      <c r="AF67" s="65">
        <v>0</v>
      </c>
      <c r="AG67" s="59">
        <v>0</v>
      </c>
      <c r="AH67" s="62">
        <v>0</v>
      </c>
      <c r="AI67" s="65">
        <v>0</v>
      </c>
      <c r="AJ67" s="59">
        <v>0</v>
      </c>
      <c r="AK67" s="62">
        <v>0</v>
      </c>
      <c r="AL67" s="65">
        <v>0</v>
      </c>
      <c r="AM67" s="59">
        <v>0</v>
      </c>
      <c r="AN67" s="62">
        <v>0</v>
      </c>
      <c r="AO67" s="65">
        <v>0</v>
      </c>
      <c r="AP67" s="59">
        <v>0</v>
      </c>
      <c r="AQ67" s="62">
        <v>0</v>
      </c>
      <c r="AR67" s="65">
        <v>0</v>
      </c>
      <c r="AS67" s="59">
        <v>0</v>
      </c>
      <c r="AT67" s="62">
        <v>0</v>
      </c>
      <c r="AU67" s="65">
        <v>0</v>
      </c>
      <c r="AV67" s="59">
        <v>0</v>
      </c>
      <c r="AW67" s="62">
        <v>0</v>
      </c>
      <c r="AX67" s="65">
        <v>0</v>
      </c>
      <c r="AY67" s="59">
        <v>0</v>
      </c>
      <c r="AZ67" s="62">
        <v>0</v>
      </c>
      <c r="BA67" s="65">
        <v>0</v>
      </c>
      <c r="BB67" s="59">
        <v>0</v>
      </c>
      <c r="BC67" s="62">
        <v>0</v>
      </c>
      <c r="BD67" s="65">
        <v>0</v>
      </c>
      <c r="BE67" s="59">
        <v>0</v>
      </c>
      <c r="BF67" s="62">
        <v>0</v>
      </c>
      <c r="BG67" s="65">
        <v>0</v>
      </c>
      <c r="BH67" s="59">
        <v>0</v>
      </c>
      <c r="BI67" s="62">
        <v>0</v>
      </c>
      <c r="BJ67" s="65">
        <v>0</v>
      </c>
      <c r="BK67" s="59">
        <v>0</v>
      </c>
      <c r="BL67" s="62">
        <v>0</v>
      </c>
      <c r="BM67" s="65">
        <v>0</v>
      </c>
      <c r="BN67" s="59">
        <v>0</v>
      </c>
      <c r="BO67" s="62">
        <v>0</v>
      </c>
      <c r="BP67" s="65">
        <v>0</v>
      </c>
      <c r="BQ67" s="59">
        <v>0</v>
      </c>
      <c r="BR67" s="62">
        <v>0</v>
      </c>
      <c r="BS67" s="65">
        <v>0</v>
      </c>
      <c r="BT67" s="59">
        <v>0</v>
      </c>
      <c r="BU67" s="62">
        <v>0</v>
      </c>
      <c r="BV67" s="65">
        <v>0</v>
      </c>
      <c r="BW67" s="59">
        <v>0</v>
      </c>
      <c r="BX67" s="62">
        <v>0</v>
      </c>
      <c r="BY67" s="65">
        <v>0</v>
      </c>
      <c r="BZ67" s="59">
        <v>0</v>
      </c>
      <c r="CA67" s="62">
        <v>0</v>
      </c>
      <c r="CB67" s="65">
        <v>0</v>
      </c>
      <c r="CC67" s="59">
        <v>0</v>
      </c>
      <c r="CD67" s="62">
        <v>0</v>
      </c>
      <c r="CE67" s="65">
        <v>0</v>
      </c>
      <c r="CF67" s="59"/>
      <c r="CG67" s="62"/>
      <c r="CH67" s="65"/>
      <c r="CI67" s="59"/>
      <c r="CJ67" s="62"/>
      <c r="CK67" s="65"/>
    </row>
    <row r="68" ht="25.15" customHeight="1">
      <c r="A68" s="458" t="s">
        <v>471</v>
      </c>
      <c r="B68" s="9">
        <v>61</v>
      </c>
      <c r="C68" s="57" t="s">
        <v>472</v>
      </c>
      <c r="D68" s="70" t="s">
        <v>50</v>
      </c>
      <c r="E68" s="59">
        <v>6590</v>
      </c>
      <c r="F68" s="11">
        <f t="shared" si="13"/>
        <v>0</v>
      </c>
      <c r="G68" s="61">
        <v>211</v>
      </c>
      <c r="H68" s="11">
        <f t="shared" si="14"/>
        <v>0</v>
      </c>
      <c r="I68" s="62">
        <v>493</v>
      </c>
      <c r="J68" s="109">
        <f t="shared" si="15"/>
        <v>0</v>
      </c>
      <c r="K68" s="111">
        <f t="shared" si="12"/>
        <v>0</v>
      </c>
      <c r="L68" s="64">
        <v>300</v>
      </c>
      <c r="M68" s="62">
        <v>6</v>
      </c>
      <c r="N68" s="65">
        <v>6</v>
      </c>
      <c r="O68" s="59">
        <v>296</v>
      </c>
      <c r="P68" s="62">
        <v>15</v>
      </c>
      <c r="Q68" s="65">
        <v>15</v>
      </c>
      <c r="R68" s="180">
        <v>442</v>
      </c>
      <c r="S68" s="181">
        <v>4</v>
      </c>
      <c r="T68" s="182">
        <v>4</v>
      </c>
      <c r="U68" s="372">
        <v>527</v>
      </c>
      <c r="V68" s="374">
        <v>6</v>
      </c>
      <c r="W68" s="376">
        <v>6</v>
      </c>
      <c r="X68" s="434">
        <v>0</v>
      </c>
      <c r="Y68" s="435">
        <v>0</v>
      </c>
      <c r="Z68" s="436">
        <v>0</v>
      </c>
      <c r="AA68" s="503">
        <v>371</v>
      </c>
      <c r="AB68" s="504">
        <v>9</v>
      </c>
      <c r="AC68" s="505">
        <v>12</v>
      </c>
      <c r="AD68" s="59">
        <v>0</v>
      </c>
      <c r="AE68" s="62">
        <v>0</v>
      </c>
      <c r="AF68" s="65">
        <v>0</v>
      </c>
      <c r="AG68" s="59">
        <v>0</v>
      </c>
      <c r="AH68" s="62">
        <v>0</v>
      </c>
      <c r="AI68" s="65">
        <v>0</v>
      </c>
      <c r="AJ68" s="59">
        <v>0</v>
      </c>
      <c r="AK68" s="62">
        <v>0</v>
      </c>
      <c r="AL68" s="65">
        <v>0</v>
      </c>
      <c r="AM68" s="59">
        <v>0</v>
      </c>
      <c r="AN68" s="62">
        <v>0</v>
      </c>
      <c r="AO68" s="65">
        <v>0</v>
      </c>
      <c r="AP68" s="59">
        <v>0</v>
      </c>
      <c r="AQ68" s="62">
        <v>0</v>
      </c>
      <c r="AR68" s="65">
        <v>0</v>
      </c>
      <c r="AS68" s="59">
        <v>0</v>
      </c>
      <c r="AT68" s="62">
        <v>0</v>
      </c>
      <c r="AU68" s="65">
        <v>0</v>
      </c>
      <c r="AV68" s="59">
        <v>0</v>
      </c>
      <c r="AW68" s="62">
        <v>0</v>
      </c>
      <c r="AX68" s="65">
        <v>0</v>
      </c>
      <c r="AY68" s="59">
        <v>0</v>
      </c>
      <c r="AZ68" s="62">
        <v>0</v>
      </c>
      <c r="BA68" s="65">
        <v>0</v>
      </c>
      <c r="BB68" s="59">
        <v>0</v>
      </c>
      <c r="BC68" s="62">
        <v>0</v>
      </c>
      <c r="BD68" s="65">
        <v>0</v>
      </c>
      <c r="BE68" s="59">
        <v>0</v>
      </c>
      <c r="BF68" s="62">
        <v>0</v>
      </c>
      <c r="BG68" s="65">
        <v>0</v>
      </c>
      <c r="BH68" s="59">
        <v>0</v>
      </c>
      <c r="BI68" s="62">
        <v>0</v>
      </c>
      <c r="BJ68" s="65">
        <v>0</v>
      </c>
      <c r="BK68" s="59">
        <v>0</v>
      </c>
      <c r="BL68" s="62">
        <v>0</v>
      </c>
      <c r="BM68" s="65">
        <v>0</v>
      </c>
      <c r="BN68" s="59">
        <v>0</v>
      </c>
      <c r="BO68" s="62">
        <v>0</v>
      </c>
      <c r="BP68" s="65">
        <v>0</v>
      </c>
      <c r="BQ68" s="59">
        <v>0</v>
      </c>
      <c r="BR68" s="62">
        <v>0</v>
      </c>
      <c r="BS68" s="65">
        <v>0</v>
      </c>
      <c r="BT68" s="59">
        <v>0</v>
      </c>
      <c r="BU68" s="62">
        <v>0</v>
      </c>
      <c r="BV68" s="65">
        <v>0</v>
      </c>
      <c r="BW68" s="59">
        <v>0</v>
      </c>
      <c r="BX68" s="62">
        <v>0</v>
      </c>
      <c r="BY68" s="65">
        <v>0</v>
      </c>
      <c r="BZ68" s="59">
        <v>0</v>
      </c>
      <c r="CA68" s="62">
        <v>0</v>
      </c>
      <c r="CB68" s="65">
        <v>0</v>
      </c>
      <c r="CC68" s="59">
        <v>0</v>
      </c>
      <c r="CD68" s="62">
        <v>0</v>
      </c>
      <c r="CE68" s="65">
        <v>0</v>
      </c>
      <c r="CF68" s="59"/>
      <c r="CG68" s="62"/>
      <c r="CH68" s="65"/>
      <c r="CI68" s="59"/>
      <c r="CJ68" s="62"/>
      <c r="CK68" s="65"/>
    </row>
    <row r="69" ht="25.15" customHeight="1">
      <c r="A69" s="458" t="s">
        <v>473</v>
      </c>
      <c r="B69" s="9">
        <v>62</v>
      </c>
      <c r="C69" s="57" t="s">
        <v>281</v>
      </c>
      <c r="D69" s="70" t="s">
        <v>50</v>
      </c>
      <c r="E69" s="59"/>
      <c r="F69" s="11" t="str">
        <f t="shared" si="13"/>
      </c>
      <c r="G69" s="61"/>
      <c r="H69" s="11" t="str">
        <f t="shared" si="14"/>
      </c>
      <c r="I69" s="62"/>
      <c r="J69" s="109" t="str">
        <f t="shared" si="15"/>
      </c>
      <c r="K69" s="111" t="str">
        <f t="shared" si="12"/>
      </c>
      <c r="L69" s="64">
        <v>156</v>
      </c>
      <c r="M69" s="62">
        <v>0</v>
      </c>
      <c r="N69" s="65">
        <v>0</v>
      </c>
      <c r="O69" s="59">
        <v>107</v>
      </c>
      <c r="P69" s="62">
        <v>0</v>
      </c>
      <c r="Q69" s="65">
        <v>0</v>
      </c>
      <c r="R69" s="180">
        <v>171</v>
      </c>
      <c r="S69" s="181">
        <v>0</v>
      </c>
      <c r="T69" s="182">
        <v>0</v>
      </c>
      <c r="U69" s="372">
        <v>163</v>
      </c>
      <c r="V69" s="374">
        <v>1</v>
      </c>
      <c r="W69" s="376">
        <v>0</v>
      </c>
      <c r="X69" s="434">
        <v>0</v>
      </c>
      <c r="Y69" s="435">
        <v>0</v>
      </c>
      <c r="Z69" s="436">
        <v>0</v>
      </c>
      <c r="AA69" s="503">
        <v>92</v>
      </c>
      <c r="AB69" s="504">
        <v>0</v>
      </c>
      <c r="AC69" s="505">
        <v>0</v>
      </c>
      <c r="AD69" s="59">
        <v>0</v>
      </c>
      <c r="AE69" s="62">
        <v>0</v>
      </c>
      <c r="AF69" s="65">
        <v>0</v>
      </c>
      <c r="AG69" s="59">
        <v>0</v>
      </c>
      <c r="AH69" s="62">
        <v>0</v>
      </c>
      <c r="AI69" s="65">
        <v>0</v>
      </c>
      <c r="AJ69" s="59">
        <v>0</v>
      </c>
      <c r="AK69" s="62">
        <v>0</v>
      </c>
      <c r="AL69" s="65">
        <v>0</v>
      </c>
      <c r="AM69" s="59">
        <v>0</v>
      </c>
      <c r="AN69" s="62">
        <v>0</v>
      </c>
      <c r="AO69" s="65">
        <v>0</v>
      </c>
      <c r="AP69" s="59">
        <v>0</v>
      </c>
      <c r="AQ69" s="62">
        <v>0</v>
      </c>
      <c r="AR69" s="65">
        <v>0</v>
      </c>
      <c r="AS69" s="59">
        <v>0</v>
      </c>
      <c r="AT69" s="62">
        <v>0</v>
      </c>
      <c r="AU69" s="65">
        <v>0</v>
      </c>
      <c r="AV69" s="59">
        <v>0</v>
      </c>
      <c r="AW69" s="62">
        <v>0</v>
      </c>
      <c r="AX69" s="65">
        <v>0</v>
      </c>
      <c r="AY69" s="59">
        <v>0</v>
      </c>
      <c r="AZ69" s="62">
        <v>0</v>
      </c>
      <c r="BA69" s="65">
        <v>0</v>
      </c>
      <c r="BB69" s="59">
        <v>0</v>
      </c>
      <c r="BC69" s="62">
        <v>0</v>
      </c>
      <c r="BD69" s="65">
        <v>0</v>
      </c>
      <c r="BE69" s="59">
        <v>0</v>
      </c>
      <c r="BF69" s="62">
        <v>0</v>
      </c>
      <c r="BG69" s="65">
        <v>0</v>
      </c>
      <c r="BH69" s="59">
        <v>0</v>
      </c>
      <c r="BI69" s="62">
        <v>0</v>
      </c>
      <c r="BJ69" s="65">
        <v>0</v>
      </c>
      <c r="BK69" s="59">
        <v>0</v>
      </c>
      <c r="BL69" s="62">
        <v>0</v>
      </c>
      <c r="BM69" s="65">
        <v>0</v>
      </c>
      <c r="BN69" s="59">
        <v>0</v>
      </c>
      <c r="BO69" s="62">
        <v>0</v>
      </c>
      <c r="BP69" s="65">
        <v>0</v>
      </c>
      <c r="BQ69" s="59">
        <v>0</v>
      </c>
      <c r="BR69" s="62">
        <v>0</v>
      </c>
      <c r="BS69" s="65">
        <v>0</v>
      </c>
      <c r="BT69" s="59">
        <v>0</v>
      </c>
      <c r="BU69" s="62">
        <v>0</v>
      </c>
      <c r="BV69" s="65">
        <v>0</v>
      </c>
      <c r="BW69" s="59">
        <v>0</v>
      </c>
      <c r="BX69" s="62">
        <v>0</v>
      </c>
      <c r="BY69" s="65">
        <v>0</v>
      </c>
      <c r="BZ69" s="59">
        <v>0</v>
      </c>
      <c r="CA69" s="62">
        <v>0</v>
      </c>
      <c r="CB69" s="65">
        <v>0</v>
      </c>
      <c r="CC69" s="59">
        <v>0</v>
      </c>
      <c r="CD69" s="62">
        <v>0</v>
      </c>
      <c r="CE69" s="65">
        <v>0</v>
      </c>
      <c r="CF69" s="59"/>
      <c r="CG69" s="62"/>
      <c r="CH69" s="65"/>
      <c r="CI69" s="59"/>
      <c r="CJ69" s="62"/>
      <c r="CK69" s="65"/>
    </row>
    <row r="70" ht="25.15" customHeight="1">
      <c r="A70" s="458" t="s">
        <v>474</v>
      </c>
      <c r="B70" s="9">
        <v>63</v>
      </c>
      <c r="C70" s="57" t="s">
        <v>285</v>
      </c>
      <c r="D70" s="70" t="s">
        <v>50</v>
      </c>
      <c r="E70" s="59">
        <v>5541</v>
      </c>
      <c r="F70" s="11">
        <f t="shared" si="13"/>
        <v>0</v>
      </c>
      <c r="G70" s="61">
        <v>183</v>
      </c>
      <c r="H70" s="11">
        <f t="shared" si="14"/>
        <v>0</v>
      </c>
      <c r="I70" s="62">
        <v>26</v>
      </c>
      <c r="J70" s="109">
        <f t="shared" si="15"/>
        <v>0</v>
      </c>
      <c r="K70" s="111">
        <f t="shared" si="12"/>
        <v>0</v>
      </c>
      <c r="L70" s="64">
        <v>188</v>
      </c>
      <c r="M70" s="62">
        <v>2</v>
      </c>
      <c r="N70" s="65">
        <v>3</v>
      </c>
      <c r="O70" s="59">
        <v>266</v>
      </c>
      <c r="P70" s="62">
        <v>1</v>
      </c>
      <c r="Q70" s="65">
        <v>3</v>
      </c>
      <c r="R70" s="180">
        <v>313</v>
      </c>
      <c r="S70" s="181">
        <v>1</v>
      </c>
      <c r="T70" s="182">
        <v>1</v>
      </c>
      <c r="U70" s="372">
        <v>264</v>
      </c>
      <c r="V70" s="374">
        <v>1</v>
      </c>
      <c r="W70" s="376">
        <v>0</v>
      </c>
      <c r="X70" s="434">
        <v>312</v>
      </c>
      <c r="Y70" s="435">
        <v>2</v>
      </c>
      <c r="Z70" s="436">
        <v>4</v>
      </c>
      <c r="AA70" s="503">
        <v>0</v>
      </c>
      <c r="AB70" s="504">
        <v>0</v>
      </c>
      <c r="AC70" s="505">
        <v>0</v>
      </c>
      <c r="AD70" s="59">
        <v>0</v>
      </c>
      <c r="AE70" s="62">
        <v>0</v>
      </c>
      <c r="AF70" s="65">
        <v>0</v>
      </c>
      <c r="AG70" s="59">
        <v>0</v>
      </c>
      <c r="AH70" s="62">
        <v>0</v>
      </c>
      <c r="AI70" s="65">
        <v>0</v>
      </c>
      <c r="AJ70" s="59">
        <v>0</v>
      </c>
      <c r="AK70" s="62">
        <v>0</v>
      </c>
      <c r="AL70" s="65">
        <v>0</v>
      </c>
      <c r="AM70" s="59">
        <v>0</v>
      </c>
      <c r="AN70" s="62">
        <v>0</v>
      </c>
      <c r="AO70" s="65">
        <v>0</v>
      </c>
      <c r="AP70" s="59">
        <v>0</v>
      </c>
      <c r="AQ70" s="62">
        <v>0</v>
      </c>
      <c r="AR70" s="65">
        <v>0</v>
      </c>
      <c r="AS70" s="59">
        <v>0</v>
      </c>
      <c r="AT70" s="62">
        <v>0</v>
      </c>
      <c r="AU70" s="65">
        <v>0</v>
      </c>
      <c r="AV70" s="59">
        <v>0</v>
      </c>
      <c r="AW70" s="62">
        <v>0</v>
      </c>
      <c r="AX70" s="65">
        <v>0</v>
      </c>
      <c r="AY70" s="59">
        <v>0</v>
      </c>
      <c r="AZ70" s="62">
        <v>0</v>
      </c>
      <c r="BA70" s="65">
        <v>0</v>
      </c>
      <c r="BB70" s="59">
        <v>0</v>
      </c>
      <c r="BC70" s="62">
        <v>0</v>
      </c>
      <c r="BD70" s="65">
        <v>0</v>
      </c>
      <c r="BE70" s="59">
        <v>0</v>
      </c>
      <c r="BF70" s="62">
        <v>0</v>
      </c>
      <c r="BG70" s="65">
        <v>0</v>
      </c>
      <c r="BH70" s="59">
        <v>0</v>
      </c>
      <c r="BI70" s="62">
        <v>0</v>
      </c>
      <c r="BJ70" s="65">
        <v>0</v>
      </c>
      <c r="BK70" s="59">
        <v>0</v>
      </c>
      <c r="BL70" s="62">
        <v>0</v>
      </c>
      <c r="BM70" s="65">
        <v>0</v>
      </c>
      <c r="BN70" s="59">
        <v>0</v>
      </c>
      <c r="BO70" s="62">
        <v>0</v>
      </c>
      <c r="BP70" s="65">
        <v>0</v>
      </c>
      <c r="BQ70" s="59">
        <v>0</v>
      </c>
      <c r="BR70" s="62">
        <v>0</v>
      </c>
      <c r="BS70" s="65">
        <v>0</v>
      </c>
      <c r="BT70" s="59">
        <v>0</v>
      </c>
      <c r="BU70" s="62">
        <v>0</v>
      </c>
      <c r="BV70" s="65">
        <v>0</v>
      </c>
      <c r="BW70" s="59">
        <v>0</v>
      </c>
      <c r="BX70" s="62">
        <v>0</v>
      </c>
      <c r="BY70" s="65">
        <v>0</v>
      </c>
      <c r="BZ70" s="59">
        <v>0</v>
      </c>
      <c r="CA70" s="62">
        <v>0</v>
      </c>
      <c r="CB70" s="65">
        <v>0</v>
      </c>
      <c r="CC70" s="59">
        <v>0</v>
      </c>
      <c r="CD70" s="62">
        <v>0</v>
      </c>
      <c r="CE70" s="65">
        <v>0</v>
      </c>
      <c r="CF70" s="59"/>
      <c r="CG70" s="62"/>
      <c r="CH70" s="65"/>
      <c r="CI70" s="59"/>
      <c r="CJ70" s="62"/>
      <c r="CK70" s="65"/>
    </row>
    <row r="71" ht="25.15" customHeight="1">
      <c r="A71" s="458" t="s">
        <v>475</v>
      </c>
      <c r="B71" s="9">
        <v>64</v>
      </c>
      <c r="C71" s="57" t="s">
        <v>476</v>
      </c>
      <c r="D71" s="70" t="s">
        <v>50</v>
      </c>
      <c r="E71" s="59"/>
      <c r="F71" s="11" t="str">
        <f t="shared" si="13"/>
      </c>
      <c r="G71" s="61"/>
      <c r="H71" s="11" t="str">
        <f t="shared" si="14"/>
      </c>
      <c r="I71" s="62"/>
      <c r="J71" s="109" t="str">
        <f t="shared" si="15"/>
      </c>
      <c r="K71" s="111" t="str">
        <f t="shared" si="12"/>
      </c>
      <c r="L71" s="64">
        <v>0</v>
      </c>
      <c r="M71" s="62">
        <v>0</v>
      </c>
      <c r="N71" s="65">
        <v>0</v>
      </c>
      <c r="O71" s="59">
        <v>0</v>
      </c>
      <c r="P71" s="62">
        <v>0</v>
      </c>
      <c r="Q71" s="65">
        <v>0</v>
      </c>
      <c r="R71" s="180">
        <v>0</v>
      </c>
      <c r="S71" s="181">
        <v>0</v>
      </c>
      <c r="T71" s="182">
        <v>0</v>
      </c>
      <c r="U71" s="372">
        <v>0</v>
      </c>
      <c r="V71" s="374">
        <v>0</v>
      </c>
      <c r="W71" s="376">
        <v>0</v>
      </c>
      <c r="X71" s="434">
        <v>0</v>
      </c>
      <c r="Y71" s="435">
        <v>0</v>
      </c>
      <c r="Z71" s="436">
        <v>0</v>
      </c>
      <c r="AA71" s="503">
        <v>0</v>
      </c>
      <c r="AB71" s="504">
        <v>0</v>
      </c>
      <c r="AC71" s="505">
        <v>0</v>
      </c>
      <c r="AD71" s="59">
        <v>0</v>
      </c>
      <c r="AE71" s="62">
        <v>0</v>
      </c>
      <c r="AF71" s="65">
        <v>0</v>
      </c>
      <c r="AG71" s="59">
        <v>0</v>
      </c>
      <c r="AH71" s="62">
        <v>0</v>
      </c>
      <c r="AI71" s="65">
        <v>0</v>
      </c>
      <c r="AJ71" s="59">
        <v>0</v>
      </c>
      <c r="AK71" s="62">
        <v>0</v>
      </c>
      <c r="AL71" s="65">
        <v>0</v>
      </c>
      <c r="AM71" s="59">
        <v>0</v>
      </c>
      <c r="AN71" s="62">
        <v>0</v>
      </c>
      <c r="AO71" s="65">
        <v>0</v>
      </c>
      <c r="AP71" s="59">
        <v>0</v>
      </c>
      <c r="AQ71" s="62">
        <v>0</v>
      </c>
      <c r="AR71" s="65">
        <v>0</v>
      </c>
      <c r="AS71" s="59">
        <v>0</v>
      </c>
      <c r="AT71" s="62">
        <v>0</v>
      </c>
      <c r="AU71" s="65">
        <v>0</v>
      </c>
      <c r="AV71" s="59">
        <v>0</v>
      </c>
      <c r="AW71" s="62">
        <v>0</v>
      </c>
      <c r="AX71" s="65">
        <v>0</v>
      </c>
      <c r="AY71" s="59">
        <v>0</v>
      </c>
      <c r="AZ71" s="62">
        <v>0</v>
      </c>
      <c r="BA71" s="65">
        <v>0</v>
      </c>
      <c r="BB71" s="59">
        <v>0</v>
      </c>
      <c r="BC71" s="62">
        <v>0</v>
      </c>
      <c r="BD71" s="65">
        <v>0</v>
      </c>
      <c r="BE71" s="59">
        <v>0</v>
      </c>
      <c r="BF71" s="62">
        <v>0</v>
      </c>
      <c r="BG71" s="65">
        <v>0</v>
      </c>
      <c r="BH71" s="59">
        <v>0</v>
      </c>
      <c r="BI71" s="62">
        <v>0</v>
      </c>
      <c r="BJ71" s="65">
        <v>0</v>
      </c>
      <c r="BK71" s="59">
        <v>0</v>
      </c>
      <c r="BL71" s="62">
        <v>0</v>
      </c>
      <c r="BM71" s="65">
        <v>0</v>
      </c>
      <c r="BN71" s="59">
        <v>0</v>
      </c>
      <c r="BO71" s="62">
        <v>0</v>
      </c>
      <c r="BP71" s="65">
        <v>0</v>
      </c>
      <c r="BQ71" s="59">
        <v>0</v>
      </c>
      <c r="BR71" s="62">
        <v>0</v>
      </c>
      <c r="BS71" s="65">
        <v>0</v>
      </c>
      <c r="BT71" s="59">
        <v>0</v>
      </c>
      <c r="BU71" s="62">
        <v>0</v>
      </c>
      <c r="BV71" s="65">
        <v>0</v>
      </c>
      <c r="BW71" s="59">
        <v>0</v>
      </c>
      <c r="BX71" s="62">
        <v>0</v>
      </c>
      <c r="BY71" s="65">
        <v>0</v>
      </c>
      <c r="BZ71" s="59">
        <v>0</v>
      </c>
      <c r="CA71" s="62">
        <v>0</v>
      </c>
      <c r="CB71" s="65">
        <v>0</v>
      </c>
      <c r="CC71" s="59">
        <v>0</v>
      </c>
      <c r="CD71" s="62">
        <v>0</v>
      </c>
      <c r="CE71" s="65">
        <v>0</v>
      </c>
      <c r="CF71" s="59"/>
      <c r="CG71" s="62"/>
      <c r="CH71" s="65"/>
      <c r="CI71" s="59"/>
      <c r="CJ71" s="62"/>
      <c r="CK71" s="65"/>
    </row>
    <row r="72" ht="25.15" customHeight="1">
      <c r="A72" s="458" t="s">
        <v>477</v>
      </c>
      <c r="B72" s="9">
        <v>65</v>
      </c>
      <c r="C72" s="57" t="s">
        <v>478</v>
      </c>
      <c r="D72" s="70" t="s">
        <v>50</v>
      </c>
      <c r="E72" s="59">
        <v>2983</v>
      </c>
      <c r="F72" s="11">
        <f t="shared" si="13"/>
        <v>0</v>
      </c>
      <c r="G72" s="61">
        <v>104</v>
      </c>
      <c r="H72" s="11">
        <f t="shared" si="14"/>
        <v>0</v>
      </c>
      <c r="I72" s="62">
        <v>49</v>
      </c>
      <c r="J72" s="109">
        <f t="shared" si="15"/>
        <v>0</v>
      </c>
      <c r="K72" s="111">
        <f t="shared" si="12"/>
        <v>0</v>
      </c>
      <c r="L72" s="64">
        <v>60</v>
      </c>
      <c r="M72" s="62">
        <v>0</v>
      </c>
      <c r="N72" s="65">
        <v>1</v>
      </c>
      <c r="O72" s="59">
        <v>81</v>
      </c>
      <c r="P72" s="62">
        <v>3</v>
      </c>
      <c r="Q72" s="65">
        <v>5</v>
      </c>
      <c r="R72" s="180">
        <v>85</v>
      </c>
      <c r="S72" s="181">
        <v>1</v>
      </c>
      <c r="T72" s="182">
        <v>1</v>
      </c>
      <c r="U72" s="372">
        <v>80</v>
      </c>
      <c r="V72" s="374">
        <v>2</v>
      </c>
      <c r="W72" s="376">
        <v>2</v>
      </c>
      <c r="X72" s="434">
        <v>195</v>
      </c>
      <c r="Y72" s="435">
        <v>3</v>
      </c>
      <c r="Z72" s="436">
        <v>4</v>
      </c>
      <c r="AA72" s="503">
        <v>25</v>
      </c>
      <c r="AB72" s="504">
        <v>0</v>
      </c>
      <c r="AC72" s="505">
        <v>0</v>
      </c>
      <c r="AD72" s="59">
        <v>0</v>
      </c>
      <c r="AE72" s="62">
        <v>0</v>
      </c>
      <c r="AF72" s="65">
        <v>0</v>
      </c>
      <c r="AG72" s="59">
        <v>0</v>
      </c>
      <c r="AH72" s="62">
        <v>0</v>
      </c>
      <c r="AI72" s="65">
        <v>0</v>
      </c>
      <c r="AJ72" s="59">
        <v>0</v>
      </c>
      <c r="AK72" s="62">
        <v>0</v>
      </c>
      <c r="AL72" s="65">
        <v>0</v>
      </c>
      <c r="AM72" s="59">
        <v>0</v>
      </c>
      <c r="AN72" s="62">
        <v>0</v>
      </c>
      <c r="AO72" s="65">
        <v>0</v>
      </c>
      <c r="AP72" s="59">
        <v>0</v>
      </c>
      <c r="AQ72" s="62">
        <v>0</v>
      </c>
      <c r="AR72" s="65">
        <v>0</v>
      </c>
      <c r="AS72" s="59">
        <v>0</v>
      </c>
      <c r="AT72" s="62">
        <v>0</v>
      </c>
      <c r="AU72" s="65">
        <v>0</v>
      </c>
      <c r="AV72" s="59">
        <v>0</v>
      </c>
      <c r="AW72" s="62">
        <v>0</v>
      </c>
      <c r="AX72" s="65">
        <v>0</v>
      </c>
      <c r="AY72" s="59">
        <v>0</v>
      </c>
      <c r="AZ72" s="62">
        <v>0</v>
      </c>
      <c r="BA72" s="65">
        <v>0</v>
      </c>
      <c r="BB72" s="59">
        <v>0</v>
      </c>
      <c r="BC72" s="62">
        <v>0</v>
      </c>
      <c r="BD72" s="65">
        <v>0</v>
      </c>
      <c r="BE72" s="59">
        <v>0</v>
      </c>
      <c r="BF72" s="62">
        <v>0</v>
      </c>
      <c r="BG72" s="65">
        <v>0</v>
      </c>
      <c r="BH72" s="59">
        <v>0</v>
      </c>
      <c r="BI72" s="62">
        <v>0</v>
      </c>
      <c r="BJ72" s="65">
        <v>0</v>
      </c>
      <c r="BK72" s="59">
        <v>0</v>
      </c>
      <c r="BL72" s="62">
        <v>0</v>
      </c>
      <c r="BM72" s="65">
        <v>0</v>
      </c>
      <c r="BN72" s="59">
        <v>0</v>
      </c>
      <c r="BO72" s="62">
        <v>0</v>
      </c>
      <c r="BP72" s="65">
        <v>0</v>
      </c>
      <c r="BQ72" s="59">
        <v>0</v>
      </c>
      <c r="BR72" s="62">
        <v>0</v>
      </c>
      <c r="BS72" s="65">
        <v>0</v>
      </c>
      <c r="BT72" s="59">
        <v>0</v>
      </c>
      <c r="BU72" s="62">
        <v>0</v>
      </c>
      <c r="BV72" s="65">
        <v>0</v>
      </c>
      <c r="BW72" s="59">
        <v>0</v>
      </c>
      <c r="BX72" s="62">
        <v>0</v>
      </c>
      <c r="BY72" s="65">
        <v>0</v>
      </c>
      <c r="BZ72" s="59">
        <v>0</v>
      </c>
      <c r="CA72" s="62">
        <v>0</v>
      </c>
      <c r="CB72" s="65">
        <v>0</v>
      </c>
      <c r="CC72" s="59">
        <v>0</v>
      </c>
      <c r="CD72" s="62">
        <v>0</v>
      </c>
      <c r="CE72" s="65">
        <v>0</v>
      </c>
      <c r="CF72" s="59"/>
      <c r="CG72" s="62"/>
      <c r="CH72" s="65"/>
      <c r="CI72" s="59"/>
      <c r="CJ72" s="62"/>
      <c r="CK72" s="65"/>
    </row>
    <row r="73" ht="25.15" customHeight="1">
      <c r="A73" s="458" t="s">
        <v>479</v>
      </c>
      <c r="B73" s="9">
        <v>66</v>
      </c>
      <c r="C73" s="57" t="s">
        <v>480</v>
      </c>
      <c r="D73" s="70" t="s">
        <v>50</v>
      </c>
      <c r="E73" s="59">
        <v>5943</v>
      </c>
      <c r="F73" s="11">
        <f t="shared" si="13"/>
        <v>0</v>
      </c>
      <c r="G73" s="61">
        <v>208</v>
      </c>
      <c r="H73" s="11">
        <f t="shared" si="14"/>
        <v>0</v>
      </c>
      <c r="I73" s="62"/>
      <c r="J73" s="109" t="str">
        <f t="shared" si="15"/>
      </c>
      <c r="K73" s="111">
        <f t="shared" si="12"/>
        <v>0</v>
      </c>
      <c r="L73" s="64">
        <v>110</v>
      </c>
      <c r="M73" s="62">
        <v>8</v>
      </c>
      <c r="N73" s="65">
        <v>3</v>
      </c>
      <c r="O73" s="59">
        <v>52</v>
      </c>
      <c r="P73" s="62">
        <v>0</v>
      </c>
      <c r="Q73" s="65">
        <v>0</v>
      </c>
      <c r="R73" s="180">
        <v>112</v>
      </c>
      <c r="S73" s="181">
        <v>3</v>
      </c>
      <c r="T73" s="182">
        <v>0</v>
      </c>
      <c r="U73" s="372">
        <v>202</v>
      </c>
      <c r="V73" s="374">
        <v>2</v>
      </c>
      <c r="W73" s="376">
        <v>0</v>
      </c>
      <c r="X73" s="434">
        <v>0</v>
      </c>
      <c r="Y73" s="435">
        <v>0</v>
      </c>
      <c r="Z73" s="436">
        <v>0</v>
      </c>
      <c r="AA73" s="503">
        <v>62</v>
      </c>
      <c r="AB73" s="504">
        <v>0</v>
      </c>
      <c r="AC73" s="505">
        <v>0</v>
      </c>
      <c r="AD73" s="59">
        <v>0</v>
      </c>
      <c r="AE73" s="62">
        <v>0</v>
      </c>
      <c r="AF73" s="65">
        <v>0</v>
      </c>
      <c r="AG73" s="59">
        <v>0</v>
      </c>
      <c r="AH73" s="62">
        <v>0</v>
      </c>
      <c r="AI73" s="65">
        <v>0</v>
      </c>
      <c r="AJ73" s="59">
        <v>0</v>
      </c>
      <c r="AK73" s="62">
        <v>0</v>
      </c>
      <c r="AL73" s="65">
        <v>0</v>
      </c>
      <c r="AM73" s="59">
        <v>0</v>
      </c>
      <c r="AN73" s="62">
        <v>0</v>
      </c>
      <c r="AO73" s="65">
        <v>0</v>
      </c>
      <c r="AP73" s="59">
        <v>0</v>
      </c>
      <c r="AQ73" s="62">
        <v>0</v>
      </c>
      <c r="AR73" s="65">
        <v>0</v>
      </c>
      <c r="AS73" s="59">
        <v>0</v>
      </c>
      <c r="AT73" s="62">
        <v>0</v>
      </c>
      <c r="AU73" s="65">
        <v>0</v>
      </c>
      <c r="AV73" s="59">
        <v>0</v>
      </c>
      <c r="AW73" s="62">
        <v>0</v>
      </c>
      <c r="AX73" s="65">
        <v>0</v>
      </c>
      <c r="AY73" s="59">
        <v>0</v>
      </c>
      <c r="AZ73" s="62">
        <v>0</v>
      </c>
      <c r="BA73" s="65">
        <v>0</v>
      </c>
      <c r="BB73" s="59">
        <v>0</v>
      </c>
      <c r="BC73" s="62">
        <v>0</v>
      </c>
      <c r="BD73" s="65">
        <v>0</v>
      </c>
      <c r="BE73" s="59">
        <v>0</v>
      </c>
      <c r="BF73" s="62">
        <v>0</v>
      </c>
      <c r="BG73" s="65">
        <v>0</v>
      </c>
      <c r="BH73" s="59">
        <v>0</v>
      </c>
      <c r="BI73" s="62">
        <v>0</v>
      </c>
      <c r="BJ73" s="65">
        <v>0</v>
      </c>
      <c r="BK73" s="59">
        <v>0</v>
      </c>
      <c r="BL73" s="62">
        <v>0</v>
      </c>
      <c r="BM73" s="65">
        <v>0</v>
      </c>
      <c r="BN73" s="59">
        <v>0</v>
      </c>
      <c r="BO73" s="62">
        <v>0</v>
      </c>
      <c r="BP73" s="65">
        <v>0</v>
      </c>
      <c r="BQ73" s="59">
        <v>0</v>
      </c>
      <c r="BR73" s="62">
        <v>0</v>
      </c>
      <c r="BS73" s="65">
        <v>0</v>
      </c>
      <c r="BT73" s="59">
        <v>0</v>
      </c>
      <c r="BU73" s="62">
        <v>0</v>
      </c>
      <c r="BV73" s="65">
        <v>0</v>
      </c>
      <c r="BW73" s="59">
        <v>0</v>
      </c>
      <c r="BX73" s="62">
        <v>0</v>
      </c>
      <c r="BY73" s="65">
        <v>0</v>
      </c>
      <c r="BZ73" s="59">
        <v>0</v>
      </c>
      <c r="CA73" s="62">
        <v>0</v>
      </c>
      <c r="CB73" s="65">
        <v>0</v>
      </c>
      <c r="CC73" s="59">
        <v>0</v>
      </c>
      <c r="CD73" s="62">
        <v>0</v>
      </c>
      <c r="CE73" s="65">
        <v>0</v>
      </c>
      <c r="CF73" s="59"/>
      <c r="CG73" s="62"/>
      <c r="CH73" s="65"/>
      <c r="CI73" s="59"/>
      <c r="CJ73" s="62"/>
      <c r="CK73" s="65"/>
    </row>
    <row r="74" ht="25.15" customHeight="1">
      <c r="A74" s="458" t="s">
        <v>481</v>
      </c>
      <c r="B74" s="9">
        <v>67</v>
      </c>
      <c r="C74" s="57" t="s">
        <v>482</v>
      </c>
      <c r="D74" s="70" t="s">
        <v>50</v>
      </c>
      <c r="E74" s="59">
        <v>670</v>
      </c>
      <c r="F74" s="11">
        <f t="shared" si="13"/>
        <v>0</v>
      </c>
      <c r="G74" s="61">
        <v>22</v>
      </c>
      <c r="H74" s="11">
        <f t="shared" si="14"/>
        <v>0</v>
      </c>
      <c r="I74" s="62">
        <v>26</v>
      </c>
      <c r="J74" s="109">
        <f t="shared" si="15"/>
        <v>0</v>
      </c>
      <c r="K74" s="111">
        <f t="shared" si="12"/>
        <v>0</v>
      </c>
      <c r="L74" s="64">
        <v>0</v>
      </c>
      <c r="M74" s="62">
        <v>0</v>
      </c>
      <c r="N74" s="65">
        <v>0</v>
      </c>
      <c r="O74" s="59">
        <v>0</v>
      </c>
      <c r="P74" s="62">
        <v>0</v>
      </c>
      <c r="Q74" s="65">
        <v>0</v>
      </c>
      <c r="R74" s="180">
        <v>0</v>
      </c>
      <c r="S74" s="181">
        <v>0</v>
      </c>
      <c r="T74" s="182">
        <v>0</v>
      </c>
      <c r="U74" s="372">
        <v>0</v>
      </c>
      <c r="V74" s="374">
        <v>0</v>
      </c>
      <c r="W74" s="376">
        <v>0</v>
      </c>
      <c r="X74" s="434">
        <v>0</v>
      </c>
      <c r="Y74" s="435">
        <v>0</v>
      </c>
      <c r="Z74" s="436">
        <v>0</v>
      </c>
      <c r="AA74" s="503">
        <v>0</v>
      </c>
      <c r="AB74" s="504">
        <v>0</v>
      </c>
      <c r="AC74" s="505">
        <v>0</v>
      </c>
      <c r="AD74" s="59">
        <v>0</v>
      </c>
      <c r="AE74" s="62">
        <v>0</v>
      </c>
      <c r="AF74" s="65">
        <v>0</v>
      </c>
      <c r="AG74" s="59">
        <v>0</v>
      </c>
      <c r="AH74" s="62">
        <v>0</v>
      </c>
      <c r="AI74" s="65">
        <v>0</v>
      </c>
      <c r="AJ74" s="59">
        <v>0</v>
      </c>
      <c r="AK74" s="62">
        <v>0</v>
      </c>
      <c r="AL74" s="65">
        <v>0</v>
      </c>
      <c r="AM74" s="59">
        <v>0</v>
      </c>
      <c r="AN74" s="62">
        <v>0</v>
      </c>
      <c r="AO74" s="65">
        <v>0</v>
      </c>
      <c r="AP74" s="59">
        <v>0</v>
      </c>
      <c r="AQ74" s="62">
        <v>0</v>
      </c>
      <c r="AR74" s="65">
        <v>0</v>
      </c>
      <c r="AS74" s="59">
        <v>0</v>
      </c>
      <c r="AT74" s="62">
        <v>0</v>
      </c>
      <c r="AU74" s="65">
        <v>0</v>
      </c>
      <c r="AV74" s="59">
        <v>0</v>
      </c>
      <c r="AW74" s="62">
        <v>0</v>
      </c>
      <c r="AX74" s="65">
        <v>0</v>
      </c>
      <c r="AY74" s="59">
        <v>0</v>
      </c>
      <c r="AZ74" s="62">
        <v>0</v>
      </c>
      <c r="BA74" s="65">
        <v>0</v>
      </c>
      <c r="BB74" s="59">
        <v>0</v>
      </c>
      <c r="BC74" s="62">
        <v>0</v>
      </c>
      <c r="BD74" s="65">
        <v>0</v>
      </c>
      <c r="BE74" s="59">
        <v>0</v>
      </c>
      <c r="BF74" s="62">
        <v>0</v>
      </c>
      <c r="BG74" s="65">
        <v>0</v>
      </c>
      <c r="BH74" s="59">
        <v>0</v>
      </c>
      <c r="BI74" s="62">
        <v>0</v>
      </c>
      <c r="BJ74" s="65">
        <v>0</v>
      </c>
      <c r="BK74" s="59">
        <v>0</v>
      </c>
      <c r="BL74" s="62">
        <v>0</v>
      </c>
      <c r="BM74" s="65">
        <v>0</v>
      </c>
      <c r="BN74" s="59">
        <v>0</v>
      </c>
      <c r="BO74" s="62">
        <v>0</v>
      </c>
      <c r="BP74" s="65">
        <v>0</v>
      </c>
      <c r="BQ74" s="59">
        <v>0</v>
      </c>
      <c r="BR74" s="62">
        <v>0</v>
      </c>
      <c r="BS74" s="65">
        <v>0</v>
      </c>
      <c r="BT74" s="59">
        <v>0</v>
      </c>
      <c r="BU74" s="62">
        <v>0</v>
      </c>
      <c r="BV74" s="65">
        <v>0</v>
      </c>
      <c r="BW74" s="59">
        <v>0</v>
      </c>
      <c r="BX74" s="62">
        <v>0</v>
      </c>
      <c r="BY74" s="65">
        <v>0</v>
      </c>
      <c r="BZ74" s="59">
        <v>0</v>
      </c>
      <c r="CA74" s="62">
        <v>0</v>
      </c>
      <c r="CB74" s="65">
        <v>0</v>
      </c>
      <c r="CC74" s="59">
        <v>0</v>
      </c>
      <c r="CD74" s="62">
        <v>0</v>
      </c>
      <c r="CE74" s="65">
        <v>0</v>
      </c>
      <c r="CF74" s="59"/>
      <c r="CG74" s="62"/>
      <c r="CH74" s="65"/>
      <c r="CI74" s="59"/>
      <c r="CJ74" s="62"/>
      <c r="CK74" s="65"/>
    </row>
    <row r="75" ht="25.15" customHeight="1">
      <c r="A75" s="458" t="s">
        <v>483</v>
      </c>
      <c r="B75" s="9">
        <v>68</v>
      </c>
      <c r="C75" s="57" t="s">
        <v>484</v>
      </c>
      <c r="D75" s="70" t="s">
        <v>50</v>
      </c>
      <c r="E75" s="59">
        <v>4774</v>
      </c>
      <c r="F75" s="11">
        <f t="shared" si="13"/>
        <v>0</v>
      </c>
      <c r="G75" s="61">
        <v>162</v>
      </c>
      <c r="H75" s="11">
        <f t="shared" si="14"/>
        <v>0</v>
      </c>
      <c r="I75" s="62"/>
      <c r="J75" s="109" t="str">
        <f t="shared" si="15"/>
      </c>
      <c r="K75" s="111">
        <f t="shared" si="12"/>
        <v>0</v>
      </c>
      <c r="L75" s="64">
        <v>154</v>
      </c>
      <c r="M75" s="62">
        <v>3</v>
      </c>
      <c r="N75" s="65">
        <v>0</v>
      </c>
      <c r="O75" s="59">
        <v>76</v>
      </c>
      <c r="P75" s="62">
        <v>0</v>
      </c>
      <c r="Q75" s="65">
        <v>0</v>
      </c>
      <c r="R75" s="180">
        <v>148</v>
      </c>
      <c r="S75" s="181">
        <v>7</v>
      </c>
      <c r="T75" s="182">
        <v>2</v>
      </c>
      <c r="U75" s="372">
        <v>97</v>
      </c>
      <c r="V75" s="374">
        <v>2</v>
      </c>
      <c r="W75" s="376">
        <v>0</v>
      </c>
      <c r="X75" s="434">
        <v>135</v>
      </c>
      <c r="Y75" s="435">
        <v>2</v>
      </c>
      <c r="Z75" s="436">
        <v>1</v>
      </c>
      <c r="AA75" s="503">
        <v>74</v>
      </c>
      <c r="AB75" s="504">
        <v>0</v>
      </c>
      <c r="AC75" s="505">
        <v>0</v>
      </c>
      <c r="AD75" s="59">
        <v>0</v>
      </c>
      <c r="AE75" s="62">
        <v>0</v>
      </c>
      <c r="AF75" s="65">
        <v>0</v>
      </c>
      <c r="AG75" s="59">
        <v>0</v>
      </c>
      <c r="AH75" s="62">
        <v>0</v>
      </c>
      <c r="AI75" s="65">
        <v>0</v>
      </c>
      <c r="AJ75" s="59">
        <v>0</v>
      </c>
      <c r="AK75" s="62">
        <v>0</v>
      </c>
      <c r="AL75" s="65">
        <v>0</v>
      </c>
      <c r="AM75" s="59">
        <v>0</v>
      </c>
      <c r="AN75" s="62">
        <v>0</v>
      </c>
      <c r="AO75" s="65">
        <v>0</v>
      </c>
      <c r="AP75" s="59">
        <v>0</v>
      </c>
      <c r="AQ75" s="62">
        <v>0</v>
      </c>
      <c r="AR75" s="65">
        <v>0</v>
      </c>
      <c r="AS75" s="59">
        <v>0</v>
      </c>
      <c r="AT75" s="62">
        <v>0</v>
      </c>
      <c r="AU75" s="65">
        <v>0</v>
      </c>
      <c r="AV75" s="59">
        <v>0</v>
      </c>
      <c r="AW75" s="62">
        <v>0</v>
      </c>
      <c r="AX75" s="65">
        <v>0</v>
      </c>
      <c r="AY75" s="59">
        <v>0</v>
      </c>
      <c r="AZ75" s="62">
        <v>0</v>
      </c>
      <c r="BA75" s="65">
        <v>0</v>
      </c>
      <c r="BB75" s="59">
        <v>0</v>
      </c>
      <c r="BC75" s="62">
        <v>0</v>
      </c>
      <c r="BD75" s="65">
        <v>0</v>
      </c>
      <c r="BE75" s="59">
        <v>0</v>
      </c>
      <c r="BF75" s="62">
        <v>0</v>
      </c>
      <c r="BG75" s="65">
        <v>0</v>
      </c>
      <c r="BH75" s="59">
        <v>0</v>
      </c>
      <c r="BI75" s="62">
        <v>0</v>
      </c>
      <c r="BJ75" s="65">
        <v>0</v>
      </c>
      <c r="BK75" s="59">
        <v>0</v>
      </c>
      <c r="BL75" s="62">
        <v>0</v>
      </c>
      <c r="BM75" s="65">
        <v>0</v>
      </c>
      <c r="BN75" s="59">
        <v>0</v>
      </c>
      <c r="BO75" s="62">
        <v>0</v>
      </c>
      <c r="BP75" s="65">
        <v>0</v>
      </c>
      <c r="BQ75" s="59">
        <v>0</v>
      </c>
      <c r="BR75" s="62">
        <v>0</v>
      </c>
      <c r="BS75" s="65">
        <v>0</v>
      </c>
      <c r="BT75" s="59">
        <v>0</v>
      </c>
      <c r="BU75" s="62">
        <v>0</v>
      </c>
      <c r="BV75" s="65">
        <v>0</v>
      </c>
      <c r="BW75" s="59">
        <v>0</v>
      </c>
      <c r="BX75" s="62">
        <v>0</v>
      </c>
      <c r="BY75" s="65">
        <v>0</v>
      </c>
      <c r="BZ75" s="59">
        <v>0</v>
      </c>
      <c r="CA75" s="62">
        <v>0</v>
      </c>
      <c r="CB75" s="65">
        <v>0</v>
      </c>
      <c r="CC75" s="59">
        <v>0</v>
      </c>
      <c r="CD75" s="62">
        <v>0</v>
      </c>
      <c r="CE75" s="65">
        <v>0</v>
      </c>
      <c r="CF75" s="59"/>
      <c r="CG75" s="62"/>
      <c r="CH75" s="65"/>
      <c r="CI75" s="59"/>
      <c r="CJ75" s="62"/>
      <c r="CK75" s="65"/>
    </row>
    <row r="76" ht="25.15" customHeight="1">
      <c r="A76" s="458" t="s">
        <v>485</v>
      </c>
      <c r="B76" s="9">
        <v>69</v>
      </c>
      <c r="C76" s="57" t="s">
        <v>486</v>
      </c>
      <c r="D76" s="70" t="s">
        <v>50</v>
      </c>
      <c r="E76" s="59">
        <v>2716</v>
      </c>
      <c r="F76" s="11">
        <f ref="F76:F140" t="shared" si="16">IFERROR((SUM(L76,O76,R76,U76,X76,AA76,AD76,AG76,AJ76,AM76,AP76,AS76,AV76,AY76,BB76,BE76,BH76,BK76,BN76,BQ76,BT76,BW76,BZ76,CC76,CF76,CI76)/E76),"")</f>
        <v>0</v>
      </c>
      <c r="G76" s="61">
        <v>93</v>
      </c>
      <c r="H76" s="11">
        <f ref="H76:H140" t="shared" si="17">IFERROR((SUM(M76,P76,S76,V76,Y76,AB76,AE76,AH76,AK76,AN76,AQ76,AT76,AW76,AZ76,BC76,BF76,BI76,BL76,BO76,BR76,BU76,BX76,CA76,CD76,CG76,CJ76)/G76),"")</f>
        <v>0</v>
      </c>
      <c r="I76" s="62"/>
      <c r="J76" s="109" t="str">
        <f ref="J76:J140" t="shared" si="18">IFERROR((SUM(N76,Q76,T76,W76,Z76,AC76,AF76,AI76,AL76,AO76,AR76,AU76,AX76,BA76,BD76,BG76,BJ76,BM76,BP76,BS76,BV76,BY76,CB76,CE76,CH76,CK76)/I76),"")</f>
      </c>
      <c r="K76" s="111">
        <f t="shared" si="12"/>
        <v>0</v>
      </c>
      <c r="L76" s="64">
        <v>10</v>
      </c>
      <c r="M76" s="62">
        <v>1</v>
      </c>
      <c r="N76" s="65">
        <v>0</v>
      </c>
      <c r="O76" s="59">
        <v>52</v>
      </c>
      <c r="P76" s="62">
        <v>1</v>
      </c>
      <c r="Q76" s="65">
        <v>1</v>
      </c>
      <c r="R76" s="180">
        <v>26</v>
      </c>
      <c r="S76" s="181">
        <v>1</v>
      </c>
      <c r="T76" s="182">
        <v>1</v>
      </c>
      <c r="U76" s="372">
        <v>41</v>
      </c>
      <c r="V76" s="374">
        <v>0</v>
      </c>
      <c r="W76" s="376">
        <v>0</v>
      </c>
      <c r="X76" s="434">
        <v>29</v>
      </c>
      <c r="Y76" s="435">
        <v>0</v>
      </c>
      <c r="Z76" s="436">
        <v>0</v>
      </c>
      <c r="AA76" s="503">
        <v>25</v>
      </c>
      <c r="AB76" s="504">
        <v>0</v>
      </c>
      <c r="AC76" s="505">
        <v>0</v>
      </c>
      <c r="AD76" s="59">
        <v>0</v>
      </c>
      <c r="AE76" s="62">
        <v>0</v>
      </c>
      <c r="AF76" s="65">
        <v>0</v>
      </c>
      <c r="AG76" s="59">
        <v>0</v>
      </c>
      <c r="AH76" s="62">
        <v>0</v>
      </c>
      <c r="AI76" s="65">
        <v>0</v>
      </c>
      <c r="AJ76" s="59">
        <v>0</v>
      </c>
      <c r="AK76" s="62">
        <v>0</v>
      </c>
      <c r="AL76" s="65">
        <v>0</v>
      </c>
      <c r="AM76" s="59">
        <v>0</v>
      </c>
      <c r="AN76" s="62">
        <v>0</v>
      </c>
      <c r="AO76" s="65">
        <v>0</v>
      </c>
      <c r="AP76" s="59">
        <v>0</v>
      </c>
      <c r="AQ76" s="62">
        <v>0</v>
      </c>
      <c r="AR76" s="65">
        <v>0</v>
      </c>
      <c r="AS76" s="59">
        <v>0</v>
      </c>
      <c r="AT76" s="62">
        <v>0</v>
      </c>
      <c r="AU76" s="65">
        <v>0</v>
      </c>
      <c r="AV76" s="59">
        <v>0</v>
      </c>
      <c r="AW76" s="62">
        <v>0</v>
      </c>
      <c r="AX76" s="65">
        <v>0</v>
      </c>
      <c r="AY76" s="59">
        <v>0</v>
      </c>
      <c r="AZ76" s="62">
        <v>0</v>
      </c>
      <c r="BA76" s="65">
        <v>0</v>
      </c>
      <c r="BB76" s="59">
        <v>0</v>
      </c>
      <c r="BC76" s="62">
        <v>0</v>
      </c>
      <c r="BD76" s="65">
        <v>0</v>
      </c>
      <c r="BE76" s="59">
        <v>0</v>
      </c>
      <c r="BF76" s="62">
        <v>0</v>
      </c>
      <c r="BG76" s="65">
        <v>0</v>
      </c>
      <c r="BH76" s="59">
        <v>0</v>
      </c>
      <c r="BI76" s="62">
        <v>0</v>
      </c>
      <c r="BJ76" s="65">
        <v>0</v>
      </c>
      <c r="BK76" s="59">
        <v>0</v>
      </c>
      <c r="BL76" s="62">
        <v>0</v>
      </c>
      <c r="BM76" s="65">
        <v>0</v>
      </c>
      <c r="BN76" s="59">
        <v>0</v>
      </c>
      <c r="BO76" s="62">
        <v>0</v>
      </c>
      <c r="BP76" s="65">
        <v>0</v>
      </c>
      <c r="BQ76" s="59">
        <v>0</v>
      </c>
      <c r="BR76" s="62">
        <v>0</v>
      </c>
      <c r="BS76" s="65">
        <v>0</v>
      </c>
      <c r="BT76" s="59">
        <v>0</v>
      </c>
      <c r="BU76" s="62">
        <v>0</v>
      </c>
      <c r="BV76" s="65">
        <v>0</v>
      </c>
      <c r="BW76" s="59">
        <v>0</v>
      </c>
      <c r="BX76" s="62">
        <v>0</v>
      </c>
      <c r="BY76" s="65">
        <v>0</v>
      </c>
      <c r="BZ76" s="59">
        <v>0</v>
      </c>
      <c r="CA76" s="62">
        <v>0</v>
      </c>
      <c r="CB76" s="65">
        <v>0</v>
      </c>
      <c r="CC76" s="59">
        <v>0</v>
      </c>
      <c r="CD76" s="62">
        <v>0</v>
      </c>
      <c r="CE76" s="65">
        <v>0</v>
      </c>
      <c r="CF76" s="59"/>
      <c r="CG76" s="62"/>
      <c r="CH76" s="65"/>
      <c r="CI76" s="59"/>
      <c r="CJ76" s="62"/>
      <c r="CK76" s="65"/>
    </row>
    <row r="77" ht="25.15" customHeight="1">
      <c r="A77" s="458" t="s">
        <v>487</v>
      </c>
      <c r="B77" s="9">
        <v>70</v>
      </c>
      <c r="C77" s="57" t="s">
        <v>488</v>
      </c>
      <c r="D77" s="70" t="s">
        <v>50</v>
      </c>
      <c r="E77" s="59"/>
      <c r="F77" s="11" t="str">
        <f t="shared" si="16"/>
      </c>
      <c r="G77" s="61"/>
      <c r="H77" s="11" t="str">
        <f t="shared" si="17"/>
      </c>
      <c r="I77" s="62"/>
      <c r="J77" s="109" t="str">
        <f t="shared" si="18"/>
      </c>
      <c r="K77" s="111" t="str">
        <f t="shared" si="12"/>
      </c>
      <c r="L77" s="64">
        <v>0</v>
      </c>
      <c r="M77" s="62">
        <v>0</v>
      </c>
      <c r="N77" s="65">
        <v>0</v>
      </c>
      <c r="O77" s="59">
        <v>0</v>
      </c>
      <c r="P77" s="62">
        <v>0</v>
      </c>
      <c r="Q77" s="65">
        <v>0</v>
      </c>
      <c r="R77" s="180">
        <v>0</v>
      </c>
      <c r="S77" s="181">
        <v>0</v>
      </c>
      <c r="T77" s="182">
        <v>0</v>
      </c>
      <c r="U77" s="372">
        <v>0</v>
      </c>
      <c r="V77" s="374">
        <v>0</v>
      </c>
      <c r="W77" s="376">
        <v>0</v>
      </c>
      <c r="X77" s="434">
        <v>0</v>
      </c>
      <c r="Y77" s="435">
        <v>0</v>
      </c>
      <c r="Z77" s="436">
        <v>0</v>
      </c>
      <c r="AA77" s="503">
        <v>0</v>
      </c>
      <c r="AB77" s="504">
        <v>0</v>
      </c>
      <c r="AC77" s="505">
        <v>0</v>
      </c>
      <c r="AD77" s="59">
        <v>0</v>
      </c>
      <c r="AE77" s="62">
        <v>0</v>
      </c>
      <c r="AF77" s="65">
        <v>0</v>
      </c>
      <c r="AG77" s="59">
        <v>0</v>
      </c>
      <c r="AH77" s="62">
        <v>0</v>
      </c>
      <c r="AI77" s="65">
        <v>0</v>
      </c>
      <c r="AJ77" s="59">
        <v>0</v>
      </c>
      <c r="AK77" s="62">
        <v>0</v>
      </c>
      <c r="AL77" s="65">
        <v>0</v>
      </c>
      <c r="AM77" s="59">
        <v>0</v>
      </c>
      <c r="AN77" s="62">
        <v>0</v>
      </c>
      <c r="AO77" s="65">
        <v>0</v>
      </c>
      <c r="AP77" s="59">
        <v>0</v>
      </c>
      <c r="AQ77" s="62">
        <v>0</v>
      </c>
      <c r="AR77" s="65">
        <v>0</v>
      </c>
      <c r="AS77" s="59">
        <v>0</v>
      </c>
      <c r="AT77" s="62">
        <v>0</v>
      </c>
      <c r="AU77" s="65">
        <v>0</v>
      </c>
      <c r="AV77" s="59">
        <v>0</v>
      </c>
      <c r="AW77" s="62">
        <v>0</v>
      </c>
      <c r="AX77" s="65">
        <v>0</v>
      </c>
      <c r="AY77" s="59">
        <v>0</v>
      </c>
      <c r="AZ77" s="62">
        <v>0</v>
      </c>
      <c r="BA77" s="65">
        <v>0</v>
      </c>
      <c r="BB77" s="59">
        <v>0</v>
      </c>
      <c r="BC77" s="62">
        <v>0</v>
      </c>
      <c r="BD77" s="65">
        <v>0</v>
      </c>
      <c r="BE77" s="59">
        <v>0</v>
      </c>
      <c r="BF77" s="62">
        <v>0</v>
      </c>
      <c r="BG77" s="65">
        <v>0</v>
      </c>
      <c r="BH77" s="59">
        <v>0</v>
      </c>
      <c r="BI77" s="62">
        <v>0</v>
      </c>
      <c r="BJ77" s="65">
        <v>0</v>
      </c>
      <c r="BK77" s="59">
        <v>0</v>
      </c>
      <c r="BL77" s="62">
        <v>0</v>
      </c>
      <c r="BM77" s="65">
        <v>0</v>
      </c>
      <c r="BN77" s="59">
        <v>0</v>
      </c>
      <c r="BO77" s="62">
        <v>0</v>
      </c>
      <c r="BP77" s="65">
        <v>0</v>
      </c>
      <c r="BQ77" s="59">
        <v>0</v>
      </c>
      <c r="BR77" s="62">
        <v>0</v>
      </c>
      <c r="BS77" s="65">
        <v>0</v>
      </c>
      <c r="BT77" s="59">
        <v>0</v>
      </c>
      <c r="BU77" s="62">
        <v>0</v>
      </c>
      <c r="BV77" s="65">
        <v>0</v>
      </c>
      <c r="BW77" s="59">
        <v>0</v>
      </c>
      <c r="BX77" s="62">
        <v>0</v>
      </c>
      <c r="BY77" s="65">
        <v>0</v>
      </c>
      <c r="BZ77" s="59">
        <v>0</v>
      </c>
      <c r="CA77" s="62">
        <v>0</v>
      </c>
      <c r="CB77" s="65">
        <v>0</v>
      </c>
      <c r="CC77" s="59">
        <v>0</v>
      </c>
      <c r="CD77" s="62">
        <v>0</v>
      </c>
      <c r="CE77" s="65">
        <v>0</v>
      </c>
      <c r="CF77" s="59"/>
      <c r="CG77" s="62"/>
      <c r="CH77" s="65"/>
      <c r="CI77" s="59"/>
      <c r="CJ77" s="62"/>
      <c r="CK77" s="65"/>
    </row>
    <row r="78" ht="25.15" customHeight="1">
      <c r="A78" s="458" t="s">
        <v>489</v>
      </c>
      <c r="B78" s="9">
        <v>71</v>
      </c>
      <c r="C78" s="57" t="s">
        <v>490</v>
      </c>
      <c r="D78" s="70" t="s">
        <v>50</v>
      </c>
      <c r="E78" s="59">
        <v>670</v>
      </c>
      <c r="F78" s="11">
        <f t="shared" si="16"/>
        <v>0</v>
      </c>
      <c r="G78" s="61">
        <v>22</v>
      </c>
      <c r="H78" s="11">
        <f t="shared" si="17"/>
        <v>0</v>
      </c>
      <c r="I78" s="62">
        <v>26</v>
      </c>
      <c r="J78" s="109">
        <f t="shared" si="18"/>
        <v>0</v>
      </c>
      <c r="K78" s="111">
        <f t="shared" si="12"/>
        <v>0</v>
      </c>
      <c r="L78" s="64">
        <v>0</v>
      </c>
      <c r="M78" s="62">
        <v>0</v>
      </c>
      <c r="N78" s="65">
        <v>0</v>
      </c>
      <c r="O78" s="59">
        <v>0</v>
      </c>
      <c r="P78" s="62">
        <v>0</v>
      </c>
      <c r="Q78" s="65">
        <v>0</v>
      </c>
      <c r="R78" s="180">
        <v>0</v>
      </c>
      <c r="S78" s="181">
        <v>0</v>
      </c>
      <c r="T78" s="182">
        <v>0</v>
      </c>
      <c r="U78" s="372">
        <v>0</v>
      </c>
      <c r="V78" s="374">
        <v>0</v>
      </c>
      <c r="W78" s="376">
        <v>0</v>
      </c>
      <c r="X78" s="434">
        <v>0</v>
      </c>
      <c r="Y78" s="435">
        <v>0</v>
      </c>
      <c r="Z78" s="436">
        <v>0</v>
      </c>
      <c r="AA78" s="503">
        <v>0</v>
      </c>
      <c r="AB78" s="504">
        <v>0</v>
      </c>
      <c r="AC78" s="505">
        <v>0</v>
      </c>
      <c r="AD78" s="59">
        <v>0</v>
      </c>
      <c r="AE78" s="62">
        <v>0</v>
      </c>
      <c r="AF78" s="65">
        <v>0</v>
      </c>
      <c r="AG78" s="59">
        <v>0</v>
      </c>
      <c r="AH78" s="62">
        <v>0</v>
      </c>
      <c r="AI78" s="65">
        <v>0</v>
      </c>
      <c r="AJ78" s="59">
        <v>0</v>
      </c>
      <c r="AK78" s="62">
        <v>0</v>
      </c>
      <c r="AL78" s="65">
        <v>0</v>
      </c>
      <c r="AM78" s="59">
        <v>0</v>
      </c>
      <c r="AN78" s="62">
        <v>0</v>
      </c>
      <c r="AO78" s="65">
        <v>0</v>
      </c>
      <c r="AP78" s="59">
        <v>0</v>
      </c>
      <c r="AQ78" s="62">
        <v>0</v>
      </c>
      <c r="AR78" s="65">
        <v>0</v>
      </c>
      <c r="AS78" s="59">
        <v>0</v>
      </c>
      <c r="AT78" s="62">
        <v>0</v>
      </c>
      <c r="AU78" s="65">
        <v>0</v>
      </c>
      <c r="AV78" s="59">
        <v>0</v>
      </c>
      <c r="AW78" s="62">
        <v>0</v>
      </c>
      <c r="AX78" s="65">
        <v>0</v>
      </c>
      <c r="AY78" s="59">
        <v>0</v>
      </c>
      <c r="AZ78" s="62">
        <v>0</v>
      </c>
      <c r="BA78" s="65">
        <v>0</v>
      </c>
      <c r="BB78" s="59">
        <v>0</v>
      </c>
      <c r="BC78" s="62">
        <v>0</v>
      </c>
      <c r="BD78" s="65">
        <v>0</v>
      </c>
      <c r="BE78" s="59">
        <v>0</v>
      </c>
      <c r="BF78" s="62">
        <v>0</v>
      </c>
      <c r="BG78" s="65">
        <v>0</v>
      </c>
      <c r="BH78" s="59">
        <v>0</v>
      </c>
      <c r="BI78" s="62">
        <v>0</v>
      </c>
      <c r="BJ78" s="65">
        <v>0</v>
      </c>
      <c r="BK78" s="59">
        <v>0</v>
      </c>
      <c r="BL78" s="62">
        <v>0</v>
      </c>
      <c r="BM78" s="65">
        <v>0</v>
      </c>
      <c r="BN78" s="59">
        <v>0</v>
      </c>
      <c r="BO78" s="62">
        <v>0</v>
      </c>
      <c r="BP78" s="65">
        <v>0</v>
      </c>
      <c r="BQ78" s="59">
        <v>0</v>
      </c>
      <c r="BR78" s="62">
        <v>0</v>
      </c>
      <c r="BS78" s="65">
        <v>0</v>
      </c>
      <c r="BT78" s="59">
        <v>0</v>
      </c>
      <c r="BU78" s="62">
        <v>0</v>
      </c>
      <c r="BV78" s="65">
        <v>0</v>
      </c>
      <c r="BW78" s="59">
        <v>0</v>
      </c>
      <c r="BX78" s="62">
        <v>0</v>
      </c>
      <c r="BY78" s="65">
        <v>0</v>
      </c>
      <c r="BZ78" s="59">
        <v>0</v>
      </c>
      <c r="CA78" s="62">
        <v>0</v>
      </c>
      <c r="CB78" s="65">
        <v>0</v>
      </c>
      <c r="CC78" s="59">
        <v>0</v>
      </c>
      <c r="CD78" s="62">
        <v>0</v>
      </c>
      <c r="CE78" s="65">
        <v>0</v>
      </c>
      <c r="CF78" s="59"/>
      <c r="CG78" s="62"/>
      <c r="CH78" s="65"/>
      <c r="CI78" s="59"/>
      <c r="CJ78" s="62"/>
      <c r="CK78" s="65"/>
    </row>
    <row r="79" ht="25.15" customHeight="1">
      <c r="A79" s="458" t="s">
        <v>491</v>
      </c>
      <c r="B79" s="9">
        <v>72</v>
      </c>
      <c r="C79" s="57" t="s">
        <v>492</v>
      </c>
      <c r="D79" s="70" t="s">
        <v>50</v>
      </c>
      <c r="E79" s="59">
        <v>2643</v>
      </c>
      <c r="F79" s="11">
        <f t="shared" si="16"/>
        <v>0</v>
      </c>
      <c r="G79" s="61">
        <v>91</v>
      </c>
      <c r="H79" s="11">
        <f t="shared" si="17"/>
        <v>0</v>
      </c>
      <c r="I79" s="62"/>
      <c r="J79" s="109" t="str">
        <f t="shared" si="18"/>
      </c>
      <c r="K79" s="111">
        <f t="shared" si="12"/>
        <v>0</v>
      </c>
      <c r="L79" s="64">
        <v>47</v>
      </c>
      <c r="M79" s="62">
        <v>1</v>
      </c>
      <c r="N79" s="65">
        <v>0</v>
      </c>
      <c r="O79" s="59">
        <v>54</v>
      </c>
      <c r="P79" s="62">
        <v>0</v>
      </c>
      <c r="Q79" s="65">
        <v>0</v>
      </c>
      <c r="R79" s="180">
        <v>338</v>
      </c>
      <c r="S79" s="181">
        <v>2</v>
      </c>
      <c r="T79" s="182">
        <v>1</v>
      </c>
      <c r="U79" s="372">
        <v>49</v>
      </c>
      <c r="V79" s="374">
        <v>0</v>
      </c>
      <c r="W79" s="376">
        <v>0</v>
      </c>
      <c r="X79" s="434">
        <v>45</v>
      </c>
      <c r="Y79" s="435">
        <v>2</v>
      </c>
      <c r="Z79" s="436">
        <v>0</v>
      </c>
      <c r="AA79" s="503">
        <v>31</v>
      </c>
      <c r="AB79" s="504">
        <v>0</v>
      </c>
      <c r="AC79" s="505">
        <v>0</v>
      </c>
      <c r="AD79" s="59">
        <v>0</v>
      </c>
      <c r="AE79" s="62">
        <v>0</v>
      </c>
      <c r="AF79" s="65">
        <v>0</v>
      </c>
      <c r="AG79" s="59">
        <v>0</v>
      </c>
      <c r="AH79" s="62">
        <v>0</v>
      </c>
      <c r="AI79" s="65">
        <v>0</v>
      </c>
      <c r="AJ79" s="59">
        <v>0</v>
      </c>
      <c r="AK79" s="62">
        <v>0</v>
      </c>
      <c r="AL79" s="65">
        <v>0</v>
      </c>
      <c r="AM79" s="59">
        <v>0</v>
      </c>
      <c r="AN79" s="62">
        <v>0</v>
      </c>
      <c r="AO79" s="65">
        <v>0</v>
      </c>
      <c r="AP79" s="59">
        <v>0</v>
      </c>
      <c r="AQ79" s="62">
        <v>0</v>
      </c>
      <c r="AR79" s="65">
        <v>0</v>
      </c>
      <c r="AS79" s="59">
        <v>0</v>
      </c>
      <c r="AT79" s="62">
        <v>0</v>
      </c>
      <c r="AU79" s="65">
        <v>0</v>
      </c>
      <c r="AV79" s="59">
        <v>0</v>
      </c>
      <c r="AW79" s="62">
        <v>0</v>
      </c>
      <c r="AX79" s="65">
        <v>0</v>
      </c>
      <c r="AY79" s="59">
        <v>0</v>
      </c>
      <c r="AZ79" s="62">
        <v>0</v>
      </c>
      <c r="BA79" s="65">
        <v>0</v>
      </c>
      <c r="BB79" s="59">
        <v>0</v>
      </c>
      <c r="BC79" s="62">
        <v>0</v>
      </c>
      <c r="BD79" s="65">
        <v>0</v>
      </c>
      <c r="BE79" s="59">
        <v>0</v>
      </c>
      <c r="BF79" s="62">
        <v>0</v>
      </c>
      <c r="BG79" s="65">
        <v>0</v>
      </c>
      <c r="BH79" s="59">
        <v>0</v>
      </c>
      <c r="BI79" s="62">
        <v>0</v>
      </c>
      <c r="BJ79" s="65">
        <v>0</v>
      </c>
      <c r="BK79" s="59">
        <v>0</v>
      </c>
      <c r="BL79" s="62">
        <v>0</v>
      </c>
      <c r="BM79" s="65">
        <v>0</v>
      </c>
      <c r="BN79" s="59">
        <v>0</v>
      </c>
      <c r="BO79" s="62">
        <v>0</v>
      </c>
      <c r="BP79" s="65">
        <v>0</v>
      </c>
      <c r="BQ79" s="59">
        <v>0</v>
      </c>
      <c r="BR79" s="62">
        <v>0</v>
      </c>
      <c r="BS79" s="65">
        <v>0</v>
      </c>
      <c r="BT79" s="59">
        <v>0</v>
      </c>
      <c r="BU79" s="62">
        <v>0</v>
      </c>
      <c r="BV79" s="65">
        <v>0</v>
      </c>
      <c r="BW79" s="59">
        <v>0</v>
      </c>
      <c r="BX79" s="62">
        <v>0</v>
      </c>
      <c r="BY79" s="65">
        <v>0</v>
      </c>
      <c r="BZ79" s="59">
        <v>0</v>
      </c>
      <c r="CA79" s="62">
        <v>0</v>
      </c>
      <c r="CB79" s="65">
        <v>0</v>
      </c>
      <c r="CC79" s="59">
        <v>0</v>
      </c>
      <c r="CD79" s="62">
        <v>0</v>
      </c>
      <c r="CE79" s="65">
        <v>0</v>
      </c>
      <c r="CF79" s="59"/>
      <c r="CG79" s="62"/>
      <c r="CH79" s="65"/>
      <c r="CI79" s="59"/>
      <c r="CJ79" s="62"/>
      <c r="CK79" s="65"/>
    </row>
    <row r="80" ht="25.15" customHeight="1">
      <c r="A80" s="458" t="s">
        <v>493</v>
      </c>
      <c r="B80" s="9">
        <v>73</v>
      </c>
      <c r="C80" s="57" t="s">
        <v>494</v>
      </c>
      <c r="D80" s="70" t="s">
        <v>50</v>
      </c>
      <c r="E80" s="59">
        <v>22210</v>
      </c>
      <c r="F80" s="11">
        <f t="shared" si="16"/>
        <v>0</v>
      </c>
      <c r="G80" s="61">
        <v>738</v>
      </c>
      <c r="H80" s="11">
        <f t="shared" si="17"/>
        <v>0</v>
      </c>
      <c r="I80" s="62">
        <v>26</v>
      </c>
      <c r="J80" s="109">
        <f t="shared" si="18"/>
        <v>0</v>
      </c>
      <c r="K80" s="111">
        <f t="shared" si="12"/>
        <v>0</v>
      </c>
      <c r="L80" s="64">
        <v>213</v>
      </c>
      <c r="M80" s="62">
        <v>2</v>
      </c>
      <c r="N80" s="65">
        <v>1</v>
      </c>
      <c r="O80" s="59">
        <v>173</v>
      </c>
      <c r="P80" s="62">
        <v>2</v>
      </c>
      <c r="Q80" s="65">
        <v>1</v>
      </c>
      <c r="R80" s="180">
        <v>95</v>
      </c>
      <c r="S80" s="181">
        <v>3</v>
      </c>
      <c r="T80" s="182">
        <v>2</v>
      </c>
      <c r="U80" s="372">
        <v>551</v>
      </c>
      <c r="V80" s="374">
        <v>7</v>
      </c>
      <c r="W80" s="376">
        <v>7</v>
      </c>
      <c r="X80" s="434">
        <v>388</v>
      </c>
      <c r="Y80" s="435">
        <v>5</v>
      </c>
      <c r="Z80" s="436">
        <v>4</v>
      </c>
      <c r="AA80" s="503">
        <v>405</v>
      </c>
      <c r="AB80" s="504">
        <v>3</v>
      </c>
      <c r="AC80" s="505">
        <v>3</v>
      </c>
      <c r="AD80" s="59">
        <v>0</v>
      </c>
      <c r="AE80" s="62">
        <v>0</v>
      </c>
      <c r="AF80" s="65">
        <v>0</v>
      </c>
      <c r="AG80" s="59">
        <v>0</v>
      </c>
      <c r="AH80" s="62">
        <v>0</v>
      </c>
      <c r="AI80" s="65">
        <v>0</v>
      </c>
      <c r="AJ80" s="59">
        <v>0</v>
      </c>
      <c r="AK80" s="62">
        <v>0</v>
      </c>
      <c r="AL80" s="65">
        <v>0</v>
      </c>
      <c r="AM80" s="59">
        <v>0</v>
      </c>
      <c r="AN80" s="62">
        <v>0</v>
      </c>
      <c r="AO80" s="65">
        <v>0</v>
      </c>
      <c r="AP80" s="59">
        <v>0</v>
      </c>
      <c r="AQ80" s="62">
        <v>0</v>
      </c>
      <c r="AR80" s="65">
        <v>0</v>
      </c>
      <c r="AS80" s="59">
        <v>0</v>
      </c>
      <c r="AT80" s="62">
        <v>0</v>
      </c>
      <c r="AU80" s="65">
        <v>0</v>
      </c>
      <c r="AV80" s="59">
        <v>0</v>
      </c>
      <c r="AW80" s="62">
        <v>0</v>
      </c>
      <c r="AX80" s="65">
        <v>0</v>
      </c>
      <c r="AY80" s="59">
        <v>0</v>
      </c>
      <c r="AZ80" s="62">
        <v>0</v>
      </c>
      <c r="BA80" s="65">
        <v>0</v>
      </c>
      <c r="BB80" s="59">
        <v>0</v>
      </c>
      <c r="BC80" s="62">
        <v>0</v>
      </c>
      <c r="BD80" s="65">
        <v>0</v>
      </c>
      <c r="BE80" s="59">
        <v>0</v>
      </c>
      <c r="BF80" s="62">
        <v>0</v>
      </c>
      <c r="BG80" s="65">
        <v>0</v>
      </c>
      <c r="BH80" s="59">
        <v>0</v>
      </c>
      <c r="BI80" s="62">
        <v>0</v>
      </c>
      <c r="BJ80" s="65">
        <v>0</v>
      </c>
      <c r="BK80" s="59">
        <v>0</v>
      </c>
      <c r="BL80" s="62">
        <v>0</v>
      </c>
      <c r="BM80" s="65">
        <v>0</v>
      </c>
      <c r="BN80" s="59">
        <v>0</v>
      </c>
      <c r="BO80" s="62">
        <v>0</v>
      </c>
      <c r="BP80" s="65">
        <v>0</v>
      </c>
      <c r="BQ80" s="59">
        <v>0</v>
      </c>
      <c r="BR80" s="62">
        <v>0</v>
      </c>
      <c r="BS80" s="65">
        <v>0</v>
      </c>
      <c r="BT80" s="59">
        <v>0</v>
      </c>
      <c r="BU80" s="62">
        <v>0</v>
      </c>
      <c r="BV80" s="65">
        <v>0</v>
      </c>
      <c r="BW80" s="59">
        <v>0</v>
      </c>
      <c r="BX80" s="62">
        <v>0</v>
      </c>
      <c r="BY80" s="65">
        <v>0</v>
      </c>
      <c r="BZ80" s="59">
        <v>0</v>
      </c>
      <c r="CA80" s="62">
        <v>0</v>
      </c>
      <c r="CB80" s="65">
        <v>0</v>
      </c>
      <c r="CC80" s="59">
        <v>0</v>
      </c>
      <c r="CD80" s="62">
        <v>0</v>
      </c>
      <c r="CE80" s="65">
        <v>0</v>
      </c>
      <c r="CF80" s="59"/>
      <c r="CG80" s="62"/>
      <c r="CH80" s="65"/>
      <c r="CI80" s="59"/>
      <c r="CJ80" s="62"/>
      <c r="CK80" s="65"/>
    </row>
    <row r="81" ht="25.15" customHeight="1">
      <c r="A81" s="458" t="s">
        <v>495</v>
      </c>
      <c r="B81" s="9">
        <v>74</v>
      </c>
      <c r="C81" s="57" t="s">
        <v>496</v>
      </c>
      <c r="D81" s="70" t="s">
        <v>50</v>
      </c>
      <c r="E81" s="59"/>
      <c r="F81" s="11" t="str">
        <f t="shared" si="16"/>
      </c>
      <c r="G81" s="61"/>
      <c r="H81" s="11" t="str">
        <f t="shared" si="17"/>
      </c>
      <c r="I81" s="62"/>
      <c r="J81" s="109" t="str">
        <f t="shared" si="18"/>
      </c>
      <c r="K81" s="111" t="str">
        <f t="shared" si="12"/>
      </c>
      <c r="L81" s="64">
        <v>0</v>
      </c>
      <c r="M81" s="62">
        <v>0</v>
      </c>
      <c r="N81" s="65">
        <v>0</v>
      </c>
      <c r="O81" s="59">
        <v>0</v>
      </c>
      <c r="P81" s="62">
        <v>0</v>
      </c>
      <c r="Q81" s="65">
        <v>0</v>
      </c>
      <c r="R81" s="180">
        <v>0</v>
      </c>
      <c r="S81" s="181">
        <v>0</v>
      </c>
      <c r="T81" s="182">
        <v>0</v>
      </c>
      <c r="U81" s="372">
        <v>0</v>
      </c>
      <c r="V81" s="374">
        <v>0</v>
      </c>
      <c r="W81" s="376">
        <v>0</v>
      </c>
      <c r="X81" s="434">
        <v>0</v>
      </c>
      <c r="Y81" s="435">
        <v>0</v>
      </c>
      <c r="Z81" s="436">
        <v>0</v>
      </c>
      <c r="AA81" s="503">
        <v>0</v>
      </c>
      <c r="AB81" s="504">
        <v>0</v>
      </c>
      <c r="AC81" s="505">
        <v>0</v>
      </c>
      <c r="AD81" s="59">
        <v>0</v>
      </c>
      <c r="AE81" s="62">
        <v>0</v>
      </c>
      <c r="AF81" s="65">
        <v>0</v>
      </c>
      <c r="AG81" s="59">
        <v>0</v>
      </c>
      <c r="AH81" s="62">
        <v>0</v>
      </c>
      <c r="AI81" s="65">
        <v>0</v>
      </c>
      <c r="AJ81" s="59">
        <v>0</v>
      </c>
      <c r="AK81" s="62">
        <v>0</v>
      </c>
      <c r="AL81" s="65">
        <v>0</v>
      </c>
      <c r="AM81" s="59">
        <v>0</v>
      </c>
      <c r="AN81" s="62">
        <v>0</v>
      </c>
      <c r="AO81" s="65">
        <v>0</v>
      </c>
      <c r="AP81" s="59">
        <v>0</v>
      </c>
      <c r="AQ81" s="62">
        <v>0</v>
      </c>
      <c r="AR81" s="65">
        <v>0</v>
      </c>
      <c r="AS81" s="59">
        <v>0</v>
      </c>
      <c r="AT81" s="62">
        <v>0</v>
      </c>
      <c r="AU81" s="65">
        <v>0</v>
      </c>
      <c r="AV81" s="59">
        <v>0</v>
      </c>
      <c r="AW81" s="62">
        <v>0</v>
      </c>
      <c r="AX81" s="65">
        <v>0</v>
      </c>
      <c r="AY81" s="59">
        <v>0</v>
      </c>
      <c r="AZ81" s="62">
        <v>0</v>
      </c>
      <c r="BA81" s="65">
        <v>0</v>
      </c>
      <c r="BB81" s="59">
        <v>0</v>
      </c>
      <c r="BC81" s="62">
        <v>0</v>
      </c>
      <c r="BD81" s="65">
        <v>0</v>
      </c>
      <c r="BE81" s="59">
        <v>0</v>
      </c>
      <c r="BF81" s="62">
        <v>0</v>
      </c>
      <c r="BG81" s="65">
        <v>0</v>
      </c>
      <c r="BH81" s="59">
        <v>0</v>
      </c>
      <c r="BI81" s="62">
        <v>0</v>
      </c>
      <c r="BJ81" s="65">
        <v>0</v>
      </c>
      <c r="BK81" s="59">
        <v>0</v>
      </c>
      <c r="BL81" s="62">
        <v>0</v>
      </c>
      <c r="BM81" s="65">
        <v>0</v>
      </c>
      <c r="BN81" s="59">
        <v>0</v>
      </c>
      <c r="BO81" s="62">
        <v>0</v>
      </c>
      <c r="BP81" s="65">
        <v>0</v>
      </c>
      <c r="BQ81" s="59">
        <v>0</v>
      </c>
      <c r="BR81" s="62">
        <v>0</v>
      </c>
      <c r="BS81" s="65">
        <v>0</v>
      </c>
      <c r="BT81" s="59">
        <v>0</v>
      </c>
      <c r="BU81" s="62">
        <v>0</v>
      </c>
      <c r="BV81" s="65">
        <v>0</v>
      </c>
      <c r="BW81" s="59">
        <v>0</v>
      </c>
      <c r="BX81" s="62">
        <v>0</v>
      </c>
      <c r="BY81" s="65">
        <v>0</v>
      </c>
      <c r="BZ81" s="59">
        <v>0</v>
      </c>
      <c r="CA81" s="62">
        <v>0</v>
      </c>
      <c r="CB81" s="65">
        <v>0</v>
      </c>
      <c r="CC81" s="59">
        <v>0</v>
      </c>
      <c r="CD81" s="62">
        <v>0</v>
      </c>
      <c r="CE81" s="65">
        <v>0</v>
      </c>
      <c r="CF81" s="59"/>
      <c r="CG81" s="62"/>
      <c r="CH81" s="65"/>
      <c r="CI81" s="59"/>
      <c r="CJ81" s="62"/>
      <c r="CK81" s="65"/>
    </row>
    <row r="82" ht="25.15" customHeight="1">
      <c r="A82" s="458" t="s">
        <v>497</v>
      </c>
      <c r="B82" s="9">
        <v>75</v>
      </c>
      <c r="C82" s="57" t="s">
        <v>498</v>
      </c>
      <c r="D82" s="70" t="s">
        <v>50</v>
      </c>
      <c r="E82" s="59">
        <v>1521</v>
      </c>
      <c r="F82" s="11">
        <f t="shared" si="16"/>
        <v>0</v>
      </c>
      <c r="G82" s="61">
        <v>52</v>
      </c>
      <c r="H82" s="11">
        <f t="shared" si="17"/>
        <v>0</v>
      </c>
      <c r="I82" s="62"/>
      <c r="J82" s="109" t="str">
        <f t="shared" si="18"/>
      </c>
      <c r="K82" s="111">
        <f t="shared" si="12"/>
        <v>0</v>
      </c>
      <c r="L82" s="64">
        <v>68</v>
      </c>
      <c r="M82" s="62">
        <v>0</v>
      </c>
      <c r="N82" s="65">
        <v>0</v>
      </c>
      <c r="O82" s="59">
        <v>26</v>
      </c>
      <c r="P82" s="62">
        <v>4</v>
      </c>
      <c r="Q82" s="65">
        <v>2</v>
      </c>
      <c r="R82" s="180">
        <v>0</v>
      </c>
      <c r="S82" s="181">
        <v>0</v>
      </c>
      <c r="T82" s="182">
        <v>0</v>
      </c>
      <c r="U82" s="372">
        <v>0</v>
      </c>
      <c r="V82" s="374">
        <v>0</v>
      </c>
      <c r="W82" s="376">
        <v>0</v>
      </c>
      <c r="X82" s="434">
        <v>19</v>
      </c>
      <c r="Y82" s="435">
        <v>1</v>
      </c>
      <c r="Z82" s="436">
        <v>1</v>
      </c>
      <c r="AA82" s="503">
        <v>40</v>
      </c>
      <c r="AB82" s="504">
        <v>1</v>
      </c>
      <c r="AC82" s="505">
        <v>1</v>
      </c>
      <c r="AD82" s="59">
        <v>0</v>
      </c>
      <c r="AE82" s="62">
        <v>0</v>
      </c>
      <c r="AF82" s="65">
        <v>0</v>
      </c>
      <c r="AG82" s="59">
        <v>0</v>
      </c>
      <c r="AH82" s="62">
        <v>0</v>
      </c>
      <c r="AI82" s="65">
        <v>0</v>
      </c>
      <c r="AJ82" s="59">
        <v>0</v>
      </c>
      <c r="AK82" s="62">
        <v>0</v>
      </c>
      <c r="AL82" s="65">
        <v>0</v>
      </c>
      <c r="AM82" s="59">
        <v>0</v>
      </c>
      <c r="AN82" s="62">
        <v>0</v>
      </c>
      <c r="AO82" s="65">
        <v>0</v>
      </c>
      <c r="AP82" s="59">
        <v>0</v>
      </c>
      <c r="AQ82" s="62">
        <v>0</v>
      </c>
      <c r="AR82" s="65">
        <v>0</v>
      </c>
      <c r="AS82" s="59">
        <v>0</v>
      </c>
      <c r="AT82" s="62">
        <v>0</v>
      </c>
      <c r="AU82" s="65">
        <v>0</v>
      </c>
      <c r="AV82" s="59">
        <v>0</v>
      </c>
      <c r="AW82" s="62">
        <v>0</v>
      </c>
      <c r="AX82" s="65">
        <v>0</v>
      </c>
      <c r="AY82" s="59">
        <v>0</v>
      </c>
      <c r="AZ82" s="62">
        <v>0</v>
      </c>
      <c r="BA82" s="65">
        <v>0</v>
      </c>
      <c r="BB82" s="59">
        <v>0</v>
      </c>
      <c r="BC82" s="62">
        <v>0</v>
      </c>
      <c r="BD82" s="65">
        <v>0</v>
      </c>
      <c r="BE82" s="59">
        <v>0</v>
      </c>
      <c r="BF82" s="62">
        <v>0</v>
      </c>
      <c r="BG82" s="65">
        <v>0</v>
      </c>
      <c r="BH82" s="59">
        <v>0</v>
      </c>
      <c r="BI82" s="62">
        <v>0</v>
      </c>
      <c r="BJ82" s="65">
        <v>0</v>
      </c>
      <c r="BK82" s="59">
        <v>0</v>
      </c>
      <c r="BL82" s="62">
        <v>0</v>
      </c>
      <c r="BM82" s="65">
        <v>0</v>
      </c>
      <c r="BN82" s="59">
        <v>0</v>
      </c>
      <c r="BO82" s="62">
        <v>0</v>
      </c>
      <c r="BP82" s="65">
        <v>0</v>
      </c>
      <c r="BQ82" s="59">
        <v>0</v>
      </c>
      <c r="BR82" s="62">
        <v>0</v>
      </c>
      <c r="BS82" s="65">
        <v>0</v>
      </c>
      <c r="BT82" s="59">
        <v>0</v>
      </c>
      <c r="BU82" s="62">
        <v>0</v>
      </c>
      <c r="BV82" s="65">
        <v>0</v>
      </c>
      <c r="BW82" s="59">
        <v>0</v>
      </c>
      <c r="BX82" s="62">
        <v>0</v>
      </c>
      <c r="BY82" s="65">
        <v>0</v>
      </c>
      <c r="BZ82" s="59">
        <v>0</v>
      </c>
      <c r="CA82" s="62">
        <v>0</v>
      </c>
      <c r="CB82" s="65">
        <v>0</v>
      </c>
      <c r="CC82" s="59">
        <v>0</v>
      </c>
      <c r="CD82" s="62">
        <v>0</v>
      </c>
      <c r="CE82" s="65">
        <v>0</v>
      </c>
      <c r="CF82" s="59"/>
      <c r="CG82" s="62"/>
      <c r="CH82" s="65"/>
      <c r="CI82" s="59"/>
      <c r="CJ82" s="62"/>
      <c r="CK82" s="65"/>
    </row>
    <row r="83" ht="25.15" customHeight="1">
      <c r="A83" s="458" t="s">
        <v>499</v>
      </c>
      <c r="B83" s="9">
        <v>76</v>
      </c>
      <c r="C83" s="57" t="s">
        <v>500</v>
      </c>
      <c r="D83" s="70" t="s">
        <v>50</v>
      </c>
      <c r="E83" s="59">
        <v>13388</v>
      </c>
      <c r="F83" s="11">
        <f t="shared" si="16"/>
        <v>0</v>
      </c>
      <c r="G83" s="61">
        <v>460</v>
      </c>
      <c r="H83" s="11">
        <f t="shared" si="17"/>
        <v>0</v>
      </c>
      <c r="I83" s="62">
        <v>1129</v>
      </c>
      <c r="J83" s="109">
        <f t="shared" si="18"/>
        <v>0</v>
      </c>
      <c r="K83" s="111">
        <f t="shared" si="12"/>
        <v>0</v>
      </c>
      <c r="L83" s="64">
        <v>317</v>
      </c>
      <c r="M83" s="62">
        <v>15</v>
      </c>
      <c r="N83" s="65">
        <v>15</v>
      </c>
      <c r="O83" s="59">
        <v>407</v>
      </c>
      <c r="P83" s="62">
        <v>16</v>
      </c>
      <c r="Q83" s="65">
        <v>19</v>
      </c>
      <c r="R83" s="180">
        <v>404</v>
      </c>
      <c r="S83" s="181">
        <v>8</v>
      </c>
      <c r="T83" s="182">
        <v>4</v>
      </c>
      <c r="U83" s="372">
        <v>679</v>
      </c>
      <c r="V83" s="374">
        <v>19</v>
      </c>
      <c r="W83" s="376">
        <v>18</v>
      </c>
      <c r="X83" s="434">
        <v>405</v>
      </c>
      <c r="Y83" s="435">
        <v>13</v>
      </c>
      <c r="Z83" s="436">
        <v>13</v>
      </c>
      <c r="AA83" s="503">
        <v>472</v>
      </c>
      <c r="AB83" s="504">
        <v>33</v>
      </c>
      <c r="AC83" s="505">
        <v>33</v>
      </c>
      <c r="AD83" s="59">
        <v>0</v>
      </c>
      <c r="AE83" s="62">
        <v>0</v>
      </c>
      <c r="AF83" s="65">
        <v>0</v>
      </c>
      <c r="AG83" s="59">
        <v>0</v>
      </c>
      <c r="AH83" s="62">
        <v>0</v>
      </c>
      <c r="AI83" s="65">
        <v>0</v>
      </c>
      <c r="AJ83" s="59">
        <v>0</v>
      </c>
      <c r="AK83" s="62">
        <v>0</v>
      </c>
      <c r="AL83" s="65">
        <v>0</v>
      </c>
      <c r="AM83" s="59">
        <v>0</v>
      </c>
      <c r="AN83" s="62">
        <v>0</v>
      </c>
      <c r="AO83" s="65">
        <v>0</v>
      </c>
      <c r="AP83" s="59">
        <v>0</v>
      </c>
      <c r="AQ83" s="62">
        <v>0</v>
      </c>
      <c r="AR83" s="65">
        <v>0</v>
      </c>
      <c r="AS83" s="59">
        <v>0</v>
      </c>
      <c r="AT83" s="62">
        <v>0</v>
      </c>
      <c r="AU83" s="65">
        <v>0</v>
      </c>
      <c r="AV83" s="59">
        <v>0</v>
      </c>
      <c r="AW83" s="62">
        <v>0</v>
      </c>
      <c r="AX83" s="65">
        <v>0</v>
      </c>
      <c r="AY83" s="59">
        <v>0</v>
      </c>
      <c r="AZ83" s="62">
        <v>0</v>
      </c>
      <c r="BA83" s="65">
        <v>0</v>
      </c>
      <c r="BB83" s="59">
        <v>0</v>
      </c>
      <c r="BC83" s="62">
        <v>0</v>
      </c>
      <c r="BD83" s="65">
        <v>0</v>
      </c>
      <c r="BE83" s="59">
        <v>0</v>
      </c>
      <c r="BF83" s="62">
        <v>0</v>
      </c>
      <c r="BG83" s="65">
        <v>0</v>
      </c>
      <c r="BH83" s="59">
        <v>0</v>
      </c>
      <c r="BI83" s="62">
        <v>0</v>
      </c>
      <c r="BJ83" s="65">
        <v>0</v>
      </c>
      <c r="BK83" s="59">
        <v>0</v>
      </c>
      <c r="BL83" s="62">
        <v>0</v>
      </c>
      <c r="BM83" s="65">
        <v>0</v>
      </c>
      <c r="BN83" s="59">
        <v>0</v>
      </c>
      <c r="BO83" s="62">
        <v>0</v>
      </c>
      <c r="BP83" s="65">
        <v>0</v>
      </c>
      <c r="BQ83" s="59">
        <v>0</v>
      </c>
      <c r="BR83" s="62">
        <v>0</v>
      </c>
      <c r="BS83" s="65">
        <v>0</v>
      </c>
      <c r="BT83" s="59">
        <v>0</v>
      </c>
      <c r="BU83" s="62">
        <v>0</v>
      </c>
      <c r="BV83" s="65">
        <v>0</v>
      </c>
      <c r="BW83" s="59">
        <v>0</v>
      </c>
      <c r="BX83" s="62">
        <v>0</v>
      </c>
      <c r="BY83" s="65">
        <v>0</v>
      </c>
      <c r="BZ83" s="59">
        <v>0</v>
      </c>
      <c r="CA83" s="62">
        <v>0</v>
      </c>
      <c r="CB83" s="65">
        <v>0</v>
      </c>
      <c r="CC83" s="59">
        <v>0</v>
      </c>
      <c r="CD83" s="62">
        <v>0</v>
      </c>
      <c r="CE83" s="65">
        <v>0</v>
      </c>
      <c r="CF83" s="59"/>
      <c r="CG83" s="62"/>
      <c r="CH83" s="65"/>
      <c r="CI83" s="59"/>
      <c r="CJ83" s="62"/>
      <c r="CK83" s="65"/>
    </row>
    <row r="84" ht="25.15" customHeight="1">
      <c r="A84" s="458" t="s">
        <v>501</v>
      </c>
      <c r="B84" s="9">
        <v>77</v>
      </c>
      <c r="C84" s="57" t="s">
        <v>502</v>
      </c>
      <c r="D84" s="70" t="s">
        <v>50</v>
      </c>
      <c r="E84" s="59"/>
      <c r="F84" s="11" t="str">
        <f t="shared" si="16"/>
      </c>
      <c r="G84" s="61"/>
      <c r="H84" s="11" t="str">
        <f t="shared" si="17"/>
      </c>
      <c r="I84" s="62"/>
      <c r="J84" s="109" t="str">
        <f t="shared" si="18"/>
      </c>
      <c r="K84" s="111" t="str">
        <f t="shared" si="12"/>
      </c>
      <c r="L84" s="64">
        <v>0</v>
      </c>
      <c r="M84" s="62">
        <v>0</v>
      </c>
      <c r="N84" s="65">
        <v>0</v>
      </c>
      <c r="O84" s="59">
        <v>0</v>
      </c>
      <c r="P84" s="62">
        <v>0</v>
      </c>
      <c r="Q84" s="65">
        <v>0</v>
      </c>
      <c r="R84" s="180">
        <v>0</v>
      </c>
      <c r="S84" s="181">
        <v>0</v>
      </c>
      <c r="T84" s="182">
        <v>0</v>
      </c>
      <c r="U84" s="372">
        <v>0</v>
      </c>
      <c r="V84" s="374">
        <v>0</v>
      </c>
      <c r="W84" s="376">
        <v>0</v>
      </c>
      <c r="X84" s="434">
        <v>0</v>
      </c>
      <c r="Y84" s="435">
        <v>0</v>
      </c>
      <c r="Z84" s="436">
        <v>0</v>
      </c>
      <c r="AA84" s="503">
        <v>0</v>
      </c>
      <c r="AB84" s="504">
        <v>0</v>
      </c>
      <c r="AC84" s="505">
        <v>0</v>
      </c>
      <c r="AD84" s="59">
        <v>0</v>
      </c>
      <c r="AE84" s="62">
        <v>0</v>
      </c>
      <c r="AF84" s="65">
        <v>0</v>
      </c>
      <c r="AG84" s="59">
        <v>0</v>
      </c>
      <c r="AH84" s="62">
        <v>0</v>
      </c>
      <c r="AI84" s="65">
        <v>0</v>
      </c>
      <c r="AJ84" s="59">
        <v>0</v>
      </c>
      <c r="AK84" s="62">
        <v>0</v>
      </c>
      <c r="AL84" s="65">
        <v>0</v>
      </c>
      <c r="AM84" s="59">
        <v>0</v>
      </c>
      <c r="AN84" s="62">
        <v>0</v>
      </c>
      <c r="AO84" s="65">
        <v>0</v>
      </c>
      <c r="AP84" s="59">
        <v>0</v>
      </c>
      <c r="AQ84" s="62">
        <v>0</v>
      </c>
      <c r="AR84" s="65">
        <v>0</v>
      </c>
      <c r="AS84" s="59">
        <v>0</v>
      </c>
      <c r="AT84" s="62">
        <v>0</v>
      </c>
      <c r="AU84" s="65">
        <v>0</v>
      </c>
      <c r="AV84" s="59">
        <v>0</v>
      </c>
      <c r="AW84" s="62">
        <v>0</v>
      </c>
      <c r="AX84" s="65">
        <v>0</v>
      </c>
      <c r="AY84" s="59">
        <v>0</v>
      </c>
      <c r="AZ84" s="62">
        <v>0</v>
      </c>
      <c r="BA84" s="65">
        <v>0</v>
      </c>
      <c r="BB84" s="59">
        <v>0</v>
      </c>
      <c r="BC84" s="62">
        <v>0</v>
      </c>
      <c r="BD84" s="65">
        <v>0</v>
      </c>
      <c r="BE84" s="59">
        <v>0</v>
      </c>
      <c r="BF84" s="62">
        <v>0</v>
      </c>
      <c r="BG84" s="65">
        <v>0</v>
      </c>
      <c r="BH84" s="59">
        <v>0</v>
      </c>
      <c r="BI84" s="62">
        <v>0</v>
      </c>
      <c r="BJ84" s="65">
        <v>0</v>
      </c>
      <c r="BK84" s="59">
        <v>0</v>
      </c>
      <c r="BL84" s="62">
        <v>0</v>
      </c>
      <c r="BM84" s="65">
        <v>0</v>
      </c>
      <c r="BN84" s="59">
        <v>0</v>
      </c>
      <c r="BO84" s="62">
        <v>0</v>
      </c>
      <c r="BP84" s="65">
        <v>0</v>
      </c>
      <c r="BQ84" s="59">
        <v>0</v>
      </c>
      <c r="BR84" s="62">
        <v>0</v>
      </c>
      <c r="BS84" s="65">
        <v>0</v>
      </c>
      <c r="BT84" s="59">
        <v>0</v>
      </c>
      <c r="BU84" s="62">
        <v>0</v>
      </c>
      <c r="BV84" s="65">
        <v>0</v>
      </c>
      <c r="BW84" s="59">
        <v>0</v>
      </c>
      <c r="BX84" s="62">
        <v>0</v>
      </c>
      <c r="BY84" s="65">
        <v>0</v>
      </c>
      <c r="BZ84" s="59">
        <v>0</v>
      </c>
      <c r="CA84" s="62">
        <v>0</v>
      </c>
      <c r="CB84" s="65">
        <v>0</v>
      </c>
      <c r="CC84" s="59">
        <v>0</v>
      </c>
      <c r="CD84" s="62">
        <v>0</v>
      </c>
      <c r="CE84" s="65">
        <v>0</v>
      </c>
      <c r="CF84" s="59"/>
      <c r="CG84" s="62"/>
      <c r="CH84" s="65"/>
      <c r="CI84" s="59"/>
      <c r="CJ84" s="62"/>
      <c r="CK84" s="65"/>
    </row>
    <row r="85" ht="25.15" customHeight="1">
      <c r="A85" s="458" t="s">
        <v>503</v>
      </c>
      <c r="B85" s="9">
        <v>78</v>
      </c>
      <c r="C85" s="57" t="s">
        <v>504</v>
      </c>
      <c r="D85" s="70" t="s">
        <v>50</v>
      </c>
      <c r="E85" s="59">
        <v>1817</v>
      </c>
      <c r="F85" s="11">
        <f t="shared" si="16"/>
        <v>0</v>
      </c>
      <c r="G85" s="61">
        <v>63</v>
      </c>
      <c r="H85" s="11">
        <f t="shared" si="17"/>
        <v>0</v>
      </c>
      <c r="I85" s="62">
        <v>26</v>
      </c>
      <c r="J85" s="109">
        <f t="shared" si="18"/>
        <v>0</v>
      </c>
      <c r="K85" s="111">
        <f t="shared" si="12"/>
        <v>0</v>
      </c>
      <c r="L85" s="64">
        <v>40</v>
      </c>
      <c r="M85" s="62">
        <v>0</v>
      </c>
      <c r="N85" s="65">
        <v>0</v>
      </c>
      <c r="O85" s="59">
        <v>225</v>
      </c>
      <c r="P85" s="62">
        <v>1</v>
      </c>
      <c r="Q85" s="65">
        <v>1</v>
      </c>
      <c r="R85" s="180">
        <v>11</v>
      </c>
      <c r="S85" s="181">
        <v>2</v>
      </c>
      <c r="T85" s="182">
        <v>2</v>
      </c>
      <c r="U85" s="372">
        <v>13</v>
      </c>
      <c r="V85" s="374">
        <v>0</v>
      </c>
      <c r="W85" s="376">
        <v>0</v>
      </c>
      <c r="X85" s="434">
        <v>3</v>
      </c>
      <c r="Y85" s="435">
        <v>1</v>
      </c>
      <c r="Z85" s="436">
        <v>1</v>
      </c>
      <c r="AA85" s="503">
        <v>20</v>
      </c>
      <c r="AB85" s="504">
        <v>2</v>
      </c>
      <c r="AC85" s="505">
        <v>2</v>
      </c>
      <c r="AD85" s="59">
        <v>0</v>
      </c>
      <c r="AE85" s="62">
        <v>0</v>
      </c>
      <c r="AF85" s="65">
        <v>0</v>
      </c>
      <c r="AG85" s="59">
        <v>0</v>
      </c>
      <c r="AH85" s="62">
        <v>0</v>
      </c>
      <c r="AI85" s="65">
        <v>0</v>
      </c>
      <c r="AJ85" s="59">
        <v>0</v>
      </c>
      <c r="AK85" s="62">
        <v>0</v>
      </c>
      <c r="AL85" s="65">
        <v>0</v>
      </c>
      <c r="AM85" s="59">
        <v>0</v>
      </c>
      <c r="AN85" s="62">
        <v>0</v>
      </c>
      <c r="AO85" s="65">
        <v>0</v>
      </c>
      <c r="AP85" s="59">
        <v>0</v>
      </c>
      <c r="AQ85" s="62">
        <v>0</v>
      </c>
      <c r="AR85" s="65">
        <v>0</v>
      </c>
      <c r="AS85" s="59">
        <v>0</v>
      </c>
      <c r="AT85" s="62">
        <v>0</v>
      </c>
      <c r="AU85" s="65">
        <v>0</v>
      </c>
      <c r="AV85" s="59">
        <v>0</v>
      </c>
      <c r="AW85" s="62">
        <v>0</v>
      </c>
      <c r="AX85" s="65">
        <v>0</v>
      </c>
      <c r="AY85" s="59">
        <v>0</v>
      </c>
      <c r="AZ85" s="62">
        <v>0</v>
      </c>
      <c r="BA85" s="65">
        <v>0</v>
      </c>
      <c r="BB85" s="59">
        <v>0</v>
      </c>
      <c r="BC85" s="62">
        <v>0</v>
      </c>
      <c r="BD85" s="65">
        <v>0</v>
      </c>
      <c r="BE85" s="59">
        <v>0</v>
      </c>
      <c r="BF85" s="62">
        <v>0</v>
      </c>
      <c r="BG85" s="65">
        <v>0</v>
      </c>
      <c r="BH85" s="59">
        <v>0</v>
      </c>
      <c r="BI85" s="62">
        <v>0</v>
      </c>
      <c r="BJ85" s="65">
        <v>0</v>
      </c>
      <c r="BK85" s="59">
        <v>0</v>
      </c>
      <c r="BL85" s="62">
        <v>0</v>
      </c>
      <c r="BM85" s="65">
        <v>0</v>
      </c>
      <c r="BN85" s="59">
        <v>0</v>
      </c>
      <c r="BO85" s="62">
        <v>0</v>
      </c>
      <c r="BP85" s="65">
        <v>0</v>
      </c>
      <c r="BQ85" s="59">
        <v>0</v>
      </c>
      <c r="BR85" s="62">
        <v>0</v>
      </c>
      <c r="BS85" s="65">
        <v>0</v>
      </c>
      <c r="BT85" s="59">
        <v>0</v>
      </c>
      <c r="BU85" s="62">
        <v>0</v>
      </c>
      <c r="BV85" s="65">
        <v>0</v>
      </c>
      <c r="BW85" s="59">
        <v>0</v>
      </c>
      <c r="BX85" s="62">
        <v>0</v>
      </c>
      <c r="BY85" s="65">
        <v>0</v>
      </c>
      <c r="BZ85" s="59">
        <v>0</v>
      </c>
      <c r="CA85" s="62">
        <v>0</v>
      </c>
      <c r="CB85" s="65">
        <v>0</v>
      </c>
      <c r="CC85" s="59">
        <v>0</v>
      </c>
      <c r="CD85" s="62">
        <v>0</v>
      </c>
      <c r="CE85" s="65">
        <v>0</v>
      </c>
      <c r="CF85" s="59"/>
      <c r="CG85" s="62"/>
      <c r="CH85" s="65"/>
      <c r="CI85" s="59"/>
      <c r="CJ85" s="62"/>
      <c r="CK85" s="65"/>
    </row>
    <row r="86" ht="25.15" customHeight="1">
      <c r="A86" s="458" t="s">
        <v>505</v>
      </c>
      <c r="B86" s="9">
        <v>79</v>
      </c>
      <c r="C86" s="57" t="s">
        <v>506</v>
      </c>
      <c r="D86" s="70" t="s">
        <v>50</v>
      </c>
      <c r="E86" s="59"/>
      <c r="F86" s="11" t="str">
        <f t="shared" si="16"/>
      </c>
      <c r="G86" s="61"/>
      <c r="H86" s="11" t="str">
        <f t="shared" si="17"/>
      </c>
      <c r="I86" s="62"/>
      <c r="J86" s="109" t="str">
        <f t="shared" si="18"/>
      </c>
      <c r="K86" s="111" t="str">
        <f t="shared" si="12"/>
      </c>
      <c r="L86" s="64">
        <v>0</v>
      </c>
      <c r="M86" s="62">
        <v>0</v>
      </c>
      <c r="N86" s="65">
        <v>0</v>
      </c>
      <c r="O86" s="59">
        <v>0</v>
      </c>
      <c r="P86" s="62">
        <v>0</v>
      </c>
      <c r="Q86" s="65">
        <v>0</v>
      </c>
      <c r="R86" s="180">
        <v>0</v>
      </c>
      <c r="S86" s="181">
        <v>0</v>
      </c>
      <c r="T86" s="182">
        <v>0</v>
      </c>
      <c r="U86" s="372">
        <v>0</v>
      </c>
      <c r="V86" s="374">
        <v>0</v>
      </c>
      <c r="W86" s="376">
        <v>0</v>
      </c>
      <c r="X86" s="434">
        <v>0</v>
      </c>
      <c r="Y86" s="435">
        <v>0</v>
      </c>
      <c r="Z86" s="436">
        <v>0</v>
      </c>
      <c r="AA86" s="503">
        <v>0</v>
      </c>
      <c r="AB86" s="504">
        <v>0</v>
      </c>
      <c r="AC86" s="505">
        <v>0</v>
      </c>
      <c r="AD86" s="59">
        <v>0</v>
      </c>
      <c r="AE86" s="62">
        <v>0</v>
      </c>
      <c r="AF86" s="65">
        <v>0</v>
      </c>
      <c r="AG86" s="59">
        <v>0</v>
      </c>
      <c r="AH86" s="62">
        <v>0</v>
      </c>
      <c r="AI86" s="65">
        <v>0</v>
      </c>
      <c r="AJ86" s="59">
        <v>0</v>
      </c>
      <c r="AK86" s="62">
        <v>0</v>
      </c>
      <c r="AL86" s="65">
        <v>0</v>
      </c>
      <c r="AM86" s="59">
        <v>0</v>
      </c>
      <c r="AN86" s="62">
        <v>0</v>
      </c>
      <c r="AO86" s="65">
        <v>0</v>
      </c>
      <c r="AP86" s="59">
        <v>0</v>
      </c>
      <c r="AQ86" s="62">
        <v>0</v>
      </c>
      <c r="AR86" s="65">
        <v>0</v>
      </c>
      <c r="AS86" s="59">
        <v>0</v>
      </c>
      <c r="AT86" s="62">
        <v>0</v>
      </c>
      <c r="AU86" s="65">
        <v>0</v>
      </c>
      <c r="AV86" s="59">
        <v>0</v>
      </c>
      <c r="AW86" s="62">
        <v>0</v>
      </c>
      <c r="AX86" s="65">
        <v>0</v>
      </c>
      <c r="AY86" s="59">
        <v>0</v>
      </c>
      <c r="AZ86" s="62">
        <v>0</v>
      </c>
      <c r="BA86" s="65">
        <v>0</v>
      </c>
      <c r="BB86" s="59">
        <v>0</v>
      </c>
      <c r="BC86" s="62">
        <v>0</v>
      </c>
      <c r="BD86" s="65">
        <v>0</v>
      </c>
      <c r="BE86" s="59">
        <v>0</v>
      </c>
      <c r="BF86" s="62">
        <v>0</v>
      </c>
      <c r="BG86" s="65">
        <v>0</v>
      </c>
      <c r="BH86" s="59">
        <v>0</v>
      </c>
      <c r="BI86" s="62">
        <v>0</v>
      </c>
      <c r="BJ86" s="65">
        <v>0</v>
      </c>
      <c r="BK86" s="59">
        <v>0</v>
      </c>
      <c r="BL86" s="62">
        <v>0</v>
      </c>
      <c r="BM86" s="65">
        <v>0</v>
      </c>
      <c r="BN86" s="59">
        <v>0</v>
      </c>
      <c r="BO86" s="62">
        <v>0</v>
      </c>
      <c r="BP86" s="65">
        <v>0</v>
      </c>
      <c r="BQ86" s="59">
        <v>0</v>
      </c>
      <c r="BR86" s="62">
        <v>0</v>
      </c>
      <c r="BS86" s="65">
        <v>0</v>
      </c>
      <c r="BT86" s="59">
        <v>0</v>
      </c>
      <c r="BU86" s="62">
        <v>0</v>
      </c>
      <c r="BV86" s="65">
        <v>0</v>
      </c>
      <c r="BW86" s="59">
        <v>0</v>
      </c>
      <c r="BX86" s="62">
        <v>0</v>
      </c>
      <c r="BY86" s="65">
        <v>0</v>
      </c>
      <c r="BZ86" s="59">
        <v>0</v>
      </c>
      <c r="CA86" s="62">
        <v>0</v>
      </c>
      <c r="CB86" s="65">
        <v>0</v>
      </c>
      <c r="CC86" s="59">
        <v>0</v>
      </c>
      <c r="CD86" s="62">
        <v>0</v>
      </c>
      <c r="CE86" s="65">
        <v>0</v>
      </c>
      <c r="CF86" s="59"/>
      <c r="CG86" s="62"/>
      <c r="CH86" s="65"/>
      <c r="CI86" s="59"/>
      <c r="CJ86" s="62"/>
      <c r="CK86" s="65"/>
    </row>
    <row r="87" ht="25.15" customHeight="1">
      <c r="A87" s="458" t="s">
        <v>507</v>
      </c>
      <c r="B87" s="9">
        <v>80</v>
      </c>
      <c r="C87" s="57" t="s">
        <v>508</v>
      </c>
      <c r="D87" s="70" t="s">
        <v>50</v>
      </c>
      <c r="E87" s="59"/>
      <c r="F87" s="11" t="str">
        <f t="shared" si="16"/>
      </c>
      <c r="G87" s="61"/>
      <c r="H87" s="11" t="str">
        <f t="shared" si="17"/>
      </c>
      <c r="I87" s="62"/>
      <c r="J87" s="109" t="str">
        <f t="shared" si="18"/>
      </c>
      <c r="K87" s="111" t="str">
        <f t="shared" si="12"/>
      </c>
      <c r="L87" s="64">
        <v>12</v>
      </c>
      <c r="M87" s="62">
        <v>0</v>
      </c>
      <c r="N87" s="65">
        <v>0</v>
      </c>
      <c r="O87" s="59">
        <v>14</v>
      </c>
      <c r="P87" s="62">
        <v>0</v>
      </c>
      <c r="Q87" s="65">
        <v>0</v>
      </c>
      <c r="R87" s="180">
        <v>16</v>
      </c>
      <c r="S87" s="181">
        <v>0</v>
      </c>
      <c r="T87" s="182">
        <v>0</v>
      </c>
      <c r="U87" s="372">
        <v>9</v>
      </c>
      <c r="V87" s="374">
        <v>0</v>
      </c>
      <c r="W87" s="376">
        <v>0</v>
      </c>
      <c r="X87" s="434">
        <v>13</v>
      </c>
      <c r="Y87" s="435">
        <v>0</v>
      </c>
      <c r="Z87" s="436">
        <v>0</v>
      </c>
      <c r="AA87" s="503">
        <v>2</v>
      </c>
      <c r="AB87" s="504">
        <v>0</v>
      </c>
      <c r="AC87" s="505">
        <v>0</v>
      </c>
      <c r="AD87" s="59">
        <v>0</v>
      </c>
      <c r="AE87" s="62">
        <v>0</v>
      </c>
      <c r="AF87" s="65">
        <v>0</v>
      </c>
      <c r="AG87" s="59">
        <v>0</v>
      </c>
      <c r="AH87" s="62">
        <v>0</v>
      </c>
      <c r="AI87" s="65">
        <v>0</v>
      </c>
      <c r="AJ87" s="59">
        <v>0</v>
      </c>
      <c r="AK87" s="62">
        <v>0</v>
      </c>
      <c r="AL87" s="65">
        <v>0</v>
      </c>
      <c r="AM87" s="59">
        <v>0</v>
      </c>
      <c r="AN87" s="62">
        <v>0</v>
      </c>
      <c r="AO87" s="65">
        <v>0</v>
      </c>
      <c r="AP87" s="59">
        <v>0</v>
      </c>
      <c r="AQ87" s="62">
        <v>0</v>
      </c>
      <c r="AR87" s="65">
        <v>0</v>
      </c>
      <c r="AS87" s="59">
        <v>0</v>
      </c>
      <c r="AT87" s="62">
        <v>0</v>
      </c>
      <c r="AU87" s="65">
        <v>0</v>
      </c>
      <c r="AV87" s="59">
        <v>0</v>
      </c>
      <c r="AW87" s="62">
        <v>0</v>
      </c>
      <c r="AX87" s="65">
        <v>0</v>
      </c>
      <c r="AY87" s="59">
        <v>0</v>
      </c>
      <c r="AZ87" s="62">
        <v>0</v>
      </c>
      <c r="BA87" s="65">
        <v>0</v>
      </c>
      <c r="BB87" s="59">
        <v>0</v>
      </c>
      <c r="BC87" s="62">
        <v>0</v>
      </c>
      <c r="BD87" s="65">
        <v>0</v>
      </c>
      <c r="BE87" s="59">
        <v>0</v>
      </c>
      <c r="BF87" s="62">
        <v>0</v>
      </c>
      <c r="BG87" s="65">
        <v>0</v>
      </c>
      <c r="BH87" s="59">
        <v>0</v>
      </c>
      <c r="BI87" s="62">
        <v>0</v>
      </c>
      <c r="BJ87" s="65">
        <v>0</v>
      </c>
      <c r="BK87" s="59">
        <v>0</v>
      </c>
      <c r="BL87" s="62">
        <v>0</v>
      </c>
      <c r="BM87" s="65">
        <v>0</v>
      </c>
      <c r="BN87" s="59">
        <v>0</v>
      </c>
      <c r="BO87" s="62">
        <v>0</v>
      </c>
      <c r="BP87" s="65">
        <v>0</v>
      </c>
      <c r="BQ87" s="59">
        <v>0</v>
      </c>
      <c r="BR87" s="62">
        <v>0</v>
      </c>
      <c r="BS87" s="65">
        <v>0</v>
      </c>
      <c r="BT87" s="59">
        <v>0</v>
      </c>
      <c r="BU87" s="62">
        <v>0</v>
      </c>
      <c r="BV87" s="65">
        <v>0</v>
      </c>
      <c r="BW87" s="59">
        <v>0</v>
      </c>
      <c r="BX87" s="62">
        <v>0</v>
      </c>
      <c r="BY87" s="65">
        <v>0</v>
      </c>
      <c r="BZ87" s="59">
        <v>0</v>
      </c>
      <c r="CA87" s="62">
        <v>0</v>
      </c>
      <c r="CB87" s="65">
        <v>0</v>
      </c>
      <c r="CC87" s="59">
        <v>0</v>
      </c>
      <c r="CD87" s="62">
        <v>0</v>
      </c>
      <c r="CE87" s="65">
        <v>0</v>
      </c>
      <c r="CF87" s="59"/>
      <c r="CG87" s="62"/>
      <c r="CH87" s="65"/>
      <c r="CI87" s="59"/>
      <c r="CJ87" s="62"/>
      <c r="CK87" s="65"/>
    </row>
    <row r="88" ht="25.15" customHeight="1">
      <c r="A88" s="458" t="s">
        <v>509</v>
      </c>
      <c r="B88" s="9">
        <v>81</v>
      </c>
      <c r="C88" s="57" t="s">
        <v>510</v>
      </c>
      <c r="D88" s="70" t="s">
        <v>50</v>
      </c>
      <c r="E88" s="59"/>
      <c r="F88" s="11" t="str">
        <f t="shared" si="16"/>
      </c>
      <c r="G88" s="61"/>
      <c r="H88" s="11" t="str">
        <f t="shared" si="17"/>
      </c>
      <c r="I88" s="62"/>
      <c r="J88" s="109" t="str">
        <f t="shared" si="18"/>
      </c>
      <c r="K88" s="111" t="str">
        <f t="shared" si="12"/>
      </c>
      <c r="L88" s="64">
        <v>0</v>
      </c>
      <c r="M88" s="62">
        <v>0</v>
      </c>
      <c r="N88" s="65">
        <v>0</v>
      </c>
      <c r="O88" s="59">
        <v>0</v>
      </c>
      <c r="P88" s="62">
        <v>0</v>
      </c>
      <c r="Q88" s="65">
        <v>0</v>
      </c>
      <c r="R88" s="180">
        <v>0</v>
      </c>
      <c r="S88" s="181">
        <v>0</v>
      </c>
      <c r="T88" s="182">
        <v>0</v>
      </c>
      <c r="U88" s="372">
        <v>0</v>
      </c>
      <c r="V88" s="374">
        <v>0</v>
      </c>
      <c r="W88" s="376">
        <v>0</v>
      </c>
      <c r="X88" s="434">
        <v>0</v>
      </c>
      <c r="Y88" s="435">
        <v>0</v>
      </c>
      <c r="Z88" s="436">
        <v>0</v>
      </c>
      <c r="AA88" s="503">
        <v>0</v>
      </c>
      <c r="AB88" s="504">
        <v>0</v>
      </c>
      <c r="AC88" s="505">
        <v>0</v>
      </c>
      <c r="AD88" s="59">
        <v>0</v>
      </c>
      <c r="AE88" s="62">
        <v>0</v>
      </c>
      <c r="AF88" s="65">
        <v>0</v>
      </c>
      <c r="AG88" s="59">
        <v>0</v>
      </c>
      <c r="AH88" s="62">
        <v>0</v>
      </c>
      <c r="AI88" s="65">
        <v>0</v>
      </c>
      <c r="AJ88" s="59">
        <v>0</v>
      </c>
      <c r="AK88" s="62">
        <v>0</v>
      </c>
      <c r="AL88" s="65">
        <v>0</v>
      </c>
      <c r="AM88" s="59">
        <v>0</v>
      </c>
      <c r="AN88" s="62">
        <v>0</v>
      </c>
      <c r="AO88" s="65">
        <v>0</v>
      </c>
      <c r="AP88" s="59">
        <v>0</v>
      </c>
      <c r="AQ88" s="62">
        <v>0</v>
      </c>
      <c r="AR88" s="65">
        <v>0</v>
      </c>
      <c r="AS88" s="59">
        <v>0</v>
      </c>
      <c r="AT88" s="62">
        <v>0</v>
      </c>
      <c r="AU88" s="65">
        <v>0</v>
      </c>
      <c r="AV88" s="59">
        <v>0</v>
      </c>
      <c r="AW88" s="62">
        <v>0</v>
      </c>
      <c r="AX88" s="65">
        <v>0</v>
      </c>
      <c r="AY88" s="59">
        <v>0</v>
      </c>
      <c r="AZ88" s="62">
        <v>0</v>
      </c>
      <c r="BA88" s="65">
        <v>0</v>
      </c>
      <c r="BB88" s="59">
        <v>0</v>
      </c>
      <c r="BC88" s="62">
        <v>0</v>
      </c>
      <c r="BD88" s="65">
        <v>0</v>
      </c>
      <c r="BE88" s="59">
        <v>0</v>
      </c>
      <c r="BF88" s="62">
        <v>0</v>
      </c>
      <c r="BG88" s="65">
        <v>0</v>
      </c>
      <c r="BH88" s="59">
        <v>0</v>
      </c>
      <c r="BI88" s="62">
        <v>0</v>
      </c>
      <c r="BJ88" s="65">
        <v>0</v>
      </c>
      <c r="BK88" s="59">
        <v>0</v>
      </c>
      <c r="BL88" s="62">
        <v>0</v>
      </c>
      <c r="BM88" s="65">
        <v>0</v>
      </c>
      <c r="BN88" s="59">
        <v>0</v>
      </c>
      <c r="BO88" s="62">
        <v>0</v>
      </c>
      <c r="BP88" s="65">
        <v>0</v>
      </c>
      <c r="BQ88" s="59">
        <v>0</v>
      </c>
      <c r="BR88" s="62">
        <v>0</v>
      </c>
      <c r="BS88" s="65">
        <v>0</v>
      </c>
      <c r="BT88" s="59">
        <v>0</v>
      </c>
      <c r="BU88" s="62">
        <v>0</v>
      </c>
      <c r="BV88" s="65">
        <v>0</v>
      </c>
      <c r="BW88" s="59">
        <v>0</v>
      </c>
      <c r="BX88" s="62">
        <v>0</v>
      </c>
      <c r="BY88" s="65">
        <v>0</v>
      </c>
      <c r="BZ88" s="59">
        <v>0</v>
      </c>
      <c r="CA88" s="62">
        <v>0</v>
      </c>
      <c r="CB88" s="65">
        <v>0</v>
      </c>
      <c r="CC88" s="59">
        <v>0</v>
      </c>
      <c r="CD88" s="62">
        <v>0</v>
      </c>
      <c r="CE88" s="65">
        <v>0</v>
      </c>
      <c r="CF88" s="59"/>
      <c r="CG88" s="62"/>
      <c r="CH88" s="65"/>
      <c r="CI88" s="59"/>
      <c r="CJ88" s="62"/>
      <c r="CK88" s="65"/>
    </row>
    <row r="89" ht="25.15" customHeight="1">
      <c r="A89" s="458" t="s">
        <v>511</v>
      </c>
      <c r="B89" s="9">
        <v>82</v>
      </c>
      <c r="C89" s="57" t="s">
        <v>512</v>
      </c>
      <c r="D89" s="70" t="s">
        <v>50</v>
      </c>
      <c r="E89" s="59">
        <v>13367</v>
      </c>
      <c r="F89" s="11">
        <f t="shared" si="16"/>
        <v>0</v>
      </c>
      <c r="G89" s="61">
        <v>462</v>
      </c>
      <c r="H89" s="11">
        <f t="shared" si="17"/>
        <v>0</v>
      </c>
      <c r="I89" s="62">
        <v>1108</v>
      </c>
      <c r="J89" s="109">
        <f t="shared" si="18"/>
        <v>0</v>
      </c>
      <c r="K89" s="111">
        <f t="shared" si="12"/>
        <v>0</v>
      </c>
      <c r="L89" s="64">
        <v>29</v>
      </c>
      <c r="M89" s="62">
        <v>7</v>
      </c>
      <c r="N89" s="65">
        <v>3</v>
      </c>
      <c r="O89" s="59">
        <v>75</v>
      </c>
      <c r="P89" s="62">
        <v>10</v>
      </c>
      <c r="Q89" s="65">
        <v>10</v>
      </c>
      <c r="R89" s="180">
        <v>69</v>
      </c>
      <c r="S89" s="181">
        <v>4</v>
      </c>
      <c r="T89" s="182">
        <v>6</v>
      </c>
      <c r="U89" s="372">
        <v>73</v>
      </c>
      <c r="V89" s="374">
        <v>8</v>
      </c>
      <c r="W89" s="376">
        <v>10</v>
      </c>
      <c r="X89" s="434">
        <v>0</v>
      </c>
      <c r="Y89" s="435">
        <v>0</v>
      </c>
      <c r="Z89" s="436">
        <v>0</v>
      </c>
      <c r="AA89" s="503">
        <v>0</v>
      </c>
      <c r="AB89" s="504">
        <v>0</v>
      </c>
      <c r="AC89" s="505">
        <v>0</v>
      </c>
      <c r="AD89" s="59">
        <v>0</v>
      </c>
      <c r="AE89" s="62">
        <v>0</v>
      </c>
      <c r="AF89" s="65">
        <v>0</v>
      </c>
      <c r="AG89" s="59">
        <v>0</v>
      </c>
      <c r="AH89" s="62">
        <v>0</v>
      </c>
      <c r="AI89" s="65">
        <v>0</v>
      </c>
      <c r="AJ89" s="59">
        <v>0</v>
      </c>
      <c r="AK89" s="62">
        <v>0</v>
      </c>
      <c r="AL89" s="65">
        <v>0</v>
      </c>
      <c r="AM89" s="59">
        <v>0</v>
      </c>
      <c r="AN89" s="62">
        <v>0</v>
      </c>
      <c r="AO89" s="65">
        <v>0</v>
      </c>
      <c r="AP89" s="59">
        <v>0</v>
      </c>
      <c r="AQ89" s="62">
        <v>0</v>
      </c>
      <c r="AR89" s="65">
        <v>0</v>
      </c>
      <c r="AS89" s="59">
        <v>0</v>
      </c>
      <c r="AT89" s="62">
        <v>0</v>
      </c>
      <c r="AU89" s="65">
        <v>0</v>
      </c>
      <c r="AV89" s="59">
        <v>0</v>
      </c>
      <c r="AW89" s="62">
        <v>0</v>
      </c>
      <c r="AX89" s="65">
        <v>0</v>
      </c>
      <c r="AY89" s="59">
        <v>0</v>
      </c>
      <c r="AZ89" s="62">
        <v>0</v>
      </c>
      <c r="BA89" s="65">
        <v>0</v>
      </c>
      <c r="BB89" s="59">
        <v>0</v>
      </c>
      <c r="BC89" s="62">
        <v>0</v>
      </c>
      <c r="BD89" s="65">
        <v>0</v>
      </c>
      <c r="BE89" s="59">
        <v>0</v>
      </c>
      <c r="BF89" s="62">
        <v>0</v>
      </c>
      <c r="BG89" s="65">
        <v>0</v>
      </c>
      <c r="BH89" s="59">
        <v>0</v>
      </c>
      <c r="BI89" s="62">
        <v>0</v>
      </c>
      <c r="BJ89" s="65">
        <v>0</v>
      </c>
      <c r="BK89" s="59">
        <v>0</v>
      </c>
      <c r="BL89" s="62">
        <v>0</v>
      </c>
      <c r="BM89" s="65">
        <v>0</v>
      </c>
      <c r="BN89" s="59">
        <v>0</v>
      </c>
      <c r="BO89" s="62">
        <v>0</v>
      </c>
      <c r="BP89" s="65">
        <v>0</v>
      </c>
      <c r="BQ89" s="59">
        <v>0</v>
      </c>
      <c r="BR89" s="62">
        <v>0</v>
      </c>
      <c r="BS89" s="65">
        <v>0</v>
      </c>
      <c r="BT89" s="59">
        <v>0</v>
      </c>
      <c r="BU89" s="62">
        <v>0</v>
      </c>
      <c r="BV89" s="65">
        <v>0</v>
      </c>
      <c r="BW89" s="59">
        <v>0</v>
      </c>
      <c r="BX89" s="62">
        <v>0</v>
      </c>
      <c r="BY89" s="65">
        <v>0</v>
      </c>
      <c r="BZ89" s="59">
        <v>0</v>
      </c>
      <c r="CA89" s="62">
        <v>0</v>
      </c>
      <c r="CB89" s="65">
        <v>0</v>
      </c>
      <c r="CC89" s="59">
        <v>0</v>
      </c>
      <c r="CD89" s="62">
        <v>0</v>
      </c>
      <c r="CE89" s="65">
        <v>0</v>
      </c>
      <c r="CF89" s="59"/>
      <c r="CG89" s="62"/>
      <c r="CH89" s="65"/>
      <c r="CI89" s="59"/>
      <c r="CJ89" s="62"/>
      <c r="CK89" s="65"/>
    </row>
    <row r="90" ht="25.15" customHeight="1">
      <c r="A90" s="458" t="s">
        <v>513</v>
      </c>
      <c r="B90" s="9">
        <v>83</v>
      </c>
      <c r="C90" s="57" t="s">
        <v>514</v>
      </c>
      <c r="D90" s="70" t="s">
        <v>50</v>
      </c>
      <c r="E90" s="59">
        <v>3316</v>
      </c>
      <c r="F90" s="11">
        <f t="shared" si="16"/>
        <v>0</v>
      </c>
      <c r="G90" s="61">
        <v>121</v>
      </c>
      <c r="H90" s="11">
        <f t="shared" si="17"/>
        <v>0</v>
      </c>
      <c r="I90" s="62">
        <v>849</v>
      </c>
      <c r="J90" s="109">
        <f t="shared" si="18"/>
        <v>0</v>
      </c>
      <c r="K90" s="111">
        <f t="shared" si="12"/>
        <v>0</v>
      </c>
      <c r="L90" s="64">
        <v>52</v>
      </c>
      <c r="M90" s="62">
        <v>6</v>
      </c>
      <c r="N90" s="65">
        <v>8</v>
      </c>
      <c r="O90" s="59">
        <v>36</v>
      </c>
      <c r="P90" s="62">
        <v>10</v>
      </c>
      <c r="Q90" s="65">
        <v>8</v>
      </c>
      <c r="R90" s="180">
        <v>45</v>
      </c>
      <c r="S90" s="181">
        <v>8</v>
      </c>
      <c r="T90" s="182">
        <v>6</v>
      </c>
      <c r="U90" s="372">
        <v>37</v>
      </c>
      <c r="V90" s="374">
        <v>11</v>
      </c>
      <c r="W90" s="376">
        <v>3</v>
      </c>
      <c r="X90" s="434">
        <v>36</v>
      </c>
      <c r="Y90" s="435">
        <v>5</v>
      </c>
      <c r="Z90" s="436">
        <v>4</v>
      </c>
      <c r="AA90" s="503">
        <v>29</v>
      </c>
      <c r="AB90" s="504">
        <v>10</v>
      </c>
      <c r="AC90" s="505">
        <v>8</v>
      </c>
      <c r="AD90" s="59">
        <v>0</v>
      </c>
      <c r="AE90" s="62">
        <v>0</v>
      </c>
      <c r="AF90" s="65">
        <v>0</v>
      </c>
      <c r="AG90" s="59">
        <v>0</v>
      </c>
      <c r="AH90" s="62">
        <v>0</v>
      </c>
      <c r="AI90" s="65">
        <v>0</v>
      </c>
      <c r="AJ90" s="59">
        <v>0</v>
      </c>
      <c r="AK90" s="62">
        <v>0</v>
      </c>
      <c r="AL90" s="65">
        <v>0</v>
      </c>
      <c r="AM90" s="59">
        <v>0</v>
      </c>
      <c r="AN90" s="62">
        <v>0</v>
      </c>
      <c r="AO90" s="65">
        <v>0</v>
      </c>
      <c r="AP90" s="59">
        <v>0</v>
      </c>
      <c r="AQ90" s="62">
        <v>0</v>
      </c>
      <c r="AR90" s="65">
        <v>0</v>
      </c>
      <c r="AS90" s="59">
        <v>0</v>
      </c>
      <c r="AT90" s="62">
        <v>0</v>
      </c>
      <c r="AU90" s="65">
        <v>0</v>
      </c>
      <c r="AV90" s="59">
        <v>0</v>
      </c>
      <c r="AW90" s="62">
        <v>0</v>
      </c>
      <c r="AX90" s="65">
        <v>0</v>
      </c>
      <c r="AY90" s="59">
        <v>0</v>
      </c>
      <c r="AZ90" s="62">
        <v>0</v>
      </c>
      <c r="BA90" s="65">
        <v>0</v>
      </c>
      <c r="BB90" s="59">
        <v>0</v>
      </c>
      <c r="BC90" s="62">
        <v>0</v>
      </c>
      <c r="BD90" s="65">
        <v>0</v>
      </c>
      <c r="BE90" s="59">
        <v>0</v>
      </c>
      <c r="BF90" s="62">
        <v>0</v>
      </c>
      <c r="BG90" s="65">
        <v>0</v>
      </c>
      <c r="BH90" s="59">
        <v>0</v>
      </c>
      <c r="BI90" s="62">
        <v>0</v>
      </c>
      <c r="BJ90" s="65">
        <v>0</v>
      </c>
      <c r="BK90" s="59">
        <v>0</v>
      </c>
      <c r="BL90" s="62">
        <v>0</v>
      </c>
      <c r="BM90" s="65">
        <v>0</v>
      </c>
      <c r="BN90" s="59">
        <v>0</v>
      </c>
      <c r="BO90" s="62">
        <v>0</v>
      </c>
      <c r="BP90" s="65">
        <v>0</v>
      </c>
      <c r="BQ90" s="59">
        <v>0</v>
      </c>
      <c r="BR90" s="62">
        <v>0</v>
      </c>
      <c r="BS90" s="65">
        <v>0</v>
      </c>
      <c r="BT90" s="59">
        <v>0</v>
      </c>
      <c r="BU90" s="62">
        <v>0</v>
      </c>
      <c r="BV90" s="65">
        <v>0</v>
      </c>
      <c r="BW90" s="59">
        <v>0</v>
      </c>
      <c r="BX90" s="62">
        <v>0</v>
      </c>
      <c r="BY90" s="65">
        <v>0</v>
      </c>
      <c r="BZ90" s="59">
        <v>0</v>
      </c>
      <c r="CA90" s="62">
        <v>0</v>
      </c>
      <c r="CB90" s="65">
        <v>0</v>
      </c>
      <c r="CC90" s="59">
        <v>0</v>
      </c>
      <c r="CD90" s="62">
        <v>0</v>
      </c>
      <c r="CE90" s="65">
        <v>0</v>
      </c>
      <c r="CF90" s="59"/>
      <c r="CG90" s="62"/>
      <c r="CH90" s="65"/>
      <c r="CI90" s="59"/>
      <c r="CJ90" s="62"/>
      <c r="CK90" s="65"/>
    </row>
    <row r="91" ht="25.15" customHeight="1">
      <c r="A91" s="458" t="s">
        <v>515</v>
      </c>
      <c r="B91" s="9">
        <v>84</v>
      </c>
      <c r="C91" s="57" t="s">
        <v>516</v>
      </c>
      <c r="D91" s="70" t="s">
        <v>50</v>
      </c>
      <c r="E91" s="59"/>
      <c r="F91" s="11" t="str">
        <f t="shared" si="16"/>
      </c>
      <c r="G91" s="61"/>
      <c r="H91" s="11" t="str">
        <f t="shared" si="17"/>
      </c>
      <c r="I91" s="62"/>
      <c r="J91" s="109" t="str">
        <f t="shared" si="18"/>
      </c>
      <c r="K91" s="111" t="str">
        <f t="shared" si="12"/>
      </c>
      <c r="L91" s="64">
        <v>0</v>
      </c>
      <c r="M91" s="62">
        <v>0</v>
      </c>
      <c r="N91" s="65">
        <v>0</v>
      </c>
      <c r="O91" s="59">
        <v>0</v>
      </c>
      <c r="P91" s="62">
        <v>0</v>
      </c>
      <c r="Q91" s="65">
        <v>0</v>
      </c>
      <c r="R91" s="180">
        <v>0</v>
      </c>
      <c r="S91" s="181">
        <v>0</v>
      </c>
      <c r="T91" s="182">
        <v>0</v>
      </c>
      <c r="U91" s="372">
        <v>0</v>
      </c>
      <c r="V91" s="374">
        <v>0</v>
      </c>
      <c r="W91" s="376">
        <v>0</v>
      </c>
      <c r="X91" s="434">
        <v>0</v>
      </c>
      <c r="Y91" s="435">
        <v>0</v>
      </c>
      <c r="Z91" s="436">
        <v>0</v>
      </c>
      <c r="AA91" s="503">
        <v>0</v>
      </c>
      <c r="AB91" s="504">
        <v>0</v>
      </c>
      <c r="AC91" s="505">
        <v>0</v>
      </c>
      <c r="AD91" s="59">
        <v>0</v>
      </c>
      <c r="AE91" s="62">
        <v>0</v>
      </c>
      <c r="AF91" s="65">
        <v>0</v>
      </c>
      <c r="AG91" s="59">
        <v>0</v>
      </c>
      <c r="AH91" s="62">
        <v>0</v>
      </c>
      <c r="AI91" s="65">
        <v>0</v>
      </c>
      <c r="AJ91" s="59">
        <v>0</v>
      </c>
      <c r="AK91" s="62">
        <v>0</v>
      </c>
      <c r="AL91" s="65">
        <v>0</v>
      </c>
      <c r="AM91" s="59">
        <v>0</v>
      </c>
      <c r="AN91" s="62">
        <v>0</v>
      </c>
      <c r="AO91" s="65">
        <v>0</v>
      </c>
      <c r="AP91" s="59">
        <v>0</v>
      </c>
      <c r="AQ91" s="62">
        <v>0</v>
      </c>
      <c r="AR91" s="65">
        <v>0</v>
      </c>
      <c r="AS91" s="59">
        <v>0</v>
      </c>
      <c r="AT91" s="62">
        <v>0</v>
      </c>
      <c r="AU91" s="65">
        <v>0</v>
      </c>
      <c r="AV91" s="59">
        <v>0</v>
      </c>
      <c r="AW91" s="62">
        <v>0</v>
      </c>
      <c r="AX91" s="65">
        <v>0</v>
      </c>
      <c r="AY91" s="59">
        <v>0</v>
      </c>
      <c r="AZ91" s="62">
        <v>0</v>
      </c>
      <c r="BA91" s="65">
        <v>0</v>
      </c>
      <c r="BB91" s="59">
        <v>0</v>
      </c>
      <c r="BC91" s="62">
        <v>0</v>
      </c>
      <c r="BD91" s="65">
        <v>0</v>
      </c>
      <c r="BE91" s="59">
        <v>0</v>
      </c>
      <c r="BF91" s="62">
        <v>0</v>
      </c>
      <c r="BG91" s="65">
        <v>0</v>
      </c>
      <c r="BH91" s="59">
        <v>0</v>
      </c>
      <c r="BI91" s="62">
        <v>0</v>
      </c>
      <c r="BJ91" s="65">
        <v>0</v>
      </c>
      <c r="BK91" s="59">
        <v>0</v>
      </c>
      <c r="BL91" s="62">
        <v>0</v>
      </c>
      <c r="BM91" s="65">
        <v>0</v>
      </c>
      <c r="BN91" s="59">
        <v>0</v>
      </c>
      <c r="BO91" s="62">
        <v>0</v>
      </c>
      <c r="BP91" s="65">
        <v>0</v>
      </c>
      <c r="BQ91" s="59">
        <v>0</v>
      </c>
      <c r="BR91" s="62">
        <v>0</v>
      </c>
      <c r="BS91" s="65">
        <v>0</v>
      </c>
      <c r="BT91" s="59">
        <v>0</v>
      </c>
      <c r="BU91" s="62">
        <v>0</v>
      </c>
      <c r="BV91" s="65">
        <v>0</v>
      </c>
      <c r="BW91" s="59">
        <v>0</v>
      </c>
      <c r="BX91" s="62">
        <v>0</v>
      </c>
      <c r="BY91" s="65">
        <v>0</v>
      </c>
      <c r="BZ91" s="59">
        <v>0</v>
      </c>
      <c r="CA91" s="62">
        <v>0</v>
      </c>
      <c r="CB91" s="65">
        <v>0</v>
      </c>
      <c r="CC91" s="59">
        <v>0</v>
      </c>
      <c r="CD91" s="62">
        <v>0</v>
      </c>
      <c r="CE91" s="65">
        <v>0</v>
      </c>
      <c r="CF91" s="59"/>
      <c r="CG91" s="62"/>
      <c r="CH91" s="65"/>
      <c r="CI91" s="59"/>
      <c r="CJ91" s="62"/>
      <c r="CK91" s="65"/>
    </row>
    <row r="92" ht="25.15" customHeight="1">
      <c r="A92" s="458" t="s">
        <v>517</v>
      </c>
      <c r="B92" s="9">
        <v>85</v>
      </c>
      <c r="C92" s="57" t="s">
        <v>518</v>
      </c>
      <c r="D92" s="70" t="s">
        <v>50</v>
      </c>
      <c r="E92" s="59"/>
      <c r="F92" s="11" t="str">
        <f t="shared" si="16"/>
      </c>
      <c r="G92" s="61"/>
      <c r="H92" s="11" t="str">
        <f t="shared" si="17"/>
      </c>
      <c r="I92" s="62"/>
      <c r="J92" s="109" t="str">
        <f t="shared" si="18"/>
      </c>
      <c r="K92" s="111" t="str">
        <f t="shared" si="12"/>
      </c>
      <c r="L92" s="64">
        <v>12</v>
      </c>
      <c r="M92" s="62">
        <v>0</v>
      </c>
      <c r="N92" s="65">
        <v>0</v>
      </c>
      <c r="O92" s="59">
        <v>13</v>
      </c>
      <c r="P92" s="62">
        <v>0</v>
      </c>
      <c r="Q92" s="65">
        <v>0</v>
      </c>
      <c r="R92" s="180">
        <v>4</v>
      </c>
      <c r="S92" s="181">
        <v>0</v>
      </c>
      <c r="T92" s="182">
        <v>0</v>
      </c>
      <c r="U92" s="372">
        <v>14</v>
      </c>
      <c r="V92" s="374">
        <v>0</v>
      </c>
      <c r="W92" s="376">
        <v>0</v>
      </c>
      <c r="X92" s="434">
        <v>6</v>
      </c>
      <c r="Y92" s="435">
        <v>0</v>
      </c>
      <c r="Z92" s="436">
        <v>0</v>
      </c>
      <c r="AA92" s="503">
        <v>5</v>
      </c>
      <c r="AB92" s="504">
        <v>0</v>
      </c>
      <c r="AC92" s="505">
        <v>0</v>
      </c>
      <c r="AD92" s="59">
        <v>0</v>
      </c>
      <c r="AE92" s="62">
        <v>0</v>
      </c>
      <c r="AF92" s="65">
        <v>0</v>
      </c>
      <c r="AG92" s="59">
        <v>0</v>
      </c>
      <c r="AH92" s="62">
        <v>0</v>
      </c>
      <c r="AI92" s="65">
        <v>0</v>
      </c>
      <c r="AJ92" s="59">
        <v>0</v>
      </c>
      <c r="AK92" s="62">
        <v>0</v>
      </c>
      <c r="AL92" s="65">
        <v>0</v>
      </c>
      <c r="AM92" s="59">
        <v>0</v>
      </c>
      <c r="AN92" s="62">
        <v>0</v>
      </c>
      <c r="AO92" s="65">
        <v>0</v>
      </c>
      <c r="AP92" s="59">
        <v>0</v>
      </c>
      <c r="AQ92" s="62">
        <v>0</v>
      </c>
      <c r="AR92" s="65">
        <v>0</v>
      </c>
      <c r="AS92" s="59">
        <v>0</v>
      </c>
      <c r="AT92" s="62">
        <v>0</v>
      </c>
      <c r="AU92" s="65">
        <v>0</v>
      </c>
      <c r="AV92" s="59">
        <v>0</v>
      </c>
      <c r="AW92" s="62">
        <v>0</v>
      </c>
      <c r="AX92" s="65">
        <v>0</v>
      </c>
      <c r="AY92" s="59">
        <v>0</v>
      </c>
      <c r="AZ92" s="62">
        <v>0</v>
      </c>
      <c r="BA92" s="65">
        <v>0</v>
      </c>
      <c r="BB92" s="59">
        <v>0</v>
      </c>
      <c r="BC92" s="62">
        <v>0</v>
      </c>
      <c r="BD92" s="65">
        <v>0</v>
      </c>
      <c r="BE92" s="59">
        <v>0</v>
      </c>
      <c r="BF92" s="62">
        <v>0</v>
      </c>
      <c r="BG92" s="65">
        <v>0</v>
      </c>
      <c r="BH92" s="59">
        <v>0</v>
      </c>
      <c r="BI92" s="62">
        <v>0</v>
      </c>
      <c r="BJ92" s="65">
        <v>0</v>
      </c>
      <c r="BK92" s="59">
        <v>0</v>
      </c>
      <c r="BL92" s="62">
        <v>0</v>
      </c>
      <c r="BM92" s="65">
        <v>0</v>
      </c>
      <c r="BN92" s="59">
        <v>0</v>
      </c>
      <c r="BO92" s="62">
        <v>0</v>
      </c>
      <c r="BP92" s="65">
        <v>0</v>
      </c>
      <c r="BQ92" s="59">
        <v>0</v>
      </c>
      <c r="BR92" s="62">
        <v>0</v>
      </c>
      <c r="BS92" s="65">
        <v>0</v>
      </c>
      <c r="BT92" s="59">
        <v>0</v>
      </c>
      <c r="BU92" s="62">
        <v>0</v>
      </c>
      <c r="BV92" s="65">
        <v>0</v>
      </c>
      <c r="BW92" s="59">
        <v>0</v>
      </c>
      <c r="BX92" s="62">
        <v>0</v>
      </c>
      <c r="BY92" s="65">
        <v>0</v>
      </c>
      <c r="BZ92" s="59">
        <v>0</v>
      </c>
      <c r="CA92" s="62">
        <v>0</v>
      </c>
      <c r="CB92" s="65">
        <v>0</v>
      </c>
      <c r="CC92" s="59">
        <v>0</v>
      </c>
      <c r="CD92" s="62">
        <v>0</v>
      </c>
      <c r="CE92" s="65">
        <v>0</v>
      </c>
      <c r="CF92" s="59"/>
      <c r="CG92" s="62"/>
      <c r="CH92" s="65"/>
      <c r="CI92" s="59"/>
      <c r="CJ92" s="62"/>
      <c r="CK92" s="65"/>
    </row>
    <row r="93" ht="25.15" customHeight="1">
      <c r="A93" s="458" t="s">
        <v>519</v>
      </c>
      <c r="B93" s="9">
        <v>86</v>
      </c>
      <c r="C93" s="57" t="s">
        <v>520</v>
      </c>
      <c r="D93" s="70" t="s">
        <v>50</v>
      </c>
      <c r="E93" s="59">
        <v>10918</v>
      </c>
      <c r="F93" s="11">
        <f t="shared" si="16"/>
        <v>0</v>
      </c>
      <c r="G93" s="61">
        <v>367</v>
      </c>
      <c r="H93" s="11">
        <f t="shared" si="17"/>
        <v>0</v>
      </c>
      <c r="I93" s="62">
        <v>750</v>
      </c>
      <c r="J93" s="109">
        <f t="shared" si="18"/>
        <v>0</v>
      </c>
      <c r="K93" s="111">
        <f t="shared" si="12"/>
        <v>0</v>
      </c>
      <c r="L93" s="64">
        <v>441</v>
      </c>
      <c r="M93" s="62">
        <v>14</v>
      </c>
      <c r="N93" s="65">
        <v>25</v>
      </c>
      <c r="O93" s="59">
        <v>470</v>
      </c>
      <c r="P93" s="62">
        <v>14</v>
      </c>
      <c r="Q93" s="65">
        <v>22</v>
      </c>
      <c r="R93" s="180">
        <v>518</v>
      </c>
      <c r="S93" s="181">
        <v>22</v>
      </c>
      <c r="T93" s="182">
        <v>22</v>
      </c>
      <c r="U93" s="372">
        <v>14</v>
      </c>
      <c r="V93" s="374">
        <v>0</v>
      </c>
      <c r="W93" s="376">
        <v>0</v>
      </c>
      <c r="X93" s="434">
        <v>386</v>
      </c>
      <c r="Y93" s="435">
        <v>9</v>
      </c>
      <c r="Z93" s="436">
        <v>11</v>
      </c>
      <c r="AA93" s="503">
        <v>472</v>
      </c>
      <c r="AB93" s="504">
        <v>9</v>
      </c>
      <c r="AC93" s="505">
        <v>9</v>
      </c>
      <c r="AD93" s="59">
        <v>0</v>
      </c>
      <c r="AE93" s="62">
        <v>0</v>
      </c>
      <c r="AF93" s="65">
        <v>0</v>
      </c>
      <c r="AG93" s="59">
        <v>0</v>
      </c>
      <c r="AH93" s="62">
        <v>0</v>
      </c>
      <c r="AI93" s="65">
        <v>0</v>
      </c>
      <c r="AJ93" s="59">
        <v>0</v>
      </c>
      <c r="AK93" s="62">
        <v>0</v>
      </c>
      <c r="AL93" s="65">
        <v>0</v>
      </c>
      <c r="AM93" s="59">
        <v>0</v>
      </c>
      <c r="AN93" s="62">
        <v>0</v>
      </c>
      <c r="AO93" s="65">
        <v>0</v>
      </c>
      <c r="AP93" s="59">
        <v>0</v>
      </c>
      <c r="AQ93" s="62">
        <v>0</v>
      </c>
      <c r="AR93" s="65">
        <v>0</v>
      </c>
      <c r="AS93" s="59">
        <v>0</v>
      </c>
      <c r="AT93" s="62">
        <v>0</v>
      </c>
      <c r="AU93" s="65">
        <v>0</v>
      </c>
      <c r="AV93" s="59">
        <v>0</v>
      </c>
      <c r="AW93" s="62">
        <v>0</v>
      </c>
      <c r="AX93" s="65">
        <v>0</v>
      </c>
      <c r="AY93" s="59">
        <v>0</v>
      </c>
      <c r="AZ93" s="62">
        <v>0</v>
      </c>
      <c r="BA93" s="65">
        <v>0</v>
      </c>
      <c r="BB93" s="59">
        <v>0</v>
      </c>
      <c r="BC93" s="62">
        <v>0</v>
      </c>
      <c r="BD93" s="65">
        <v>0</v>
      </c>
      <c r="BE93" s="59">
        <v>0</v>
      </c>
      <c r="BF93" s="62">
        <v>0</v>
      </c>
      <c r="BG93" s="65">
        <v>0</v>
      </c>
      <c r="BH93" s="59">
        <v>0</v>
      </c>
      <c r="BI93" s="62">
        <v>0</v>
      </c>
      <c r="BJ93" s="65">
        <v>0</v>
      </c>
      <c r="BK93" s="59">
        <v>0</v>
      </c>
      <c r="BL93" s="62">
        <v>0</v>
      </c>
      <c r="BM93" s="65">
        <v>0</v>
      </c>
      <c r="BN93" s="59">
        <v>0</v>
      </c>
      <c r="BO93" s="62">
        <v>0</v>
      </c>
      <c r="BP93" s="65">
        <v>0</v>
      </c>
      <c r="BQ93" s="59">
        <v>0</v>
      </c>
      <c r="BR93" s="62">
        <v>0</v>
      </c>
      <c r="BS93" s="65">
        <v>0</v>
      </c>
      <c r="BT93" s="59">
        <v>0</v>
      </c>
      <c r="BU93" s="62">
        <v>0</v>
      </c>
      <c r="BV93" s="65">
        <v>0</v>
      </c>
      <c r="BW93" s="59">
        <v>0</v>
      </c>
      <c r="BX93" s="62">
        <v>0</v>
      </c>
      <c r="BY93" s="65">
        <v>0</v>
      </c>
      <c r="BZ93" s="59">
        <v>0</v>
      </c>
      <c r="CA93" s="62">
        <v>0</v>
      </c>
      <c r="CB93" s="65">
        <v>0</v>
      </c>
      <c r="CC93" s="59">
        <v>0</v>
      </c>
      <c r="CD93" s="62">
        <v>0</v>
      </c>
      <c r="CE93" s="65">
        <v>0</v>
      </c>
      <c r="CF93" s="59"/>
      <c r="CG93" s="62"/>
      <c r="CH93" s="65"/>
      <c r="CI93" s="59"/>
      <c r="CJ93" s="62"/>
      <c r="CK93" s="65"/>
    </row>
    <row r="94" ht="25.15" customHeight="1">
      <c r="A94" s="458" t="s">
        <v>521</v>
      </c>
      <c r="B94" s="9">
        <v>87</v>
      </c>
      <c r="C94" s="57" t="s">
        <v>522</v>
      </c>
      <c r="D94" s="70" t="s">
        <v>50</v>
      </c>
      <c r="E94" s="59">
        <v>766</v>
      </c>
      <c r="F94" s="11">
        <f t="shared" si="16"/>
        <v>0</v>
      </c>
      <c r="G94" s="61">
        <v>26</v>
      </c>
      <c r="H94" s="11">
        <f t="shared" si="17"/>
        <v>0</v>
      </c>
      <c r="I94" s="62"/>
      <c r="J94" s="109" t="str">
        <f t="shared" si="18"/>
      </c>
      <c r="K94" s="111">
        <f t="shared" si="12"/>
        <v>0</v>
      </c>
      <c r="L94" s="64">
        <v>3</v>
      </c>
      <c r="M94" s="62">
        <v>1</v>
      </c>
      <c r="N94" s="65">
        <v>1</v>
      </c>
      <c r="O94" s="59">
        <v>0</v>
      </c>
      <c r="P94" s="62">
        <v>0</v>
      </c>
      <c r="Q94" s="65">
        <v>0</v>
      </c>
      <c r="R94" s="180">
        <v>0</v>
      </c>
      <c r="S94" s="181">
        <v>0</v>
      </c>
      <c r="T94" s="182">
        <v>0</v>
      </c>
      <c r="U94" s="372">
        <v>0</v>
      </c>
      <c r="V94" s="374">
        <v>0</v>
      </c>
      <c r="W94" s="376">
        <v>0</v>
      </c>
      <c r="X94" s="434">
        <v>0</v>
      </c>
      <c r="Y94" s="435">
        <v>0</v>
      </c>
      <c r="Z94" s="436">
        <v>0</v>
      </c>
      <c r="AA94" s="503">
        <v>0</v>
      </c>
      <c r="AB94" s="504">
        <v>0</v>
      </c>
      <c r="AC94" s="505">
        <v>0</v>
      </c>
      <c r="AD94" s="59">
        <v>0</v>
      </c>
      <c r="AE94" s="62">
        <v>0</v>
      </c>
      <c r="AF94" s="65">
        <v>0</v>
      </c>
      <c r="AG94" s="59">
        <v>0</v>
      </c>
      <c r="AH94" s="62">
        <v>0</v>
      </c>
      <c r="AI94" s="65">
        <v>0</v>
      </c>
      <c r="AJ94" s="59">
        <v>0</v>
      </c>
      <c r="AK94" s="62">
        <v>0</v>
      </c>
      <c r="AL94" s="65">
        <v>0</v>
      </c>
      <c r="AM94" s="59">
        <v>0</v>
      </c>
      <c r="AN94" s="62">
        <v>0</v>
      </c>
      <c r="AO94" s="65">
        <v>0</v>
      </c>
      <c r="AP94" s="59">
        <v>0</v>
      </c>
      <c r="AQ94" s="62">
        <v>0</v>
      </c>
      <c r="AR94" s="65">
        <v>0</v>
      </c>
      <c r="AS94" s="59">
        <v>0</v>
      </c>
      <c r="AT94" s="62">
        <v>0</v>
      </c>
      <c r="AU94" s="65">
        <v>0</v>
      </c>
      <c r="AV94" s="59">
        <v>0</v>
      </c>
      <c r="AW94" s="62">
        <v>0</v>
      </c>
      <c r="AX94" s="65">
        <v>0</v>
      </c>
      <c r="AY94" s="59">
        <v>0</v>
      </c>
      <c r="AZ94" s="62">
        <v>0</v>
      </c>
      <c r="BA94" s="65">
        <v>0</v>
      </c>
      <c r="BB94" s="59">
        <v>0</v>
      </c>
      <c r="BC94" s="62">
        <v>0</v>
      </c>
      <c r="BD94" s="65">
        <v>0</v>
      </c>
      <c r="BE94" s="59">
        <v>0</v>
      </c>
      <c r="BF94" s="62">
        <v>0</v>
      </c>
      <c r="BG94" s="65">
        <v>0</v>
      </c>
      <c r="BH94" s="59">
        <v>0</v>
      </c>
      <c r="BI94" s="62">
        <v>0</v>
      </c>
      <c r="BJ94" s="65">
        <v>0</v>
      </c>
      <c r="BK94" s="59">
        <v>0</v>
      </c>
      <c r="BL94" s="62">
        <v>0</v>
      </c>
      <c r="BM94" s="65">
        <v>0</v>
      </c>
      <c r="BN94" s="59">
        <v>0</v>
      </c>
      <c r="BO94" s="62">
        <v>0</v>
      </c>
      <c r="BP94" s="65">
        <v>0</v>
      </c>
      <c r="BQ94" s="59">
        <v>0</v>
      </c>
      <c r="BR94" s="62">
        <v>0</v>
      </c>
      <c r="BS94" s="65">
        <v>0</v>
      </c>
      <c r="BT94" s="59">
        <v>0</v>
      </c>
      <c r="BU94" s="62">
        <v>0</v>
      </c>
      <c r="BV94" s="65">
        <v>0</v>
      </c>
      <c r="BW94" s="59">
        <v>0</v>
      </c>
      <c r="BX94" s="62">
        <v>0</v>
      </c>
      <c r="BY94" s="65">
        <v>0</v>
      </c>
      <c r="BZ94" s="59">
        <v>0</v>
      </c>
      <c r="CA94" s="62">
        <v>0</v>
      </c>
      <c r="CB94" s="65">
        <v>0</v>
      </c>
      <c r="CC94" s="59">
        <v>0</v>
      </c>
      <c r="CD94" s="62">
        <v>0</v>
      </c>
      <c r="CE94" s="65">
        <v>0</v>
      </c>
      <c r="CF94" s="59"/>
      <c r="CG94" s="62"/>
      <c r="CH94" s="65"/>
      <c r="CI94" s="59"/>
      <c r="CJ94" s="62"/>
      <c r="CK94" s="65"/>
    </row>
    <row r="95" ht="25.15" customHeight="1">
      <c r="A95" s="458" t="s">
        <v>523</v>
      </c>
      <c r="B95" s="9">
        <v>88</v>
      </c>
      <c r="C95" s="57" t="s">
        <v>524</v>
      </c>
      <c r="D95" s="70" t="s">
        <v>50</v>
      </c>
      <c r="E95" s="59"/>
      <c r="F95" s="11" t="str">
        <f t="shared" si="16"/>
      </c>
      <c r="G95" s="61"/>
      <c r="H95" s="11" t="str">
        <f t="shared" si="17"/>
      </c>
      <c r="I95" s="62"/>
      <c r="J95" s="109" t="str">
        <f t="shared" si="18"/>
      </c>
      <c r="K95" s="111" t="str">
        <f t="shared" si="12"/>
      </c>
      <c r="L95" s="64">
        <v>28</v>
      </c>
      <c r="M95" s="62">
        <v>0</v>
      </c>
      <c r="N95" s="65">
        <v>0</v>
      </c>
      <c r="O95" s="59">
        <v>6</v>
      </c>
      <c r="P95" s="62">
        <v>0</v>
      </c>
      <c r="Q95" s="65">
        <v>0</v>
      </c>
      <c r="R95" s="180">
        <v>5</v>
      </c>
      <c r="S95" s="181">
        <v>0</v>
      </c>
      <c r="T95" s="182">
        <v>0</v>
      </c>
      <c r="U95" s="372">
        <v>2</v>
      </c>
      <c r="V95" s="374">
        <v>0</v>
      </c>
      <c r="W95" s="376">
        <v>0</v>
      </c>
      <c r="X95" s="434">
        <v>6</v>
      </c>
      <c r="Y95" s="435">
        <v>0</v>
      </c>
      <c r="Z95" s="436">
        <v>0</v>
      </c>
      <c r="AA95" s="503">
        <v>2</v>
      </c>
      <c r="AB95" s="504">
        <v>0</v>
      </c>
      <c r="AC95" s="505">
        <v>0</v>
      </c>
      <c r="AD95" s="59">
        <v>0</v>
      </c>
      <c r="AE95" s="62">
        <v>0</v>
      </c>
      <c r="AF95" s="65">
        <v>0</v>
      </c>
      <c r="AG95" s="59">
        <v>0</v>
      </c>
      <c r="AH95" s="62">
        <v>0</v>
      </c>
      <c r="AI95" s="65">
        <v>0</v>
      </c>
      <c r="AJ95" s="59">
        <v>0</v>
      </c>
      <c r="AK95" s="62">
        <v>0</v>
      </c>
      <c r="AL95" s="65">
        <v>0</v>
      </c>
      <c r="AM95" s="59">
        <v>0</v>
      </c>
      <c r="AN95" s="62">
        <v>0</v>
      </c>
      <c r="AO95" s="65">
        <v>0</v>
      </c>
      <c r="AP95" s="59">
        <v>0</v>
      </c>
      <c r="AQ95" s="62">
        <v>0</v>
      </c>
      <c r="AR95" s="65">
        <v>0</v>
      </c>
      <c r="AS95" s="59">
        <v>0</v>
      </c>
      <c r="AT95" s="62">
        <v>0</v>
      </c>
      <c r="AU95" s="65">
        <v>0</v>
      </c>
      <c r="AV95" s="59">
        <v>0</v>
      </c>
      <c r="AW95" s="62">
        <v>0</v>
      </c>
      <c r="AX95" s="65">
        <v>0</v>
      </c>
      <c r="AY95" s="59">
        <v>0</v>
      </c>
      <c r="AZ95" s="62">
        <v>0</v>
      </c>
      <c r="BA95" s="65">
        <v>0</v>
      </c>
      <c r="BB95" s="59">
        <v>0</v>
      </c>
      <c r="BC95" s="62">
        <v>0</v>
      </c>
      <c r="BD95" s="65">
        <v>0</v>
      </c>
      <c r="BE95" s="59">
        <v>0</v>
      </c>
      <c r="BF95" s="62">
        <v>0</v>
      </c>
      <c r="BG95" s="65">
        <v>0</v>
      </c>
      <c r="BH95" s="59">
        <v>0</v>
      </c>
      <c r="BI95" s="62">
        <v>0</v>
      </c>
      <c r="BJ95" s="65">
        <v>0</v>
      </c>
      <c r="BK95" s="59">
        <v>0</v>
      </c>
      <c r="BL95" s="62">
        <v>0</v>
      </c>
      <c r="BM95" s="65">
        <v>0</v>
      </c>
      <c r="BN95" s="59">
        <v>0</v>
      </c>
      <c r="BO95" s="62">
        <v>0</v>
      </c>
      <c r="BP95" s="65">
        <v>0</v>
      </c>
      <c r="BQ95" s="59">
        <v>0</v>
      </c>
      <c r="BR95" s="62">
        <v>0</v>
      </c>
      <c r="BS95" s="65">
        <v>0</v>
      </c>
      <c r="BT95" s="59">
        <v>0</v>
      </c>
      <c r="BU95" s="62">
        <v>0</v>
      </c>
      <c r="BV95" s="65">
        <v>0</v>
      </c>
      <c r="BW95" s="59">
        <v>0</v>
      </c>
      <c r="BX95" s="62">
        <v>0</v>
      </c>
      <c r="BY95" s="65">
        <v>0</v>
      </c>
      <c r="BZ95" s="59">
        <v>0</v>
      </c>
      <c r="CA95" s="62">
        <v>0</v>
      </c>
      <c r="CB95" s="65">
        <v>0</v>
      </c>
      <c r="CC95" s="59">
        <v>0</v>
      </c>
      <c r="CD95" s="62">
        <v>0</v>
      </c>
      <c r="CE95" s="65">
        <v>0</v>
      </c>
      <c r="CF95" s="59"/>
      <c r="CG95" s="62"/>
      <c r="CH95" s="65"/>
      <c r="CI95" s="59"/>
      <c r="CJ95" s="62"/>
      <c r="CK95" s="65"/>
    </row>
    <row r="96" ht="25.15" customHeight="1">
      <c r="A96" s="458" t="s">
        <v>525</v>
      </c>
      <c r="B96" s="9">
        <v>89</v>
      </c>
      <c r="C96" s="57" t="s">
        <v>526</v>
      </c>
      <c r="D96" s="70" t="s">
        <v>50</v>
      </c>
      <c r="E96" s="59">
        <v>2211</v>
      </c>
      <c r="F96" s="11">
        <f t="shared" si="16"/>
        <v>0</v>
      </c>
      <c r="G96" s="61">
        <v>77</v>
      </c>
      <c r="H96" s="11">
        <f t="shared" si="17"/>
        <v>0</v>
      </c>
      <c r="I96" s="62">
        <v>26</v>
      </c>
      <c r="J96" s="109">
        <f t="shared" si="18"/>
        <v>0</v>
      </c>
      <c r="K96" s="111">
        <f t="shared" si="12"/>
        <v>0</v>
      </c>
      <c r="L96" s="64">
        <v>66</v>
      </c>
      <c r="M96" s="62">
        <v>1</v>
      </c>
      <c r="N96" s="65">
        <v>1</v>
      </c>
      <c r="O96" s="59">
        <v>19</v>
      </c>
      <c r="P96" s="62">
        <v>0</v>
      </c>
      <c r="Q96" s="65">
        <v>0</v>
      </c>
      <c r="R96" s="180">
        <v>28</v>
      </c>
      <c r="S96" s="181">
        <v>0</v>
      </c>
      <c r="T96" s="182">
        <v>0</v>
      </c>
      <c r="U96" s="372">
        <v>38</v>
      </c>
      <c r="V96" s="374">
        <v>3</v>
      </c>
      <c r="W96" s="376">
        <v>1</v>
      </c>
      <c r="X96" s="434">
        <v>34</v>
      </c>
      <c r="Y96" s="435">
        <v>2</v>
      </c>
      <c r="Z96" s="436">
        <v>0</v>
      </c>
      <c r="AA96" s="503">
        <v>21</v>
      </c>
      <c r="AB96" s="504">
        <v>3</v>
      </c>
      <c r="AC96" s="505">
        <v>0</v>
      </c>
      <c r="AD96" s="59">
        <v>0</v>
      </c>
      <c r="AE96" s="62">
        <v>0</v>
      </c>
      <c r="AF96" s="65">
        <v>0</v>
      </c>
      <c r="AG96" s="59">
        <v>0</v>
      </c>
      <c r="AH96" s="62">
        <v>0</v>
      </c>
      <c r="AI96" s="65">
        <v>0</v>
      </c>
      <c r="AJ96" s="59">
        <v>0</v>
      </c>
      <c r="AK96" s="62">
        <v>0</v>
      </c>
      <c r="AL96" s="65">
        <v>0</v>
      </c>
      <c r="AM96" s="59">
        <v>0</v>
      </c>
      <c r="AN96" s="62">
        <v>0</v>
      </c>
      <c r="AO96" s="65">
        <v>0</v>
      </c>
      <c r="AP96" s="59">
        <v>0</v>
      </c>
      <c r="AQ96" s="62">
        <v>0</v>
      </c>
      <c r="AR96" s="65">
        <v>0</v>
      </c>
      <c r="AS96" s="59">
        <v>0</v>
      </c>
      <c r="AT96" s="62">
        <v>0</v>
      </c>
      <c r="AU96" s="65">
        <v>0</v>
      </c>
      <c r="AV96" s="59">
        <v>0</v>
      </c>
      <c r="AW96" s="62">
        <v>0</v>
      </c>
      <c r="AX96" s="65">
        <v>0</v>
      </c>
      <c r="AY96" s="59">
        <v>0</v>
      </c>
      <c r="AZ96" s="62">
        <v>0</v>
      </c>
      <c r="BA96" s="65">
        <v>0</v>
      </c>
      <c r="BB96" s="59">
        <v>0</v>
      </c>
      <c r="BC96" s="62">
        <v>0</v>
      </c>
      <c r="BD96" s="65">
        <v>0</v>
      </c>
      <c r="BE96" s="59">
        <v>0</v>
      </c>
      <c r="BF96" s="62">
        <v>0</v>
      </c>
      <c r="BG96" s="65">
        <v>0</v>
      </c>
      <c r="BH96" s="59">
        <v>0</v>
      </c>
      <c r="BI96" s="62">
        <v>0</v>
      </c>
      <c r="BJ96" s="65">
        <v>0</v>
      </c>
      <c r="BK96" s="59">
        <v>0</v>
      </c>
      <c r="BL96" s="62">
        <v>0</v>
      </c>
      <c r="BM96" s="65">
        <v>0</v>
      </c>
      <c r="BN96" s="59">
        <v>0</v>
      </c>
      <c r="BO96" s="62">
        <v>0</v>
      </c>
      <c r="BP96" s="65">
        <v>0</v>
      </c>
      <c r="BQ96" s="59">
        <v>0</v>
      </c>
      <c r="BR96" s="62">
        <v>0</v>
      </c>
      <c r="BS96" s="65">
        <v>0</v>
      </c>
      <c r="BT96" s="59">
        <v>0</v>
      </c>
      <c r="BU96" s="62">
        <v>0</v>
      </c>
      <c r="BV96" s="65">
        <v>0</v>
      </c>
      <c r="BW96" s="59">
        <v>0</v>
      </c>
      <c r="BX96" s="62">
        <v>0</v>
      </c>
      <c r="BY96" s="65">
        <v>0</v>
      </c>
      <c r="BZ96" s="59">
        <v>0</v>
      </c>
      <c r="CA96" s="62">
        <v>0</v>
      </c>
      <c r="CB96" s="65">
        <v>0</v>
      </c>
      <c r="CC96" s="59">
        <v>0</v>
      </c>
      <c r="CD96" s="62">
        <v>0</v>
      </c>
      <c r="CE96" s="65">
        <v>0</v>
      </c>
      <c r="CF96" s="59"/>
      <c r="CG96" s="62"/>
      <c r="CH96" s="65"/>
      <c r="CI96" s="59"/>
      <c r="CJ96" s="62"/>
      <c r="CK96" s="65"/>
    </row>
    <row r="97" ht="25.15" customHeight="1">
      <c r="A97" s="458" t="s">
        <v>527</v>
      </c>
      <c r="B97" s="9">
        <v>90</v>
      </c>
      <c r="C97" s="57" t="s">
        <v>528</v>
      </c>
      <c r="D97" s="70" t="s">
        <v>50</v>
      </c>
      <c r="E97" s="59"/>
      <c r="F97" s="11" t="str">
        <f t="shared" si="16"/>
      </c>
      <c r="G97" s="61"/>
      <c r="H97" s="11" t="str">
        <f t="shared" si="17"/>
      </c>
      <c r="I97" s="62"/>
      <c r="J97" s="109" t="str">
        <f t="shared" si="18"/>
      </c>
      <c r="K97" s="111" t="str">
        <f t="shared" si="12"/>
      </c>
      <c r="L97" s="64">
        <v>0</v>
      </c>
      <c r="M97" s="62">
        <v>0</v>
      </c>
      <c r="N97" s="65">
        <v>0</v>
      </c>
      <c r="O97" s="59">
        <v>4</v>
      </c>
      <c r="P97" s="62">
        <v>0</v>
      </c>
      <c r="Q97" s="65">
        <v>0</v>
      </c>
      <c r="R97" s="180">
        <v>10</v>
      </c>
      <c r="S97" s="181">
        <v>0</v>
      </c>
      <c r="T97" s="182">
        <v>0</v>
      </c>
      <c r="U97" s="372">
        <v>7</v>
      </c>
      <c r="V97" s="374">
        <v>0</v>
      </c>
      <c r="W97" s="376">
        <v>0</v>
      </c>
      <c r="X97" s="434">
        <v>8</v>
      </c>
      <c r="Y97" s="435">
        <v>0</v>
      </c>
      <c r="Z97" s="436">
        <v>0</v>
      </c>
      <c r="AA97" s="503">
        <v>0</v>
      </c>
      <c r="AB97" s="504">
        <v>0</v>
      </c>
      <c r="AC97" s="505">
        <v>0</v>
      </c>
      <c r="AD97" s="59">
        <v>0</v>
      </c>
      <c r="AE97" s="62">
        <v>0</v>
      </c>
      <c r="AF97" s="65">
        <v>0</v>
      </c>
      <c r="AG97" s="59">
        <v>0</v>
      </c>
      <c r="AH97" s="62">
        <v>0</v>
      </c>
      <c r="AI97" s="65">
        <v>0</v>
      </c>
      <c r="AJ97" s="59">
        <v>0</v>
      </c>
      <c r="AK97" s="62">
        <v>0</v>
      </c>
      <c r="AL97" s="65">
        <v>0</v>
      </c>
      <c r="AM97" s="59">
        <v>0</v>
      </c>
      <c r="AN97" s="62">
        <v>0</v>
      </c>
      <c r="AO97" s="65">
        <v>0</v>
      </c>
      <c r="AP97" s="59">
        <v>0</v>
      </c>
      <c r="AQ97" s="62">
        <v>0</v>
      </c>
      <c r="AR97" s="65">
        <v>0</v>
      </c>
      <c r="AS97" s="59">
        <v>0</v>
      </c>
      <c r="AT97" s="62">
        <v>0</v>
      </c>
      <c r="AU97" s="65">
        <v>0</v>
      </c>
      <c r="AV97" s="59">
        <v>0</v>
      </c>
      <c r="AW97" s="62">
        <v>0</v>
      </c>
      <c r="AX97" s="65">
        <v>0</v>
      </c>
      <c r="AY97" s="59">
        <v>0</v>
      </c>
      <c r="AZ97" s="62">
        <v>0</v>
      </c>
      <c r="BA97" s="65">
        <v>0</v>
      </c>
      <c r="BB97" s="59">
        <v>0</v>
      </c>
      <c r="BC97" s="62">
        <v>0</v>
      </c>
      <c r="BD97" s="65">
        <v>0</v>
      </c>
      <c r="BE97" s="59">
        <v>0</v>
      </c>
      <c r="BF97" s="62">
        <v>0</v>
      </c>
      <c r="BG97" s="65">
        <v>0</v>
      </c>
      <c r="BH97" s="59">
        <v>0</v>
      </c>
      <c r="BI97" s="62">
        <v>0</v>
      </c>
      <c r="BJ97" s="65">
        <v>0</v>
      </c>
      <c r="BK97" s="59">
        <v>0</v>
      </c>
      <c r="BL97" s="62">
        <v>0</v>
      </c>
      <c r="BM97" s="65">
        <v>0</v>
      </c>
      <c r="BN97" s="59">
        <v>0</v>
      </c>
      <c r="BO97" s="62">
        <v>0</v>
      </c>
      <c r="BP97" s="65">
        <v>0</v>
      </c>
      <c r="BQ97" s="59">
        <v>0</v>
      </c>
      <c r="BR97" s="62">
        <v>0</v>
      </c>
      <c r="BS97" s="65">
        <v>0</v>
      </c>
      <c r="BT97" s="59">
        <v>0</v>
      </c>
      <c r="BU97" s="62">
        <v>0</v>
      </c>
      <c r="BV97" s="65">
        <v>0</v>
      </c>
      <c r="BW97" s="59">
        <v>0</v>
      </c>
      <c r="BX97" s="62">
        <v>0</v>
      </c>
      <c r="BY97" s="65">
        <v>0</v>
      </c>
      <c r="BZ97" s="59">
        <v>0</v>
      </c>
      <c r="CA97" s="62">
        <v>0</v>
      </c>
      <c r="CB97" s="65">
        <v>0</v>
      </c>
      <c r="CC97" s="59">
        <v>0</v>
      </c>
      <c r="CD97" s="62">
        <v>0</v>
      </c>
      <c r="CE97" s="65">
        <v>0</v>
      </c>
      <c r="CF97" s="59"/>
      <c r="CG97" s="62"/>
      <c r="CH97" s="65"/>
      <c r="CI97" s="59"/>
      <c r="CJ97" s="62"/>
      <c r="CK97" s="65"/>
    </row>
    <row r="98" ht="25.15" customHeight="1">
      <c r="A98" s="458" t="s">
        <v>529</v>
      </c>
      <c r="B98" s="9">
        <v>91</v>
      </c>
      <c r="C98" s="57" t="s">
        <v>530</v>
      </c>
      <c r="D98" s="70" t="s">
        <v>50</v>
      </c>
      <c r="E98" s="59"/>
      <c r="F98" s="11" t="str">
        <f t="shared" si="16"/>
      </c>
      <c r="G98" s="61"/>
      <c r="H98" s="11" t="str">
        <f t="shared" si="17"/>
      </c>
      <c r="I98" s="62"/>
      <c r="J98" s="109" t="str">
        <f t="shared" si="18"/>
      </c>
      <c r="K98" s="111" t="str">
        <f t="shared" si="12"/>
      </c>
      <c r="L98" s="64">
        <v>0</v>
      </c>
      <c r="M98" s="62">
        <v>0</v>
      </c>
      <c r="N98" s="65">
        <v>0</v>
      </c>
      <c r="O98" s="59">
        <v>0</v>
      </c>
      <c r="P98" s="62">
        <v>0</v>
      </c>
      <c r="Q98" s="65">
        <v>0</v>
      </c>
      <c r="R98" s="180">
        <v>0</v>
      </c>
      <c r="S98" s="181">
        <v>0</v>
      </c>
      <c r="T98" s="182">
        <v>0</v>
      </c>
      <c r="U98" s="372">
        <v>0</v>
      </c>
      <c r="V98" s="374">
        <v>0</v>
      </c>
      <c r="W98" s="376">
        <v>0</v>
      </c>
      <c r="X98" s="434">
        <v>0</v>
      </c>
      <c r="Y98" s="435">
        <v>0</v>
      </c>
      <c r="Z98" s="436">
        <v>0</v>
      </c>
      <c r="AA98" s="503">
        <v>0</v>
      </c>
      <c r="AB98" s="504">
        <v>0</v>
      </c>
      <c r="AC98" s="505">
        <v>0</v>
      </c>
      <c r="AD98" s="59">
        <v>0</v>
      </c>
      <c r="AE98" s="62">
        <v>0</v>
      </c>
      <c r="AF98" s="65">
        <v>0</v>
      </c>
      <c r="AG98" s="59">
        <v>0</v>
      </c>
      <c r="AH98" s="62">
        <v>0</v>
      </c>
      <c r="AI98" s="65">
        <v>0</v>
      </c>
      <c r="AJ98" s="59">
        <v>0</v>
      </c>
      <c r="AK98" s="62">
        <v>0</v>
      </c>
      <c r="AL98" s="65">
        <v>0</v>
      </c>
      <c r="AM98" s="59">
        <v>0</v>
      </c>
      <c r="AN98" s="62">
        <v>0</v>
      </c>
      <c r="AO98" s="65">
        <v>0</v>
      </c>
      <c r="AP98" s="59">
        <v>0</v>
      </c>
      <c r="AQ98" s="62">
        <v>0</v>
      </c>
      <c r="AR98" s="65">
        <v>0</v>
      </c>
      <c r="AS98" s="59">
        <v>0</v>
      </c>
      <c r="AT98" s="62">
        <v>0</v>
      </c>
      <c r="AU98" s="65">
        <v>0</v>
      </c>
      <c r="AV98" s="59">
        <v>0</v>
      </c>
      <c r="AW98" s="62">
        <v>0</v>
      </c>
      <c r="AX98" s="65">
        <v>0</v>
      </c>
      <c r="AY98" s="59">
        <v>0</v>
      </c>
      <c r="AZ98" s="62">
        <v>0</v>
      </c>
      <c r="BA98" s="65">
        <v>0</v>
      </c>
      <c r="BB98" s="59">
        <v>0</v>
      </c>
      <c r="BC98" s="62">
        <v>0</v>
      </c>
      <c r="BD98" s="65">
        <v>0</v>
      </c>
      <c r="BE98" s="59">
        <v>0</v>
      </c>
      <c r="BF98" s="62">
        <v>0</v>
      </c>
      <c r="BG98" s="65">
        <v>0</v>
      </c>
      <c r="BH98" s="59">
        <v>0</v>
      </c>
      <c r="BI98" s="62">
        <v>0</v>
      </c>
      <c r="BJ98" s="65">
        <v>0</v>
      </c>
      <c r="BK98" s="59">
        <v>0</v>
      </c>
      <c r="BL98" s="62">
        <v>0</v>
      </c>
      <c r="BM98" s="65">
        <v>0</v>
      </c>
      <c r="BN98" s="59">
        <v>0</v>
      </c>
      <c r="BO98" s="62">
        <v>0</v>
      </c>
      <c r="BP98" s="65">
        <v>0</v>
      </c>
      <c r="BQ98" s="59">
        <v>0</v>
      </c>
      <c r="BR98" s="62">
        <v>0</v>
      </c>
      <c r="BS98" s="65">
        <v>0</v>
      </c>
      <c r="BT98" s="59">
        <v>0</v>
      </c>
      <c r="BU98" s="62">
        <v>0</v>
      </c>
      <c r="BV98" s="65">
        <v>0</v>
      </c>
      <c r="BW98" s="59">
        <v>0</v>
      </c>
      <c r="BX98" s="62">
        <v>0</v>
      </c>
      <c r="BY98" s="65">
        <v>0</v>
      </c>
      <c r="BZ98" s="59">
        <v>0</v>
      </c>
      <c r="CA98" s="62">
        <v>0</v>
      </c>
      <c r="CB98" s="65">
        <v>0</v>
      </c>
      <c r="CC98" s="59">
        <v>0</v>
      </c>
      <c r="CD98" s="62">
        <v>0</v>
      </c>
      <c r="CE98" s="65">
        <v>0</v>
      </c>
      <c r="CF98" s="59"/>
      <c r="CG98" s="62"/>
      <c r="CH98" s="65"/>
      <c r="CI98" s="59"/>
      <c r="CJ98" s="62"/>
      <c r="CK98" s="65"/>
    </row>
    <row r="99" ht="25.15" customHeight="1">
      <c r="A99" s="458" t="s">
        <v>531</v>
      </c>
      <c r="B99" s="9">
        <v>92</v>
      </c>
      <c r="C99" s="57" t="s">
        <v>532</v>
      </c>
      <c r="D99" s="70" t="s">
        <v>50</v>
      </c>
      <c r="E99" s="59">
        <v>1800</v>
      </c>
      <c r="F99" s="11">
        <f t="shared" si="16"/>
        <v>0</v>
      </c>
      <c r="G99" s="61">
        <v>64</v>
      </c>
      <c r="H99" s="11">
        <f t="shared" si="17"/>
        <v>0</v>
      </c>
      <c r="I99" s="62">
        <v>66</v>
      </c>
      <c r="J99" s="109">
        <f t="shared" si="18"/>
        <v>0</v>
      </c>
      <c r="K99" s="111">
        <f t="shared" si="12"/>
        <v>0</v>
      </c>
      <c r="L99" s="64">
        <v>38</v>
      </c>
      <c r="M99" s="62">
        <v>1</v>
      </c>
      <c r="N99" s="65">
        <v>1</v>
      </c>
      <c r="O99" s="59">
        <v>39</v>
      </c>
      <c r="P99" s="62">
        <v>1</v>
      </c>
      <c r="Q99" s="65">
        <v>1</v>
      </c>
      <c r="R99" s="180">
        <v>49</v>
      </c>
      <c r="S99" s="181">
        <v>0</v>
      </c>
      <c r="T99" s="182">
        <v>0</v>
      </c>
      <c r="U99" s="372">
        <v>35</v>
      </c>
      <c r="V99" s="374">
        <v>1</v>
      </c>
      <c r="W99" s="376">
        <v>1</v>
      </c>
      <c r="X99" s="434">
        <v>44</v>
      </c>
      <c r="Y99" s="435">
        <v>1</v>
      </c>
      <c r="Z99" s="436">
        <v>1</v>
      </c>
      <c r="AA99" s="503">
        <v>19</v>
      </c>
      <c r="AB99" s="504">
        <v>0</v>
      </c>
      <c r="AC99" s="505">
        <v>0</v>
      </c>
      <c r="AD99" s="59">
        <v>0</v>
      </c>
      <c r="AE99" s="62">
        <v>0</v>
      </c>
      <c r="AF99" s="65">
        <v>0</v>
      </c>
      <c r="AG99" s="59">
        <v>0</v>
      </c>
      <c r="AH99" s="62">
        <v>0</v>
      </c>
      <c r="AI99" s="65">
        <v>0</v>
      </c>
      <c r="AJ99" s="59">
        <v>0</v>
      </c>
      <c r="AK99" s="62">
        <v>0</v>
      </c>
      <c r="AL99" s="65">
        <v>0</v>
      </c>
      <c r="AM99" s="59">
        <v>0</v>
      </c>
      <c r="AN99" s="62">
        <v>0</v>
      </c>
      <c r="AO99" s="65">
        <v>0</v>
      </c>
      <c r="AP99" s="59">
        <v>0</v>
      </c>
      <c r="AQ99" s="62">
        <v>0</v>
      </c>
      <c r="AR99" s="65">
        <v>0</v>
      </c>
      <c r="AS99" s="59">
        <v>0</v>
      </c>
      <c r="AT99" s="62">
        <v>0</v>
      </c>
      <c r="AU99" s="65">
        <v>0</v>
      </c>
      <c r="AV99" s="59">
        <v>0</v>
      </c>
      <c r="AW99" s="62">
        <v>0</v>
      </c>
      <c r="AX99" s="65">
        <v>0</v>
      </c>
      <c r="AY99" s="59">
        <v>0</v>
      </c>
      <c r="AZ99" s="62">
        <v>0</v>
      </c>
      <c r="BA99" s="65">
        <v>0</v>
      </c>
      <c r="BB99" s="59">
        <v>0</v>
      </c>
      <c r="BC99" s="62">
        <v>0</v>
      </c>
      <c r="BD99" s="65">
        <v>0</v>
      </c>
      <c r="BE99" s="59">
        <v>0</v>
      </c>
      <c r="BF99" s="62">
        <v>0</v>
      </c>
      <c r="BG99" s="65">
        <v>0</v>
      </c>
      <c r="BH99" s="59">
        <v>0</v>
      </c>
      <c r="BI99" s="62">
        <v>0</v>
      </c>
      <c r="BJ99" s="65">
        <v>0</v>
      </c>
      <c r="BK99" s="59">
        <v>0</v>
      </c>
      <c r="BL99" s="62">
        <v>0</v>
      </c>
      <c r="BM99" s="65">
        <v>0</v>
      </c>
      <c r="BN99" s="59">
        <v>0</v>
      </c>
      <c r="BO99" s="62">
        <v>0</v>
      </c>
      <c r="BP99" s="65">
        <v>0</v>
      </c>
      <c r="BQ99" s="59">
        <v>0</v>
      </c>
      <c r="BR99" s="62">
        <v>0</v>
      </c>
      <c r="BS99" s="65">
        <v>0</v>
      </c>
      <c r="BT99" s="59">
        <v>0</v>
      </c>
      <c r="BU99" s="62">
        <v>0</v>
      </c>
      <c r="BV99" s="65">
        <v>0</v>
      </c>
      <c r="BW99" s="59">
        <v>0</v>
      </c>
      <c r="BX99" s="62">
        <v>0</v>
      </c>
      <c r="BY99" s="65">
        <v>0</v>
      </c>
      <c r="BZ99" s="59">
        <v>0</v>
      </c>
      <c r="CA99" s="62">
        <v>0</v>
      </c>
      <c r="CB99" s="65">
        <v>0</v>
      </c>
      <c r="CC99" s="59">
        <v>0</v>
      </c>
      <c r="CD99" s="62">
        <v>0</v>
      </c>
      <c r="CE99" s="65">
        <v>0</v>
      </c>
      <c r="CF99" s="59"/>
      <c r="CG99" s="62"/>
      <c r="CH99" s="65"/>
      <c r="CI99" s="59"/>
      <c r="CJ99" s="62"/>
      <c r="CK99" s="65"/>
    </row>
    <row r="100" ht="25.15" customHeight="1">
      <c r="A100" s="458" t="s">
        <v>533</v>
      </c>
      <c r="B100" s="9">
        <v>93</v>
      </c>
      <c r="C100" s="57" t="s">
        <v>534</v>
      </c>
      <c r="D100" s="70" t="s">
        <v>50</v>
      </c>
      <c r="E100" s="59">
        <v>1061</v>
      </c>
      <c r="F100" s="11">
        <f t="shared" si="16"/>
        <v>0</v>
      </c>
      <c r="G100" s="61">
        <v>36</v>
      </c>
      <c r="H100" s="11">
        <f t="shared" si="17"/>
        <v>0</v>
      </c>
      <c r="I100" s="62">
        <v>33</v>
      </c>
      <c r="J100" s="109">
        <f t="shared" si="18"/>
        <v>0</v>
      </c>
      <c r="K100" s="111">
        <f t="shared" si="12"/>
        <v>0</v>
      </c>
      <c r="L100" s="64">
        <v>47</v>
      </c>
      <c r="M100" s="62">
        <v>6</v>
      </c>
      <c r="N100" s="65">
        <v>10</v>
      </c>
      <c r="O100" s="59">
        <v>67</v>
      </c>
      <c r="P100" s="62">
        <v>7</v>
      </c>
      <c r="Q100" s="65">
        <v>22</v>
      </c>
      <c r="R100" s="180">
        <v>55</v>
      </c>
      <c r="S100" s="181">
        <v>3</v>
      </c>
      <c r="T100" s="182">
        <v>3</v>
      </c>
      <c r="U100" s="372">
        <v>0</v>
      </c>
      <c r="V100" s="374">
        <v>0</v>
      </c>
      <c r="W100" s="376">
        <v>0</v>
      </c>
      <c r="X100" s="434">
        <v>0</v>
      </c>
      <c r="Y100" s="435">
        <v>0</v>
      </c>
      <c r="Z100" s="436">
        <v>0</v>
      </c>
      <c r="AA100" s="503">
        <v>28</v>
      </c>
      <c r="AB100" s="504">
        <v>0</v>
      </c>
      <c r="AC100" s="505">
        <v>6</v>
      </c>
      <c r="AD100" s="59">
        <v>0</v>
      </c>
      <c r="AE100" s="62">
        <v>0</v>
      </c>
      <c r="AF100" s="65">
        <v>0</v>
      </c>
      <c r="AG100" s="59">
        <v>0</v>
      </c>
      <c r="AH100" s="62">
        <v>0</v>
      </c>
      <c r="AI100" s="65">
        <v>0</v>
      </c>
      <c r="AJ100" s="59">
        <v>0</v>
      </c>
      <c r="AK100" s="62">
        <v>0</v>
      </c>
      <c r="AL100" s="65">
        <v>0</v>
      </c>
      <c r="AM100" s="59">
        <v>0</v>
      </c>
      <c r="AN100" s="62">
        <v>0</v>
      </c>
      <c r="AO100" s="65">
        <v>0</v>
      </c>
      <c r="AP100" s="59">
        <v>0</v>
      </c>
      <c r="AQ100" s="62">
        <v>0</v>
      </c>
      <c r="AR100" s="65">
        <v>0</v>
      </c>
      <c r="AS100" s="59">
        <v>0</v>
      </c>
      <c r="AT100" s="62">
        <v>0</v>
      </c>
      <c r="AU100" s="65">
        <v>0</v>
      </c>
      <c r="AV100" s="59">
        <v>0</v>
      </c>
      <c r="AW100" s="62">
        <v>0</v>
      </c>
      <c r="AX100" s="65">
        <v>0</v>
      </c>
      <c r="AY100" s="59">
        <v>0</v>
      </c>
      <c r="AZ100" s="62">
        <v>0</v>
      </c>
      <c r="BA100" s="65">
        <v>0</v>
      </c>
      <c r="BB100" s="59">
        <v>0</v>
      </c>
      <c r="BC100" s="62">
        <v>0</v>
      </c>
      <c r="BD100" s="65">
        <v>0</v>
      </c>
      <c r="BE100" s="59">
        <v>0</v>
      </c>
      <c r="BF100" s="62">
        <v>0</v>
      </c>
      <c r="BG100" s="65">
        <v>0</v>
      </c>
      <c r="BH100" s="59">
        <v>0</v>
      </c>
      <c r="BI100" s="62">
        <v>0</v>
      </c>
      <c r="BJ100" s="65">
        <v>0</v>
      </c>
      <c r="BK100" s="59">
        <v>0</v>
      </c>
      <c r="BL100" s="62">
        <v>0</v>
      </c>
      <c r="BM100" s="65">
        <v>0</v>
      </c>
      <c r="BN100" s="59">
        <v>0</v>
      </c>
      <c r="BO100" s="62">
        <v>0</v>
      </c>
      <c r="BP100" s="65">
        <v>0</v>
      </c>
      <c r="BQ100" s="59">
        <v>0</v>
      </c>
      <c r="BR100" s="62">
        <v>0</v>
      </c>
      <c r="BS100" s="65">
        <v>0</v>
      </c>
      <c r="BT100" s="59">
        <v>0</v>
      </c>
      <c r="BU100" s="62">
        <v>0</v>
      </c>
      <c r="BV100" s="65">
        <v>0</v>
      </c>
      <c r="BW100" s="59">
        <v>0</v>
      </c>
      <c r="BX100" s="62">
        <v>0</v>
      </c>
      <c r="BY100" s="65">
        <v>0</v>
      </c>
      <c r="BZ100" s="59">
        <v>0</v>
      </c>
      <c r="CA100" s="62">
        <v>0</v>
      </c>
      <c r="CB100" s="65">
        <v>0</v>
      </c>
      <c r="CC100" s="59">
        <v>0</v>
      </c>
      <c r="CD100" s="62">
        <v>0</v>
      </c>
      <c r="CE100" s="65">
        <v>0</v>
      </c>
      <c r="CF100" s="59"/>
      <c r="CG100" s="62"/>
      <c r="CH100" s="65"/>
      <c r="CI100" s="59"/>
      <c r="CJ100" s="62"/>
      <c r="CK100" s="65"/>
    </row>
    <row r="101" ht="25.15" customHeight="1">
      <c r="A101" s="458" t="s">
        <v>535</v>
      </c>
      <c r="B101" s="9">
        <v>94</v>
      </c>
      <c r="C101" s="57" t="s">
        <v>536</v>
      </c>
      <c r="D101" s="70" t="s">
        <v>50</v>
      </c>
      <c r="E101" s="59">
        <v>670</v>
      </c>
      <c r="F101" s="11">
        <f t="shared" si="16"/>
        <v>0</v>
      </c>
      <c r="G101" s="61">
        <v>22</v>
      </c>
      <c r="H101" s="11">
        <f t="shared" si="17"/>
        <v>0</v>
      </c>
      <c r="I101" s="62"/>
      <c r="J101" s="109" t="str">
        <f t="shared" si="18"/>
      </c>
      <c r="K101" s="111">
        <f t="shared" si="12"/>
        <v>0</v>
      </c>
      <c r="L101" s="64">
        <v>0</v>
      </c>
      <c r="M101" s="62">
        <v>0</v>
      </c>
      <c r="N101" s="65">
        <v>0</v>
      </c>
      <c r="O101" s="59">
        <v>0</v>
      </c>
      <c r="P101" s="62">
        <v>0</v>
      </c>
      <c r="Q101" s="65">
        <v>0</v>
      </c>
      <c r="R101" s="180">
        <v>0</v>
      </c>
      <c r="S101" s="181">
        <v>0</v>
      </c>
      <c r="T101" s="182">
        <v>0</v>
      </c>
      <c r="U101" s="372">
        <v>0</v>
      </c>
      <c r="V101" s="374">
        <v>0</v>
      </c>
      <c r="W101" s="376">
        <v>0</v>
      </c>
      <c r="X101" s="434">
        <v>0</v>
      </c>
      <c r="Y101" s="435">
        <v>0</v>
      </c>
      <c r="Z101" s="436">
        <v>0</v>
      </c>
      <c r="AA101" s="503">
        <v>0</v>
      </c>
      <c r="AB101" s="504">
        <v>0</v>
      </c>
      <c r="AC101" s="505">
        <v>0</v>
      </c>
      <c r="AD101" s="59">
        <v>0</v>
      </c>
      <c r="AE101" s="62">
        <v>0</v>
      </c>
      <c r="AF101" s="65">
        <v>0</v>
      </c>
      <c r="AG101" s="59">
        <v>0</v>
      </c>
      <c r="AH101" s="62">
        <v>0</v>
      </c>
      <c r="AI101" s="65">
        <v>0</v>
      </c>
      <c r="AJ101" s="59">
        <v>0</v>
      </c>
      <c r="AK101" s="62">
        <v>0</v>
      </c>
      <c r="AL101" s="65">
        <v>0</v>
      </c>
      <c r="AM101" s="59">
        <v>0</v>
      </c>
      <c r="AN101" s="62">
        <v>0</v>
      </c>
      <c r="AO101" s="65">
        <v>0</v>
      </c>
      <c r="AP101" s="59">
        <v>0</v>
      </c>
      <c r="AQ101" s="62">
        <v>0</v>
      </c>
      <c r="AR101" s="65">
        <v>0</v>
      </c>
      <c r="AS101" s="59">
        <v>0</v>
      </c>
      <c r="AT101" s="62">
        <v>0</v>
      </c>
      <c r="AU101" s="65">
        <v>0</v>
      </c>
      <c r="AV101" s="59">
        <v>0</v>
      </c>
      <c r="AW101" s="62">
        <v>0</v>
      </c>
      <c r="AX101" s="65">
        <v>0</v>
      </c>
      <c r="AY101" s="59">
        <v>0</v>
      </c>
      <c r="AZ101" s="62">
        <v>0</v>
      </c>
      <c r="BA101" s="65">
        <v>0</v>
      </c>
      <c r="BB101" s="59">
        <v>0</v>
      </c>
      <c r="BC101" s="62">
        <v>0</v>
      </c>
      <c r="BD101" s="65">
        <v>0</v>
      </c>
      <c r="BE101" s="59">
        <v>0</v>
      </c>
      <c r="BF101" s="62">
        <v>0</v>
      </c>
      <c r="BG101" s="65">
        <v>0</v>
      </c>
      <c r="BH101" s="59">
        <v>0</v>
      </c>
      <c r="BI101" s="62">
        <v>0</v>
      </c>
      <c r="BJ101" s="65">
        <v>0</v>
      </c>
      <c r="BK101" s="59">
        <v>0</v>
      </c>
      <c r="BL101" s="62">
        <v>0</v>
      </c>
      <c r="BM101" s="65">
        <v>0</v>
      </c>
      <c r="BN101" s="59">
        <v>0</v>
      </c>
      <c r="BO101" s="62">
        <v>0</v>
      </c>
      <c r="BP101" s="65">
        <v>0</v>
      </c>
      <c r="BQ101" s="59">
        <v>0</v>
      </c>
      <c r="BR101" s="62">
        <v>0</v>
      </c>
      <c r="BS101" s="65">
        <v>0</v>
      </c>
      <c r="BT101" s="59">
        <v>0</v>
      </c>
      <c r="BU101" s="62">
        <v>0</v>
      </c>
      <c r="BV101" s="65">
        <v>0</v>
      </c>
      <c r="BW101" s="59">
        <v>0</v>
      </c>
      <c r="BX101" s="62">
        <v>0</v>
      </c>
      <c r="BY101" s="65">
        <v>0</v>
      </c>
      <c r="BZ101" s="59">
        <v>0</v>
      </c>
      <c r="CA101" s="62">
        <v>0</v>
      </c>
      <c r="CB101" s="65">
        <v>0</v>
      </c>
      <c r="CC101" s="59">
        <v>0</v>
      </c>
      <c r="CD101" s="62">
        <v>0</v>
      </c>
      <c r="CE101" s="65">
        <v>0</v>
      </c>
      <c r="CF101" s="59"/>
      <c r="CG101" s="62"/>
      <c r="CH101" s="65"/>
      <c r="CI101" s="59"/>
      <c r="CJ101" s="62"/>
      <c r="CK101" s="65"/>
    </row>
    <row r="102" ht="25.15" customHeight="1">
      <c r="A102" s="458" t="s">
        <v>537</v>
      </c>
      <c r="B102" s="9">
        <v>95</v>
      </c>
      <c r="C102" s="57" t="s">
        <v>538</v>
      </c>
      <c r="D102" s="70" t="s">
        <v>50</v>
      </c>
      <c r="E102" s="59"/>
      <c r="F102" s="11" t="str">
        <f t="shared" si="16"/>
      </c>
      <c r="G102" s="61"/>
      <c r="H102" s="11" t="str">
        <f t="shared" si="17"/>
      </c>
      <c r="I102" s="62"/>
      <c r="J102" s="109" t="str">
        <f t="shared" si="18"/>
      </c>
      <c r="K102" s="111" t="str">
        <f t="shared" si="12"/>
      </c>
      <c r="L102" s="64">
        <v>0</v>
      </c>
      <c r="M102" s="62">
        <v>0</v>
      </c>
      <c r="N102" s="65">
        <v>0</v>
      </c>
      <c r="O102" s="59">
        <v>0</v>
      </c>
      <c r="P102" s="62">
        <v>0</v>
      </c>
      <c r="Q102" s="65">
        <v>0</v>
      </c>
      <c r="R102" s="180">
        <v>0</v>
      </c>
      <c r="S102" s="181">
        <v>0</v>
      </c>
      <c r="T102" s="182">
        <v>0</v>
      </c>
      <c r="U102" s="372">
        <v>0</v>
      </c>
      <c r="V102" s="374">
        <v>0</v>
      </c>
      <c r="W102" s="376">
        <v>0</v>
      </c>
      <c r="X102" s="434">
        <v>0</v>
      </c>
      <c r="Y102" s="435">
        <v>0</v>
      </c>
      <c r="Z102" s="436">
        <v>0</v>
      </c>
      <c r="AA102" s="503">
        <v>0</v>
      </c>
      <c r="AB102" s="504">
        <v>0</v>
      </c>
      <c r="AC102" s="505">
        <v>0</v>
      </c>
      <c r="AD102" s="59">
        <v>0</v>
      </c>
      <c r="AE102" s="62">
        <v>0</v>
      </c>
      <c r="AF102" s="65">
        <v>0</v>
      </c>
      <c r="AG102" s="59">
        <v>0</v>
      </c>
      <c r="AH102" s="62">
        <v>0</v>
      </c>
      <c r="AI102" s="65">
        <v>0</v>
      </c>
      <c r="AJ102" s="59">
        <v>0</v>
      </c>
      <c r="AK102" s="62">
        <v>0</v>
      </c>
      <c r="AL102" s="65">
        <v>0</v>
      </c>
      <c r="AM102" s="59">
        <v>0</v>
      </c>
      <c r="AN102" s="62">
        <v>0</v>
      </c>
      <c r="AO102" s="65">
        <v>0</v>
      </c>
      <c r="AP102" s="59">
        <v>0</v>
      </c>
      <c r="AQ102" s="62">
        <v>0</v>
      </c>
      <c r="AR102" s="65">
        <v>0</v>
      </c>
      <c r="AS102" s="59">
        <v>0</v>
      </c>
      <c r="AT102" s="62">
        <v>0</v>
      </c>
      <c r="AU102" s="65">
        <v>0</v>
      </c>
      <c r="AV102" s="59">
        <v>0</v>
      </c>
      <c r="AW102" s="62">
        <v>0</v>
      </c>
      <c r="AX102" s="65">
        <v>0</v>
      </c>
      <c r="AY102" s="59">
        <v>0</v>
      </c>
      <c r="AZ102" s="62">
        <v>0</v>
      </c>
      <c r="BA102" s="65">
        <v>0</v>
      </c>
      <c r="BB102" s="59">
        <v>0</v>
      </c>
      <c r="BC102" s="62">
        <v>0</v>
      </c>
      <c r="BD102" s="65">
        <v>0</v>
      </c>
      <c r="BE102" s="59">
        <v>0</v>
      </c>
      <c r="BF102" s="62">
        <v>0</v>
      </c>
      <c r="BG102" s="65">
        <v>0</v>
      </c>
      <c r="BH102" s="59">
        <v>0</v>
      </c>
      <c r="BI102" s="62">
        <v>0</v>
      </c>
      <c r="BJ102" s="65">
        <v>0</v>
      </c>
      <c r="BK102" s="59">
        <v>0</v>
      </c>
      <c r="BL102" s="62">
        <v>0</v>
      </c>
      <c r="BM102" s="65">
        <v>0</v>
      </c>
      <c r="BN102" s="59">
        <v>0</v>
      </c>
      <c r="BO102" s="62">
        <v>0</v>
      </c>
      <c r="BP102" s="65">
        <v>0</v>
      </c>
      <c r="BQ102" s="59">
        <v>0</v>
      </c>
      <c r="BR102" s="62">
        <v>0</v>
      </c>
      <c r="BS102" s="65">
        <v>0</v>
      </c>
      <c r="BT102" s="59">
        <v>0</v>
      </c>
      <c r="BU102" s="62">
        <v>0</v>
      </c>
      <c r="BV102" s="65">
        <v>0</v>
      </c>
      <c r="BW102" s="59">
        <v>0</v>
      </c>
      <c r="BX102" s="62">
        <v>0</v>
      </c>
      <c r="BY102" s="65">
        <v>0</v>
      </c>
      <c r="BZ102" s="59">
        <v>0</v>
      </c>
      <c r="CA102" s="62">
        <v>0</v>
      </c>
      <c r="CB102" s="65">
        <v>0</v>
      </c>
      <c r="CC102" s="59">
        <v>0</v>
      </c>
      <c r="CD102" s="62">
        <v>0</v>
      </c>
      <c r="CE102" s="65">
        <v>0</v>
      </c>
      <c r="CF102" s="59"/>
      <c r="CG102" s="62"/>
      <c r="CH102" s="65"/>
      <c r="CI102" s="59"/>
      <c r="CJ102" s="62"/>
      <c r="CK102" s="65"/>
    </row>
    <row r="103" ht="25.15" customHeight="1">
      <c r="A103" s="458" t="s">
        <v>539</v>
      </c>
      <c r="B103" s="9">
        <v>96</v>
      </c>
      <c r="C103" s="57" t="s">
        <v>540</v>
      </c>
      <c r="D103" s="70" t="s">
        <v>50</v>
      </c>
      <c r="E103" s="59"/>
      <c r="F103" s="11" t="str">
        <f t="shared" si="16"/>
      </c>
      <c r="G103" s="61"/>
      <c r="H103" s="11" t="str">
        <f t="shared" si="17"/>
      </c>
      <c r="I103" s="62"/>
      <c r="J103" s="109" t="str">
        <f t="shared" si="18"/>
      </c>
      <c r="K103" s="111" t="str">
        <f t="shared" si="12"/>
      </c>
      <c r="L103" s="64">
        <v>0</v>
      </c>
      <c r="M103" s="62">
        <v>0</v>
      </c>
      <c r="N103" s="65">
        <v>0</v>
      </c>
      <c r="O103" s="59">
        <v>0</v>
      </c>
      <c r="P103" s="62">
        <v>0</v>
      </c>
      <c r="Q103" s="65">
        <v>0</v>
      </c>
      <c r="R103" s="180">
        <v>0</v>
      </c>
      <c r="S103" s="181">
        <v>0</v>
      </c>
      <c r="T103" s="182">
        <v>0</v>
      </c>
      <c r="U103" s="372">
        <v>0</v>
      </c>
      <c r="V103" s="374">
        <v>0</v>
      </c>
      <c r="W103" s="376">
        <v>0</v>
      </c>
      <c r="X103" s="434">
        <v>0</v>
      </c>
      <c r="Y103" s="435">
        <v>0</v>
      </c>
      <c r="Z103" s="436">
        <v>0</v>
      </c>
      <c r="AA103" s="503">
        <v>0</v>
      </c>
      <c r="AB103" s="504">
        <v>0</v>
      </c>
      <c r="AC103" s="505">
        <v>0</v>
      </c>
      <c r="AD103" s="59">
        <v>0</v>
      </c>
      <c r="AE103" s="62">
        <v>0</v>
      </c>
      <c r="AF103" s="65">
        <v>0</v>
      </c>
      <c r="AG103" s="59">
        <v>0</v>
      </c>
      <c r="AH103" s="62">
        <v>0</v>
      </c>
      <c r="AI103" s="65">
        <v>0</v>
      </c>
      <c r="AJ103" s="59">
        <v>0</v>
      </c>
      <c r="AK103" s="62">
        <v>0</v>
      </c>
      <c r="AL103" s="65">
        <v>0</v>
      </c>
      <c r="AM103" s="59">
        <v>0</v>
      </c>
      <c r="AN103" s="62">
        <v>0</v>
      </c>
      <c r="AO103" s="65">
        <v>0</v>
      </c>
      <c r="AP103" s="59">
        <v>0</v>
      </c>
      <c r="AQ103" s="62">
        <v>0</v>
      </c>
      <c r="AR103" s="65">
        <v>0</v>
      </c>
      <c r="AS103" s="59">
        <v>0</v>
      </c>
      <c r="AT103" s="62">
        <v>0</v>
      </c>
      <c r="AU103" s="65">
        <v>0</v>
      </c>
      <c r="AV103" s="59">
        <v>0</v>
      </c>
      <c r="AW103" s="62">
        <v>0</v>
      </c>
      <c r="AX103" s="65">
        <v>0</v>
      </c>
      <c r="AY103" s="59">
        <v>0</v>
      </c>
      <c r="AZ103" s="62">
        <v>0</v>
      </c>
      <c r="BA103" s="65">
        <v>0</v>
      </c>
      <c r="BB103" s="59">
        <v>0</v>
      </c>
      <c r="BC103" s="62">
        <v>0</v>
      </c>
      <c r="BD103" s="65">
        <v>0</v>
      </c>
      <c r="BE103" s="59">
        <v>0</v>
      </c>
      <c r="BF103" s="62">
        <v>0</v>
      </c>
      <c r="BG103" s="65">
        <v>0</v>
      </c>
      <c r="BH103" s="59">
        <v>0</v>
      </c>
      <c r="BI103" s="62">
        <v>0</v>
      </c>
      <c r="BJ103" s="65">
        <v>0</v>
      </c>
      <c r="BK103" s="59">
        <v>0</v>
      </c>
      <c r="BL103" s="62">
        <v>0</v>
      </c>
      <c r="BM103" s="65">
        <v>0</v>
      </c>
      <c r="BN103" s="59">
        <v>0</v>
      </c>
      <c r="BO103" s="62">
        <v>0</v>
      </c>
      <c r="BP103" s="65">
        <v>0</v>
      </c>
      <c r="BQ103" s="59">
        <v>0</v>
      </c>
      <c r="BR103" s="62">
        <v>0</v>
      </c>
      <c r="BS103" s="65">
        <v>0</v>
      </c>
      <c r="BT103" s="59">
        <v>0</v>
      </c>
      <c r="BU103" s="62">
        <v>0</v>
      </c>
      <c r="BV103" s="65">
        <v>0</v>
      </c>
      <c r="BW103" s="59">
        <v>0</v>
      </c>
      <c r="BX103" s="62">
        <v>0</v>
      </c>
      <c r="BY103" s="65">
        <v>0</v>
      </c>
      <c r="BZ103" s="59">
        <v>0</v>
      </c>
      <c r="CA103" s="62">
        <v>0</v>
      </c>
      <c r="CB103" s="65">
        <v>0</v>
      </c>
      <c r="CC103" s="59">
        <v>0</v>
      </c>
      <c r="CD103" s="62">
        <v>0</v>
      </c>
      <c r="CE103" s="65">
        <v>0</v>
      </c>
      <c r="CF103" s="59"/>
      <c r="CG103" s="62"/>
      <c r="CH103" s="65"/>
      <c r="CI103" s="59"/>
      <c r="CJ103" s="62"/>
      <c r="CK103" s="65"/>
    </row>
    <row r="104" ht="25.15" customHeight="1">
      <c r="A104" s="458" t="s">
        <v>541</v>
      </c>
      <c r="B104" s="9">
        <v>97</v>
      </c>
      <c r="C104" s="57" t="s">
        <v>542</v>
      </c>
      <c r="D104" s="70" t="s">
        <v>50</v>
      </c>
      <c r="E104" s="59"/>
      <c r="F104" s="11" t="str">
        <f t="shared" si="16"/>
      </c>
      <c r="G104" s="61"/>
      <c r="H104" s="11" t="str">
        <f t="shared" si="17"/>
      </c>
      <c r="I104" s="62"/>
      <c r="J104" s="109" t="str">
        <f t="shared" si="18"/>
      </c>
      <c r="K104" s="111" t="str">
        <f t="shared" si="12"/>
      </c>
      <c r="L104" s="64">
        <v>0</v>
      </c>
      <c r="M104" s="62">
        <v>0</v>
      </c>
      <c r="N104" s="65">
        <v>0</v>
      </c>
      <c r="O104" s="59">
        <v>0</v>
      </c>
      <c r="P104" s="62">
        <v>0</v>
      </c>
      <c r="Q104" s="65">
        <v>0</v>
      </c>
      <c r="R104" s="180">
        <v>0</v>
      </c>
      <c r="S104" s="181">
        <v>0</v>
      </c>
      <c r="T104" s="182">
        <v>0</v>
      </c>
      <c r="U104" s="372">
        <v>0</v>
      </c>
      <c r="V104" s="374">
        <v>0</v>
      </c>
      <c r="W104" s="376">
        <v>0</v>
      </c>
      <c r="X104" s="434">
        <v>0</v>
      </c>
      <c r="Y104" s="435">
        <v>0</v>
      </c>
      <c r="Z104" s="436">
        <v>0</v>
      </c>
      <c r="AA104" s="503">
        <v>0</v>
      </c>
      <c r="AB104" s="504">
        <v>0</v>
      </c>
      <c r="AC104" s="505">
        <v>0</v>
      </c>
      <c r="AD104" s="59">
        <v>0</v>
      </c>
      <c r="AE104" s="62">
        <v>0</v>
      </c>
      <c r="AF104" s="65">
        <v>0</v>
      </c>
      <c r="AG104" s="59">
        <v>0</v>
      </c>
      <c r="AH104" s="62">
        <v>0</v>
      </c>
      <c r="AI104" s="65">
        <v>0</v>
      </c>
      <c r="AJ104" s="59">
        <v>0</v>
      </c>
      <c r="AK104" s="62">
        <v>0</v>
      </c>
      <c r="AL104" s="65">
        <v>0</v>
      </c>
      <c r="AM104" s="59">
        <v>0</v>
      </c>
      <c r="AN104" s="62">
        <v>0</v>
      </c>
      <c r="AO104" s="65">
        <v>0</v>
      </c>
      <c r="AP104" s="59">
        <v>0</v>
      </c>
      <c r="AQ104" s="62">
        <v>0</v>
      </c>
      <c r="AR104" s="65">
        <v>0</v>
      </c>
      <c r="AS104" s="59">
        <v>0</v>
      </c>
      <c r="AT104" s="62">
        <v>0</v>
      </c>
      <c r="AU104" s="65">
        <v>0</v>
      </c>
      <c r="AV104" s="59">
        <v>0</v>
      </c>
      <c r="AW104" s="62">
        <v>0</v>
      </c>
      <c r="AX104" s="65">
        <v>0</v>
      </c>
      <c r="AY104" s="59">
        <v>0</v>
      </c>
      <c r="AZ104" s="62">
        <v>0</v>
      </c>
      <c r="BA104" s="65">
        <v>0</v>
      </c>
      <c r="BB104" s="59">
        <v>0</v>
      </c>
      <c r="BC104" s="62">
        <v>0</v>
      </c>
      <c r="BD104" s="65">
        <v>0</v>
      </c>
      <c r="BE104" s="59">
        <v>0</v>
      </c>
      <c r="BF104" s="62">
        <v>0</v>
      </c>
      <c r="BG104" s="65">
        <v>0</v>
      </c>
      <c r="BH104" s="59">
        <v>0</v>
      </c>
      <c r="BI104" s="62">
        <v>0</v>
      </c>
      <c r="BJ104" s="65">
        <v>0</v>
      </c>
      <c r="BK104" s="59">
        <v>0</v>
      </c>
      <c r="BL104" s="62">
        <v>0</v>
      </c>
      <c r="BM104" s="65">
        <v>0</v>
      </c>
      <c r="BN104" s="59">
        <v>0</v>
      </c>
      <c r="BO104" s="62">
        <v>0</v>
      </c>
      <c r="BP104" s="65">
        <v>0</v>
      </c>
      <c r="BQ104" s="59">
        <v>0</v>
      </c>
      <c r="BR104" s="62">
        <v>0</v>
      </c>
      <c r="BS104" s="65">
        <v>0</v>
      </c>
      <c r="BT104" s="59">
        <v>0</v>
      </c>
      <c r="BU104" s="62">
        <v>0</v>
      </c>
      <c r="BV104" s="65">
        <v>0</v>
      </c>
      <c r="BW104" s="59">
        <v>0</v>
      </c>
      <c r="BX104" s="62">
        <v>0</v>
      </c>
      <c r="BY104" s="65">
        <v>0</v>
      </c>
      <c r="BZ104" s="59">
        <v>0</v>
      </c>
      <c r="CA104" s="62">
        <v>0</v>
      </c>
      <c r="CB104" s="65">
        <v>0</v>
      </c>
      <c r="CC104" s="59">
        <v>0</v>
      </c>
      <c r="CD104" s="62">
        <v>0</v>
      </c>
      <c r="CE104" s="65">
        <v>0</v>
      </c>
      <c r="CF104" s="59"/>
      <c r="CG104" s="62"/>
      <c r="CH104" s="65"/>
      <c r="CI104" s="59"/>
      <c r="CJ104" s="62"/>
      <c r="CK104" s="65"/>
    </row>
    <row r="105" ht="25.15" customHeight="1">
      <c r="A105" s="458" t="s">
        <v>543</v>
      </c>
      <c r="B105" s="9">
        <v>98</v>
      </c>
      <c r="C105" s="57" t="s">
        <v>544</v>
      </c>
      <c r="D105" s="70" t="s">
        <v>50</v>
      </c>
      <c r="E105" s="59">
        <v>832</v>
      </c>
      <c r="F105" s="11">
        <f t="shared" si="16"/>
        <v>0</v>
      </c>
      <c r="G105" s="61">
        <v>28</v>
      </c>
      <c r="H105" s="11">
        <f t="shared" si="17"/>
        <v>0</v>
      </c>
      <c r="I105" s="62">
        <v>26</v>
      </c>
      <c r="J105" s="109">
        <f t="shared" si="18"/>
        <v>0</v>
      </c>
      <c r="K105" s="111">
        <f t="shared" si="12"/>
        <v>0</v>
      </c>
      <c r="L105" s="64">
        <v>11</v>
      </c>
      <c r="M105" s="62">
        <v>0</v>
      </c>
      <c r="N105" s="65">
        <v>0</v>
      </c>
      <c r="O105" s="59">
        <v>15</v>
      </c>
      <c r="P105" s="62">
        <v>0</v>
      </c>
      <c r="Q105" s="65">
        <v>0</v>
      </c>
      <c r="R105" s="180">
        <v>14</v>
      </c>
      <c r="S105" s="181">
        <v>0</v>
      </c>
      <c r="T105" s="182">
        <v>0</v>
      </c>
      <c r="U105" s="372">
        <v>15</v>
      </c>
      <c r="V105" s="374">
        <v>0</v>
      </c>
      <c r="W105" s="376">
        <v>0</v>
      </c>
      <c r="X105" s="434">
        <v>14</v>
      </c>
      <c r="Y105" s="435">
        <v>0</v>
      </c>
      <c r="Z105" s="436">
        <v>0</v>
      </c>
      <c r="AA105" s="503">
        <v>5</v>
      </c>
      <c r="AB105" s="504">
        <v>0</v>
      </c>
      <c r="AC105" s="505">
        <v>0</v>
      </c>
      <c r="AD105" s="59">
        <v>0</v>
      </c>
      <c r="AE105" s="62">
        <v>0</v>
      </c>
      <c r="AF105" s="65">
        <v>0</v>
      </c>
      <c r="AG105" s="59">
        <v>0</v>
      </c>
      <c r="AH105" s="62">
        <v>0</v>
      </c>
      <c r="AI105" s="65">
        <v>0</v>
      </c>
      <c r="AJ105" s="59">
        <v>0</v>
      </c>
      <c r="AK105" s="62">
        <v>0</v>
      </c>
      <c r="AL105" s="65">
        <v>0</v>
      </c>
      <c r="AM105" s="59">
        <v>0</v>
      </c>
      <c r="AN105" s="62">
        <v>0</v>
      </c>
      <c r="AO105" s="65">
        <v>0</v>
      </c>
      <c r="AP105" s="59">
        <v>0</v>
      </c>
      <c r="AQ105" s="62">
        <v>0</v>
      </c>
      <c r="AR105" s="65">
        <v>0</v>
      </c>
      <c r="AS105" s="59">
        <v>0</v>
      </c>
      <c r="AT105" s="62">
        <v>0</v>
      </c>
      <c r="AU105" s="65">
        <v>0</v>
      </c>
      <c r="AV105" s="59">
        <v>0</v>
      </c>
      <c r="AW105" s="62">
        <v>0</v>
      </c>
      <c r="AX105" s="65">
        <v>0</v>
      </c>
      <c r="AY105" s="59">
        <v>0</v>
      </c>
      <c r="AZ105" s="62">
        <v>0</v>
      </c>
      <c r="BA105" s="65">
        <v>0</v>
      </c>
      <c r="BB105" s="59">
        <v>0</v>
      </c>
      <c r="BC105" s="62">
        <v>0</v>
      </c>
      <c r="BD105" s="65">
        <v>0</v>
      </c>
      <c r="BE105" s="59">
        <v>0</v>
      </c>
      <c r="BF105" s="62">
        <v>0</v>
      </c>
      <c r="BG105" s="65">
        <v>0</v>
      </c>
      <c r="BH105" s="59">
        <v>0</v>
      </c>
      <c r="BI105" s="62">
        <v>0</v>
      </c>
      <c r="BJ105" s="65">
        <v>0</v>
      </c>
      <c r="BK105" s="59">
        <v>0</v>
      </c>
      <c r="BL105" s="62">
        <v>0</v>
      </c>
      <c r="BM105" s="65">
        <v>0</v>
      </c>
      <c r="BN105" s="59">
        <v>0</v>
      </c>
      <c r="BO105" s="62">
        <v>0</v>
      </c>
      <c r="BP105" s="65">
        <v>0</v>
      </c>
      <c r="BQ105" s="59">
        <v>0</v>
      </c>
      <c r="BR105" s="62">
        <v>0</v>
      </c>
      <c r="BS105" s="65">
        <v>0</v>
      </c>
      <c r="BT105" s="59">
        <v>0</v>
      </c>
      <c r="BU105" s="62">
        <v>0</v>
      </c>
      <c r="BV105" s="65">
        <v>0</v>
      </c>
      <c r="BW105" s="59">
        <v>0</v>
      </c>
      <c r="BX105" s="62">
        <v>0</v>
      </c>
      <c r="BY105" s="65">
        <v>0</v>
      </c>
      <c r="BZ105" s="59">
        <v>0</v>
      </c>
      <c r="CA105" s="62">
        <v>0</v>
      </c>
      <c r="CB105" s="65">
        <v>0</v>
      </c>
      <c r="CC105" s="59">
        <v>0</v>
      </c>
      <c r="CD105" s="62">
        <v>0</v>
      </c>
      <c r="CE105" s="65">
        <v>0</v>
      </c>
      <c r="CF105" s="59"/>
      <c r="CG105" s="62"/>
      <c r="CH105" s="65"/>
      <c r="CI105" s="59"/>
      <c r="CJ105" s="62"/>
      <c r="CK105" s="65"/>
    </row>
    <row r="106" ht="25.15" customHeight="1">
      <c r="A106" s="458" t="s">
        <v>545</v>
      </c>
      <c r="B106" s="9">
        <v>99</v>
      </c>
      <c r="C106" s="57" t="s">
        <v>546</v>
      </c>
      <c r="D106" s="70" t="s">
        <v>50</v>
      </c>
      <c r="E106" s="59">
        <v>761</v>
      </c>
      <c r="F106" s="11">
        <f t="shared" si="16"/>
        <v>0</v>
      </c>
      <c r="G106" s="61">
        <v>26</v>
      </c>
      <c r="H106" s="11">
        <f t="shared" si="17"/>
        <v>0</v>
      </c>
      <c r="I106" s="62">
        <v>26</v>
      </c>
      <c r="J106" s="109">
        <f t="shared" si="18"/>
        <v>0</v>
      </c>
      <c r="K106" s="111">
        <f t="shared" si="12"/>
        <v>0</v>
      </c>
      <c r="L106" s="64">
        <v>0</v>
      </c>
      <c r="M106" s="62">
        <v>0</v>
      </c>
      <c r="N106" s="65">
        <v>0</v>
      </c>
      <c r="O106" s="59">
        <v>0</v>
      </c>
      <c r="P106" s="62">
        <v>0</v>
      </c>
      <c r="Q106" s="65">
        <v>0</v>
      </c>
      <c r="R106" s="180">
        <v>0</v>
      </c>
      <c r="S106" s="181">
        <v>0</v>
      </c>
      <c r="T106" s="182">
        <v>0</v>
      </c>
      <c r="U106" s="372">
        <v>0</v>
      </c>
      <c r="V106" s="374">
        <v>0</v>
      </c>
      <c r="W106" s="376">
        <v>0</v>
      </c>
      <c r="X106" s="434">
        <v>0</v>
      </c>
      <c r="Y106" s="435">
        <v>0</v>
      </c>
      <c r="Z106" s="436">
        <v>0</v>
      </c>
      <c r="AA106" s="503">
        <v>0</v>
      </c>
      <c r="AB106" s="504">
        <v>0</v>
      </c>
      <c r="AC106" s="505">
        <v>0</v>
      </c>
      <c r="AD106" s="59">
        <v>0</v>
      </c>
      <c r="AE106" s="62">
        <v>0</v>
      </c>
      <c r="AF106" s="65">
        <v>0</v>
      </c>
      <c r="AG106" s="59">
        <v>0</v>
      </c>
      <c r="AH106" s="62">
        <v>0</v>
      </c>
      <c r="AI106" s="65">
        <v>0</v>
      </c>
      <c r="AJ106" s="59">
        <v>0</v>
      </c>
      <c r="AK106" s="62">
        <v>0</v>
      </c>
      <c r="AL106" s="65">
        <v>0</v>
      </c>
      <c r="AM106" s="59">
        <v>0</v>
      </c>
      <c r="AN106" s="62">
        <v>0</v>
      </c>
      <c r="AO106" s="65">
        <v>0</v>
      </c>
      <c r="AP106" s="59">
        <v>0</v>
      </c>
      <c r="AQ106" s="62">
        <v>0</v>
      </c>
      <c r="AR106" s="65">
        <v>0</v>
      </c>
      <c r="AS106" s="59">
        <v>0</v>
      </c>
      <c r="AT106" s="62">
        <v>0</v>
      </c>
      <c r="AU106" s="65">
        <v>0</v>
      </c>
      <c r="AV106" s="59">
        <v>0</v>
      </c>
      <c r="AW106" s="62">
        <v>0</v>
      </c>
      <c r="AX106" s="65">
        <v>0</v>
      </c>
      <c r="AY106" s="59">
        <v>0</v>
      </c>
      <c r="AZ106" s="62">
        <v>0</v>
      </c>
      <c r="BA106" s="65">
        <v>0</v>
      </c>
      <c r="BB106" s="59">
        <v>0</v>
      </c>
      <c r="BC106" s="62">
        <v>0</v>
      </c>
      <c r="BD106" s="65">
        <v>0</v>
      </c>
      <c r="BE106" s="59">
        <v>0</v>
      </c>
      <c r="BF106" s="62">
        <v>0</v>
      </c>
      <c r="BG106" s="65">
        <v>0</v>
      </c>
      <c r="BH106" s="59">
        <v>0</v>
      </c>
      <c r="BI106" s="62">
        <v>0</v>
      </c>
      <c r="BJ106" s="65">
        <v>0</v>
      </c>
      <c r="BK106" s="59">
        <v>0</v>
      </c>
      <c r="BL106" s="62">
        <v>0</v>
      </c>
      <c r="BM106" s="65">
        <v>0</v>
      </c>
      <c r="BN106" s="59">
        <v>0</v>
      </c>
      <c r="BO106" s="62">
        <v>0</v>
      </c>
      <c r="BP106" s="65">
        <v>0</v>
      </c>
      <c r="BQ106" s="59">
        <v>0</v>
      </c>
      <c r="BR106" s="62">
        <v>0</v>
      </c>
      <c r="BS106" s="65">
        <v>0</v>
      </c>
      <c r="BT106" s="59">
        <v>0</v>
      </c>
      <c r="BU106" s="62">
        <v>0</v>
      </c>
      <c r="BV106" s="65">
        <v>0</v>
      </c>
      <c r="BW106" s="59">
        <v>0</v>
      </c>
      <c r="BX106" s="62">
        <v>0</v>
      </c>
      <c r="BY106" s="65">
        <v>0</v>
      </c>
      <c r="BZ106" s="59">
        <v>0</v>
      </c>
      <c r="CA106" s="62">
        <v>0</v>
      </c>
      <c r="CB106" s="65">
        <v>0</v>
      </c>
      <c r="CC106" s="59">
        <v>0</v>
      </c>
      <c r="CD106" s="62">
        <v>0</v>
      </c>
      <c r="CE106" s="65">
        <v>0</v>
      </c>
      <c r="CF106" s="59"/>
      <c r="CG106" s="62"/>
      <c r="CH106" s="65"/>
      <c r="CI106" s="59"/>
      <c r="CJ106" s="62"/>
      <c r="CK106" s="65"/>
    </row>
    <row r="107" ht="25.15" customHeight="1">
      <c r="A107" s="458" t="s">
        <v>547</v>
      </c>
      <c r="B107" s="9">
        <v>100</v>
      </c>
      <c r="C107" s="57" t="s">
        <v>548</v>
      </c>
      <c r="D107" s="70" t="s">
        <v>50</v>
      </c>
      <c r="E107" s="59">
        <v>670</v>
      </c>
      <c r="F107" s="11">
        <f t="shared" si="16"/>
        <v>0</v>
      </c>
      <c r="G107" s="61">
        <v>22</v>
      </c>
      <c r="H107" s="11">
        <f t="shared" si="17"/>
        <v>0</v>
      </c>
      <c r="I107" s="62">
        <v>69</v>
      </c>
      <c r="J107" s="109">
        <f t="shared" si="18"/>
        <v>0</v>
      </c>
      <c r="K107" s="111">
        <f t="shared" si="12"/>
        <v>0</v>
      </c>
      <c r="L107" s="64">
        <v>12</v>
      </c>
      <c r="M107" s="62">
        <v>0</v>
      </c>
      <c r="N107" s="65">
        <v>0</v>
      </c>
      <c r="O107" s="59">
        <v>11</v>
      </c>
      <c r="P107" s="62">
        <v>0</v>
      </c>
      <c r="Q107" s="65">
        <v>0</v>
      </c>
      <c r="R107" s="180">
        <v>24</v>
      </c>
      <c r="S107" s="181">
        <v>0</v>
      </c>
      <c r="T107" s="182">
        <v>0</v>
      </c>
      <c r="U107" s="372">
        <v>24</v>
      </c>
      <c r="V107" s="374">
        <v>0</v>
      </c>
      <c r="W107" s="376">
        <v>0</v>
      </c>
      <c r="X107" s="434">
        <v>22</v>
      </c>
      <c r="Y107" s="435">
        <v>0</v>
      </c>
      <c r="Z107" s="436">
        <v>1</v>
      </c>
      <c r="AA107" s="503">
        <v>3</v>
      </c>
      <c r="AB107" s="504">
        <v>0</v>
      </c>
      <c r="AC107" s="505">
        <v>0</v>
      </c>
      <c r="AD107" s="59">
        <v>0</v>
      </c>
      <c r="AE107" s="62">
        <v>0</v>
      </c>
      <c r="AF107" s="65">
        <v>0</v>
      </c>
      <c r="AG107" s="59">
        <v>0</v>
      </c>
      <c r="AH107" s="62">
        <v>0</v>
      </c>
      <c r="AI107" s="65">
        <v>0</v>
      </c>
      <c r="AJ107" s="59">
        <v>0</v>
      </c>
      <c r="AK107" s="62">
        <v>0</v>
      </c>
      <c r="AL107" s="65">
        <v>0</v>
      </c>
      <c r="AM107" s="59">
        <v>0</v>
      </c>
      <c r="AN107" s="62">
        <v>0</v>
      </c>
      <c r="AO107" s="65">
        <v>0</v>
      </c>
      <c r="AP107" s="59">
        <v>0</v>
      </c>
      <c r="AQ107" s="62">
        <v>0</v>
      </c>
      <c r="AR107" s="65">
        <v>0</v>
      </c>
      <c r="AS107" s="59">
        <v>0</v>
      </c>
      <c r="AT107" s="62">
        <v>0</v>
      </c>
      <c r="AU107" s="65">
        <v>0</v>
      </c>
      <c r="AV107" s="59">
        <v>0</v>
      </c>
      <c r="AW107" s="62">
        <v>0</v>
      </c>
      <c r="AX107" s="65">
        <v>0</v>
      </c>
      <c r="AY107" s="59">
        <v>0</v>
      </c>
      <c r="AZ107" s="62">
        <v>0</v>
      </c>
      <c r="BA107" s="65">
        <v>0</v>
      </c>
      <c r="BB107" s="59">
        <v>0</v>
      </c>
      <c r="BC107" s="62">
        <v>0</v>
      </c>
      <c r="BD107" s="65">
        <v>0</v>
      </c>
      <c r="BE107" s="59">
        <v>0</v>
      </c>
      <c r="BF107" s="62">
        <v>0</v>
      </c>
      <c r="BG107" s="65">
        <v>0</v>
      </c>
      <c r="BH107" s="59">
        <v>0</v>
      </c>
      <c r="BI107" s="62">
        <v>0</v>
      </c>
      <c r="BJ107" s="65">
        <v>0</v>
      </c>
      <c r="BK107" s="59">
        <v>0</v>
      </c>
      <c r="BL107" s="62">
        <v>0</v>
      </c>
      <c r="BM107" s="65">
        <v>0</v>
      </c>
      <c r="BN107" s="59">
        <v>0</v>
      </c>
      <c r="BO107" s="62">
        <v>0</v>
      </c>
      <c r="BP107" s="65">
        <v>0</v>
      </c>
      <c r="BQ107" s="59">
        <v>0</v>
      </c>
      <c r="BR107" s="62">
        <v>0</v>
      </c>
      <c r="BS107" s="65">
        <v>0</v>
      </c>
      <c r="BT107" s="59">
        <v>0</v>
      </c>
      <c r="BU107" s="62">
        <v>0</v>
      </c>
      <c r="BV107" s="65">
        <v>0</v>
      </c>
      <c r="BW107" s="59">
        <v>0</v>
      </c>
      <c r="BX107" s="62">
        <v>0</v>
      </c>
      <c r="BY107" s="65">
        <v>0</v>
      </c>
      <c r="BZ107" s="59">
        <v>0</v>
      </c>
      <c r="CA107" s="62">
        <v>0</v>
      </c>
      <c r="CB107" s="65">
        <v>0</v>
      </c>
      <c r="CC107" s="59">
        <v>0</v>
      </c>
      <c r="CD107" s="62">
        <v>0</v>
      </c>
      <c r="CE107" s="65">
        <v>0</v>
      </c>
      <c r="CF107" s="59"/>
      <c r="CG107" s="62"/>
      <c r="CH107" s="65"/>
      <c r="CI107" s="59"/>
      <c r="CJ107" s="62"/>
      <c r="CK107" s="65"/>
    </row>
    <row r="108" ht="25.15" customHeight="1">
      <c r="A108" s="458" t="s">
        <v>549</v>
      </c>
      <c r="B108" s="9">
        <v>101</v>
      </c>
      <c r="C108" s="57" t="s">
        <v>550</v>
      </c>
      <c r="D108" s="70" t="s">
        <v>50</v>
      </c>
      <c r="E108" s="59">
        <v>670</v>
      </c>
      <c r="F108" s="11">
        <f t="shared" si="16"/>
        <v>0</v>
      </c>
      <c r="G108" s="61">
        <v>22</v>
      </c>
      <c r="H108" s="11">
        <f t="shared" si="17"/>
        <v>0</v>
      </c>
      <c r="I108" s="62"/>
      <c r="J108" s="109" t="str">
        <f t="shared" si="18"/>
      </c>
      <c r="K108" s="111">
        <f t="shared" si="12"/>
        <v>0</v>
      </c>
      <c r="L108" s="64">
        <v>9</v>
      </c>
      <c r="M108" s="62">
        <v>0</v>
      </c>
      <c r="N108" s="65">
        <v>0</v>
      </c>
      <c r="O108" s="59">
        <v>13</v>
      </c>
      <c r="P108" s="62">
        <v>0</v>
      </c>
      <c r="Q108" s="65">
        <v>0</v>
      </c>
      <c r="R108" s="180">
        <v>12</v>
      </c>
      <c r="S108" s="181">
        <v>0</v>
      </c>
      <c r="T108" s="182">
        <v>0</v>
      </c>
      <c r="U108" s="372">
        <v>8</v>
      </c>
      <c r="V108" s="374">
        <v>0</v>
      </c>
      <c r="W108" s="376">
        <v>0</v>
      </c>
      <c r="X108" s="434">
        <v>25</v>
      </c>
      <c r="Y108" s="435">
        <v>0</v>
      </c>
      <c r="Z108" s="436">
        <v>0</v>
      </c>
      <c r="AA108" s="503">
        <v>6</v>
      </c>
      <c r="AB108" s="504">
        <v>0</v>
      </c>
      <c r="AC108" s="505">
        <v>0</v>
      </c>
      <c r="AD108" s="59">
        <v>0</v>
      </c>
      <c r="AE108" s="62">
        <v>0</v>
      </c>
      <c r="AF108" s="65">
        <v>0</v>
      </c>
      <c r="AG108" s="59">
        <v>0</v>
      </c>
      <c r="AH108" s="62">
        <v>0</v>
      </c>
      <c r="AI108" s="65">
        <v>0</v>
      </c>
      <c r="AJ108" s="59">
        <v>0</v>
      </c>
      <c r="AK108" s="62">
        <v>0</v>
      </c>
      <c r="AL108" s="65">
        <v>0</v>
      </c>
      <c r="AM108" s="59">
        <v>0</v>
      </c>
      <c r="AN108" s="62">
        <v>0</v>
      </c>
      <c r="AO108" s="65">
        <v>0</v>
      </c>
      <c r="AP108" s="59">
        <v>0</v>
      </c>
      <c r="AQ108" s="62">
        <v>0</v>
      </c>
      <c r="AR108" s="65">
        <v>0</v>
      </c>
      <c r="AS108" s="59">
        <v>0</v>
      </c>
      <c r="AT108" s="62">
        <v>0</v>
      </c>
      <c r="AU108" s="65">
        <v>0</v>
      </c>
      <c r="AV108" s="59">
        <v>0</v>
      </c>
      <c r="AW108" s="62">
        <v>0</v>
      </c>
      <c r="AX108" s="65">
        <v>0</v>
      </c>
      <c r="AY108" s="59">
        <v>0</v>
      </c>
      <c r="AZ108" s="62">
        <v>0</v>
      </c>
      <c r="BA108" s="65">
        <v>0</v>
      </c>
      <c r="BB108" s="59">
        <v>0</v>
      </c>
      <c r="BC108" s="62">
        <v>0</v>
      </c>
      <c r="BD108" s="65">
        <v>0</v>
      </c>
      <c r="BE108" s="59">
        <v>0</v>
      </c>
      <c r="BF108" s="62">
        <v>0</v>
      </c>
      <c r="BG108" s="65">
        <v>0</v>
      </c>
      <c r="BH108" s="59">
        <v>0</v>
      </c>
      <c r="BI108" s="62">
        <v>0</v>
      </c>
      <c r="BJ108" s="65">
        <v>0</v>
      </c>
      <c r="BK108" s="59">
        <v>0</v>
      </c>
      <c r="BL108" s="62">
        <v>0</v>
      </c>
      <c r="BM108" s="65">
        <v>0</v>
      </c>
      <c r="BN108" s="59">
        <v>0</v>
      </c>
      <c r="BO108" s="62">
        <v>0</v>
      </c>
      <c r="BP108" s="65">
        <v>0</v>
      </c>
      <c r="BQ108" s="59">
        <v>0</v>
      </c>
      <c r="BR108" s="62">
        <v>0</v>
      </c>
      <c r="BS108" s="65">
        <v>0</v>
      </c>
      <c r="BT108" s="59">
        <v>0</v>
      </c>
      <c r="BU108" s="62">
        <v>0</v>
      </c>
      <c r="BV108" s="65">
        <v>0</v>
      </c>
      <c r="BW108" s="59">
        <v>0</v>
      </c>
      <c r="BX108" s="62">
        <v>0</v>
      </c>
      <c r="BY108" s="65">
        <v>0</v>
      </c>
      <c r="BZ108" s="59">
        <v>0</v>
      </c>
      <c r="CA108" s="62">
        <v>0</v>
      </c>
      <c r="CB108" s="65">
        <v>0</v>
      </c>
      <c r="CC108" s="59">
        <v>0</v>
      </c>
      <c r="CD108" s="62">
        <v>0</v>
      </c>
      <c r="CE108" s="65">
        <v>0</v>
      </c>
      <c r="CF108" s="59"/>
      <c r="CG108" s="62"/>
      <c r="CH108" s="65"/>
      <c r="CI108" s="59"/>
      <c r="CJ108" s="62"/>
      <c r="CK108" s="65"/>
    </row>
    <row r="109" ht="25.15" customHeight="1">
      <c r="A109" s="458" t="s">
        <v>551</v>
      </c>
      <c r="B109" s="9">
        <v>102</v>
      </c>
      <c r="C109" s="57" t="s">
        <v>552</v>
      </c>
      <c r="D109" s="70" t="s">
        <v>50</v>
      </c>
      <c r="E109" s="59"/>
      <c r="F109" s="11" t="str">
        <f t="shared" si="16"/>
      </c>
      <c r="G109" s="61"/>
      <c r="H109" s="11" t="str">
        <f t="shared" si="17"/>
      </c>
      <c r="I109" s="62"/>
      <c r="J109" s="109" t="str">
        <f t="shared" si="18"/>
      </c>
      <c r="K109" s="111" t="str">
        <f t="shared" si="12"/>
      </c>
      <c r="L109" s="64">
        <v>0</v>
      </c>
      <c r="M109" s="62">
        <v>0</v>
      </c>
      <c r="N109" s="65">
        <v>0</v>
      </c>
      <c r="O109" s="59">
        <v>0</v>
      </c>
      <c r="P109" s="62">
        <v>0</v>
      </c>
      <c r="Q109" s="65">
        <v>0</v>
      </c>
      <c r="R109" s="180">
        <v>0</v>
      </c>
      <c r="S109" s="181">
        <v>0</v>
      </c>
      <c r="T109" s="182">
        <v>0</v>
      </c>
      <c r="U109" s="372">
        <v>0</v>
      </c>
      <c r="V109" s="374">
        <v>0</v>
      </c>
      <c r="W109" s="376">
        <v>0</v>
      </c>
      <c r="X109" s="434">
        <v>0</v>
      </c>
      <c r="Y109" s="435">
        <v>0</v>
      </c>
      <c r="Z109" s="436">
        <v>0</v>
      </c>
      <c r="AA109" s="503">
        <v>0</v>
      </c>
      <c r="AB109" s="504">
        <v>0</v>
      </c>
      <c r="AC109" s="505">
        <v>0</v>
      </c>
      <c r="AD109" s="59">
        <v>0</v>
      </c>
      <c r="AE109" s="62">
        <v>0</v>
      </c>
      <c r="AF109" s="65">
        <v>0</v>
      </c>
      <c r="AG109" s="59">
        <v>0</v>
      </c>
      <c r="AH109" s="62">
        <v>0</v>
      </c>
      <c r="AI109" s="65">
        <v>0</v>
      </c>
      <c r="AJ109" s="59">
        <v>0</v>
      </c>
      <c r="AK109" s="62">
        <v>0</v>
      </c>
      <c r="AL109" s="65">
        <v>0</v>
      </c>
      <c r="AM109" s="59">
        <v>0</v>
      </c>
      <c r="AN109" s="62">
        <v>0</v>
      </c>
      <c r="AO109" s="65">
        <v>0</v>
      </c>
      <c r="AP109" s="59">
        <v>0</v>
      </c>
      <c r="AQ109" s="62">
        <v>0</v>
      </c>
      <c r="AR109" s="65">
        <v>0</v>
      </c>
      <c r="AS109" s="59">
        <v>0</v>
      </c>
      <c r="AT109" s="62">
        <v>0</v>
      </c>
      <c r="AU109" s="65">
        <v>0</v>
      </c>
      <c r="AV109" s="59">
        <v>0</v>
      </c>
      <c r="AW109" s="62">
        <v>0</v>
      </c>
      <c r="AX109" s="65">
        <v>0</v>
      </c>
      <c r="AY109" s="59">
        <v>0</v>
      </c>
      <c r="AZ109" s="62">
        <v>0</v>
      </c>
      <c r="BA109" s="65">
        <v>0</v>
      </c>
      <c r="BB109" s="59">
        <v>0</v>
      </c>
      <c r="BC109" s="62">
        <v>0</v>
      </c>
      <c r="BD109" s="65">
        <v>0</v>
      </c>
      <c r="BE109" s="59">
        <v>0</v>
      </c>
      <c r="BF109" s="62">
        <v>0</v>
      </c>
      <c r="BG109" s="65">
        <v>0</v>
      </c>
      <c r="BH109" s="59">
        <v>0</v>
      </c>
      <c r="BI109" s="62">
        <v>0</v>
      </c>
      <c r="BJ109" s="65">
        <v>0</v>
      </c>
      <c r="BK109" s="59">
        <v>0</v>
      </c>
      <c r="BL109" s="62">
        <v>0</v>
      </c>
      <c r="BM109" s="65">
        <v>0</v>
      </c>
      <c r="BN109" s="59">
        <v>0</v>
      </c>
      <c r="BO109" s="62">
        <v>0</v>
      </c>
      <c r="BP109" s="65">
        <v>0</v>
      </c>
      <c r="BQ109" s="59">
        <v>0</v>
      </c>
      <c r="BR109" s="62">
        <v>0</v>
      </c>
      <c r="BS109" s="65">
        <v>0</v>
      </c>
      <c r="BT109" s="59">
        <v>0</v>
      </c>
      <c r="BU109" s="62">
        <v>0</v>
      </c>
      <c r="BV109" s="65">
        <v>0</v>
      </c>
      <c r="BW109" s="59">
        <v>0</v>
      </c>
      <c r="BX109" s="62">
        <v>0</v>
      </c>
      <c r="BY109" s="65">
        <v>0</v>
      </c>
      <c r="BZ109" s="59">
        <v>0</v>
      </c>
      <c r="CA109" s="62">
        <v>0</v>
      </c>
      <c r="CB109" s="65">
        <v>0</v>
      </c>
      <c r="CC109" s="59">
        <v>0</v>
      </c>
      <c r="CD109" s="62">
        <v>0</v>
      </c>
      <c r="CE109" s="65">
        <v>0</v>
      </c>
      <c r="CF109" s="59"/>
      <c r="CG109" s="62"/>
      <c r="CH109" s="65"/>
      <c r="CI109" s="59"/>
      <c r="CJ109" s="62"/>
      <c r="CK109" s="65"/>
    </row>
    <row r="110" ht="25.15" customHeight="1">
      <c r="A110" s="458" t="s">
        <v>553</v>
      </c>
      <c r="B110" s="9">
        <v>103</v>
      </c>
      <c r="C110" s="57" t="s">
        <v>554</v>
      </c>
      <c r="D110" s="70" t="s">
        <v>50</v>
      </c>
      <c r="E110" s="59">
        <v>4530</v>
      </c>
      <c r="F110" s="11">
        <f t="shared" si="16"/>
        <v>0</v>
      </c>
      <c r="G110" s="61">
        <v>156</v>
      </c>
      <c r="H110" s="11">
        <f t="shared" si="17"/>
        <v>0</v>
      </c>
      <c r="I110" s="62"/>
      <c r="J110" s="109" t="str">
        <f t="shared" si="18"/>
      </c>
      <c r="K110" s="111">
        <f t="shared" si="12"/>
        <v>0</v>
      </c>
      <c r="L110" s="64">
        <v>21</v>
      </c>
      <c r="M110" s="62">
        <v>0</v>
      </c>
      <c r="N110" s="65">
        <v>0</v>
      </c>
      <c r="O110" s="59">
        <v>32</v>
      </c>
      <c r="P110" s="62">
        <v>1</v>
      </c>
      <c r="Q110" s="65">
        <v>1</v>
      </c>
      <c r="R110" s="180">
        <v>0</v>
      </c>
      <c r="S110" s="181">
        <v>0</v>
      </c>
      <c r="T110" s="182">
        <v>0</v>
      </c>
      <c r="U110" s="372">
        <v>20</v>
      </c>
      <c r="V110" s="374">
        <v>0</v>
      </c>
      <c r="W110" s="376">
        <v>0</v>
      </c>
      <c r="X110" s="434">
        <v>109</v>
      </c>
      <c r="Y110" s="435">
        <v>0</v>
      </c>
      <c r="Z110" s="436">
        <v>0</v>
      </c>
      <c r="AA110" s="503">
        <v>524</v>
      </c>
      <c r="AB110" s="504">
        <v>0</v>
      </c>
      <c r="AC110" s="505">
        <v>0</v>
      </c>
      <c r="AD110" s="59">
        <v>0</v>
      </c>
      <c r="AE110" s="62">
        <v>0</v>
      </c>
      <c r="AF110" s="65">
        <v>0</v>
      </c>
      <c r="AG110" s="59">
        <v>0</v>
      </c>
      <c r="AH110" s="62">
        <v>0</v>
      </c>
      <c r="AI110" s="65">
        <v>0</v>
      </c>
      <c r="AJ110" s="59">
        <v>0</v>
      </c>
      <c r="AK110" s="62">
        <v>0</v>
      </c>
      <c r="AL110" s="65">
        <v>0</v>
      </c>
      <c r="AM110" s="59">
        <v>0</v>
      </c>
      <c r="AN110" s="62">
        <v>0</v>
      </c>
      <c r="AO110" s="65">
        <v>0</v>
      </c>
      <c r="AP110" s="59">
        <v>0</v>
      </c>
      <c r="AQ110" s="62">
        <v>0</v>
      </c>
      <c r="AR110" s="65">
        <v>0</v>
      </c>
      <c r="AS110" s="59">
        <v>0</v>
      </c>
      <c r="AT110" s="62">
        <v>0</v>
      </c>
      <c r="AU110" s="65">
        <v>0</v>
      </c>
      <c r="AV110" s="59">
        <v>0</v>
      </c>
      <c r="AW110" s="62">
        <v>0</v>
      </c>
      <c r="AX110" s="65">
        <v>0</v>
      </c>
      <c r="AY110" s="59">
        <v>0</v>
      </c>
      <c r="AZ110" s="62">
        <v>0</v>
      </c>
      <c r="BA110" s="65">
        <v>0</v>
      </c>
      <c r="BB110" s="59">
        <v>0</v>
      </c>
      <c r="BC110" s="62">
        <v>0</v>
      </c>
      <c r="BD110" s="65">
        <v>0</v>
      </c>
      <c r="BE110" s="59">
        <v>0</v>
      </c>
      <c r="BF110" s="62">
        <v>0</v>
      </c>
      <c r="BG110" s="65">
        <v>0</v>
      </c>
      <c r="BH110" s="59">
        <v>0</v>
      </c>
      <c r="BI110" s="62">
        <v>0</v>
      </c>
      <c r="BJ110" s="65">
        <v>0</v>
      </c>
      <c r="BK110" s="59">
        <v>0</v>
      </c>
      <c r="BL110" s="62">
        <v>0</v>
      </c>
      <c r="BM110" s="65">
        <v>0</v>
      </c>
      <c r="BN110" s="59">
        <v>0</v>
      </c>
      <c r="BO110" s="62">
        <v>0</v>
      </c>
      <c r="BP110" s="65">
        <v>0</v>
      </c>
      <c r="BQ110" s="59">
        <v>0</v>
      </c>
      <c r="BR110" s="62">
        <v>0</v>
      </c>
      <c r="BS110" s="65">
        <v>0</v>
      </c>
      <c r="BT110" s="59">
        <v>0</v>
      </c>
      <c r="BU110" s="62">
        <v>0</v>
      </c>
      <c r="BV110" s="65">
        <v>0</v>
      </c>
      <c r="BW110" s="59">
        <v>0</v>
      </c>
      <c r="BX110" s="62">
        <v>0</v>
      </c>
      <c r="BY110" s="65">
        <v>0</v>
      </c>
      <c r="BZ110" s="59">
        <v>0</v>
      </c>
      <c r="CA110" s="62">
        <v>0</v>
      </c>
      <c r="CB110" s="65">
        <v>0</v>
      </c>
      <c r="CC110" s="59">
        <v>0</v>
      </c>
      <c r="CD110" s="62">
        <v>0</v>
      </c>
      <c r="CE110" s="65">
        <v>0</v>
      </c>
      <c r="CF110" s="59"/>
      <c r="CG110" s="62"/>
      <c r="CH110" s="65"/>
      <c r="CI110" s="59"/>
      <c r="CJ110" s="62"/>
      <c r="CK110" s="65"/>
    </row>
    <row r="111" ht="25.15" customHeight="1">
      <c r="A111" s="458" t="s">
        <v>555</v>
      </c>
      <c r="B111" s="9">
        <v>104</v>
      </c>
      <c r="C111" s="57" t="s">
        <v>556</v>
      </c>
      <c r="D111" s="70" t="s">
        <v>50</v>
      </c>
      <c r="E111" s="59"/>
      <c r="F111" s="11" t="str">
        <f t="shared" si="16"/>
      </c>
      <c r="G111" s="61"/>
      <c r="H111" s="11" t="str">
        <f t="shared" si="17"/>
      </c>
      <c r="I111" s="62"/>
      <c r="J111" s="109" t="str">
        <f t="shared" si="18"/>
      </c>
      <c r="K111" s="111" t="str">
        <f t="shared" si="12"/>
      </c>
      <c r="L111" s="64">
        <v>0</v>
      </c>
      <c r="M111" s="62">
        <v>0</v>
      </c>
      <c r="N111" s="65">
        <v>0</v>
      </c>
      <c r="O111" s="59">
        <v>0</v>
      </c>
      <c r="P111" s="62">
        <v>0</v>
      </c>
      <c r="Q111" s="65">
        <v>0</v>
      </c>
      <c r="R111" s="180">
        <v>0</v>
      </c>
      <c r="S111" s="181">
        <v>0</v>
      </c>
      <c r="T111" s="182">
        <v>0</v>
      </c>
      <c r="U111" s="372">
        <v>0</v>
      </c>
      <c r="V111" s="374">
        <v>0</v>
      </c>
      <c r="W111" s="376">
        <v>0</v>
      </c>
      <c r="X111" s="434">
        <v>0</v>
      </c>
      <c r="Y111" s="435">
        <v>0</v>
      </c>
      <c r="Z111" s="436">
        <v>0</v>
      </c>
      <c r="AA111" s="503">
        <v>0</v>
      </c>
      <c r="AB111" s="504">
        <v>0</v>
      </c>
      <c r="AC111" s="505">
        <v>0</v>
      </c>
      <c r="AD111" s="59">
        <v>0</v>
      </c>
      <c r="AE111" s="62">
        <v>0</v>
      </c>
      <c r="AF111" s="65">
        <v>0</v>
      </c>
      <c r="AG111" s="59">
        <v>0</v>
      </c>
      <c r="AH111" s="62">
        <v>0</v>
      </c>
      <c r="AI111" s="65">
        <v>0</v>
      </c>
      <c r="AJ111" s="59">
        <v>0</v>
      </c>
      <c r="AK111" s="62">
        <v>0</v>
      </c>
      <c r="AL111" s="65">
        <v>0</v>
      </c>
      <c r="AM111" s="59">
        <v>0</v>
      </c>
      <c r="AN111" s="62">
        <v>0</v>
      </c>
      <c r="AO111" s="65">
        <v>0</v>
      </c>
      <c r="AP111" s="59">
        <v>0</v>
      </c>
      <c r="AQ111" s="62">
        <v>0</v>
      </c>
      <c r="AR111" s="65">
        <v>0</v>
      </c>
      <c r="AS111" s="59">
        <v>0</v>
      </c>
      <c r="AT111" s="62">
        <v>0</v>
      </c>
      <c r="AU111" s="65">
        <v>0</v>
      </c>
      <c r="AV111" s="59">
        <v>0</v>
      </c>
      <c r="AW111" s="62">
        <v>0</v>
      </c>
      <c r="AX111" s="65">
        <v>0</v>
      </c>
      <c r="AY111" s="59">
        <v>0</v>
      </c>
      <c r="AZ111" s="62">
        <v>0</v>
      </c>
      <c r="BA111" s="65">
        <v>0</v>
      </c>
      <c r="BB111" s="59">
        <v>0</v>
      </c>
      <c r="BC111" s="62">
        <v>0</v>
      </c>
      <c r="BD111" s="65">
        <v>0</v>
      </c>
      <c r="BE111" s="59">
        <v>0</v>
      </c>
      <c r="BF111" s="62">
        <v>0</v>
      </c>
      <c r="BG111" s="65">
        <v>0</v>
      </c>
      <c r="BH111" s="59">
        <v>0</v>
      </c>
      <c r="BI111" s="62">
        <v>0</v>
      </c>
      <c r="BJ111" s="65">
        <v>0</v>
      </c>
      <c r="BK111" s="59">
        <v>0</v>
      </c>
      <c r="BL111" s="62">
        <v>0</v>
      </c>
      <c r="BM111" s="65">
        <v>0</v>
      </c>
      <c r="BN111" s="59">
        <v>0</v>
      </c>
      <c r="BO111" s="62">
        <v>0</v>
      </c>
      <c r="BP111" s="65">
        <v>0</v>
      </c>
      <c r="BQ111" s="59">
        <v>0</v>
      </c>
      <c r="BR111" s="62">
        <v>0</v>
      </c>
      <c r="BS111" s="65">
        <v>0</v>
      </c>
      <c r="BT111" s="59">
        <v>0</v>
      </c>
      <c r="BU111" s="62">
        <v>0</v>
      </c>
      <c r="BV111" s="65">
        <v>0</v>
      </c>
      <c r="BW111" s="59">
        <v>0</v>
      </c>
      <c r="BX111" s="62">
        <v>0</v>
      </c>
      <c r="BY111" s="65">
        <v>0</v>
      </c>
      <c r="BZ111" s="59">
        <v>0</v>
      </c>
      <c r="CA111" s="62">
        <v>0</v>
      </c>
      <c r="CB111" s="65">
        <v>0</v>
      </c>
      <c r="CC111" s="59">
        <v>0</v>
      </c>
      <c r="CD111" s="62">
        <v>0</v>
      </c>
      <c r="CE111" s="65">
        <v>0</v>
      </c>
      <c r="CF111" s="59"/>
      <c r="CG111" s="62"/>
      <c r="CH111" s="65"/>
      <c r="CI111" s="59"/>
      <c r="CJ111" s="62"/>
      <c r="CK111" s="65"/>
    </row>
    <row r="112" ht="25.15" customHeight="1">
      <c r="A112" s="458" t="s">
        <v>557</v>
      </c>
      <c r="B112" s="9">
        <v>105</v>
      </c>
      <c r="C112" s="57" t="s">
        <v>558</v>
      </c>
      <c r="D112" s="70" t="s">
        <v>50</v>
      </c>
      <c r="E112" s="59"/>
      <c r="F112" s="11" t="str">
        <f t="shared" si="16"/>
      </c>
      <c r="G112" s="61"/>
      <c r="H112" s="11" t="str">
        <f t="shared" si="17"/>
      </c>
      <c r="I112" s="62"/>
      <c r="J112" s="109" t="str">
        <f t="shared" si="18"/>
      </c>
      <c r="K112" s="111" t="str">
        <f t="shared" si="12"/>
      </c>
      <c r="L112" s="64">
        <v>0</v>
      </c>
      <c r="M112" s="62">
        <v>0</v>
      </c>
      <c r="N112" s="65">
        <v>0</v>
      </c>
      <c r="O112" s="59">
        <v>0</v>
      </c>
      <c r="P112" s="62">
        <v>0</v>
      </c>
      <c r="Q112" s="65">
        <v>0</v>
      </c>
      <c r="R112" s="180">
        <v>0</v>
      </c>
      <c r="S112" s="181">
        <v>0</v>
      </c>
      <c r="T112" s="182">
        <v>0</v>
      </c>
      <c r="U112" s="372">
        <v>0</v>
      </c>
      <c r="V112" s="374">
        <v>0</v>
      </c>
      <c r="W112" s="376">
        <v>0</v>
      </c>
      <c r="X112" s="434">
        <v>0</v>
      </c>
      <c r="Y112" s="435">
        <v>0</v>
      </c>
      <c r="Z112" s="436">
        <v>0</v>
      </c>
      <c r="AA112" s="503">
        <v>0</v>
      </c>
      <c r="AB112" s="504">
        <v>0</v>
      </c>
      <c r="AC112" s="505">
        <v>0</v>
      </c>
      <c r="AD112" s="59">
        <v>0</v>
      </c>
      <c r="AE112" s="62">
        <v>0</v>
      </c>
      <c r="AF112" s="65">
        <v>0</v>
      </c>
      <c r="AG112" s="59">
        <v>0</v>
      </c>
      <c r="AH112" s="62">
        <v>0</v>
      </c>
      <c r="AI112" s="65">
        <v>0</v>
      </c>
      <c r="AJ112" s="59">
        <v>0</v>
      </c>
      <c r="AK112" s="62">
        <v>0</v>
      </c>
      <c r="AL112" s="65">
        <v>0</v>
      </c>
      <c r="AM112" s="59">
        <v>0</v>
      </c>
      <c r="AN112" s="62">
        <v>0</v>
      </c>
      <c r="AO112" s="65">
        <v>0</v>
      </c>
      <c r="AP112" s="59">
        <v>0</v>
      </c>
      <c r="AQ112" s="62">
        <v>0</v>
      </c>
      <c r="AR112" s="65">
        <v>0</v>
      </c>
      <c r="AS112" s="59">
        <v>0</v>
      </c>
      <c r="AT112" s="62">
        <v>0</v>
      </c>
      <c r="AU112" s="65">
        <v>0</v>
      </c>
      <c r="AV112" s="59">
        <v>0</v>
      </c>
      <c r="AW112" s="62">
        <v>0</v>
      </c>
      <c r="AX112" s="65">
        <v>0</v>
      </c>
      <c r="AY112" s="59">
        <v>0</v>
      </c>
      <c r="AZ112" s="62">
        <v>0</v>
      </c>
      <c r="BA112" s="65">
        <v>0</v>
      </c>
      <c r="BB112" s="59">
        <v>0</v>
      </c>
      <c r="BC112" s="62">
        <v>0</v>
      </c>
      <c r="BD112" s="65">
        <v>0</v>
      </c>
      <c r="BE112" s="59">
        <v>0</v>
      </c>
      <c r="BF112" s="62">
        <v>0</v>
      </c>
      <c r="BG112" s="65">
        <v>0</v>
      </c>
      <c r="BH112" s="59">
        <v>0</v>
      </c>
      <c r="BI112" s="62">
        <v>0</v>
      </c>
      <c r="BJ112" s="65">
        <v>0</v>
      </c>
      <c r="BK112" s="59">
        <v>0</v>
      </c>
      <c r="BL112" s="62">
        <v>0</v>
      </c>
      <c r="BM112" s="65">
        <v>0</v>
      </c>
      <c r="BN112" s="59">
        <v>0</v>
      </c>
      <c r="BO112" s="62">
        <v>0</v>
      </c>
      <c r="BP112" s="65">
        <v>0</v>
      </c>
      <c r="BQ112" s="59">
        <v>0</v>
      </c>
      <c r="BR112" s="62">
        <v>0</v>
      </c>
      <c r="BS112" s="65">
        <v>0</v>
      </c>
      <c r="BT112" s="59">
        <v>0</v>
      </c>
      <c r="BU112" s="62">
        <v>0</v>
      </c>
      <c r="BV112" s="65">
        <v>0</v>
      </c>
      <c r="BW112" s="59">
        <v>0</v>
      </c>
      <c r="BX112" s="62">
        <v>0</v>
      </c>
      <c r="BY112" s="65">
        <v>0</v>
      </c>
      <c r="BZ112" s="59">
        <v>0</v>
      </c>
      <c r="CA112" s="62">
        <v>0</v>
      </c>
      <c r="CB112" s="65">
        <v>0</v>
      </c>
      <c r="CC112" s="59">
        <v>0</v>
      </c>
      <c r="CD112" s="62">
        <v>0</v>
      </c>
      <c r="CE112" s="65">
        <v>0</v>
      </c>
      <c r="CF112" s="59"/>
      <c r="CG112" s="62"/>
      <c r="CH112" s="65"/>
      <c r="CI112" s="59"/>
      <c r="CJ112" s="62"/>
      <c r="CK112" s="65"/>
    </row>
    <row r="113" ht="25.15" customHeight="1">
      <c r="A113" s="458" t="s">
        <v>559</v>
      </c>
      <c r="B113" s="9">
        <v>106</v>
      </c>
      <c r="C113" s="57" t="s">
        <v>560</v>
      </c>
      <c r="D113" s="70" t="s">
        <v>50</v>
      </c>
      <c r="E113" s="59"/>
      <c r="F113" s="11" t="str">
        <f t="shared" si="16"/>
      </c>
      <c r="G113" s="61"/>
      <c r="H113" s="11" t="str">
        <f t="shared" si="17"/>
      </c>
      <c r="I113" s="62"/>
      <c r="J113" s="109" t="str">
        <f t="shared" si="18"/>
      </c>
      <c r="K113" s="111" t="str">
        <f t="shared" si="12"/>
      </c>
      <c r="L113" s="64">
        <v>0</v>
      </c>
      <c r="M113" s="62">
        <v>0</v>
      </c>
      <c r="N113" s="65">
        <v>0</v>
      </c>
      <c r="O113" s="59">
        <v>0</v>
      </c>
      <c r="P113" s="62">
        <v>0</v>
      </c>
      <c r="Q113" s="65">
        <v>0</v>
      </c>
      <c r="R113" s="180">
        <v>0</v>
      </c>
      <c r="S113" s="181">
        <v>0</v>
      </c>
      <c r="T113" s="182">
        <v>0</v>
      </c>
      <c r="U113" s="372">
        <v>0</v>
      </c>
      <c r="V113" s="374">
        <v>0</v>
      </c>
      <c r="W113" s="376">
        <v>0</v>
      </c>
      <c r="X113" s="434">
        <v>0</v>
      </c>
      <c r="Y113" s="435">
        <v>0</v>
      </c>
      <c r="Z113" s="436">
        <v>0</v>
      </c>
      <c r="AA113" s="503">
        <v>0</v>
      </c>
      <c r="AB113" s="504">
        <v>0</v>
      </c>
      <c r="AC113" s="505">
        <v>0</v>
      </c>
      <c r="AD113" s="59">
        <v>0</v>
      </c>
      <c r="AE113" s="62">
        <v>0</v>
      </c>
      <c r="AF113" s="65">
        <v>0</v>
      </c>
      <c r="AG113" s="59">
        <v>0</v>
      </c>
      <c r="AH113" s="62">
        <v>0</v>
      </c>
      <c r="AI113" s="65">
        <v>0</v>
      </c>
      <c r="AJ113" s="59">
        <v>0</v>
      </c>
      <c r="AK113" s="62">
        <v>0</v>
      </c>
      <c r="AL113" s="65">
        <v>0</v>
      </c>
      <c r="AM113" s="59">
        <v>0</v>
      </c>
      <c r="AN113" s="62">
        <v>0</v>
      </c>
      <c r="AO113" s="65">
        <v>0</v>
      </c>
      <c r="AP113" s="59">
        <v>0</v>
      </c>
      <c r="AQ113" s="62">
        <v>0</v>
      </c>
      <c r="AR113" s="65">
        <v>0</v>
      </c>
      <c r="AS113" s="59">
        <v>0</v>
      </c>
      <c r="AT113" s="62">
        <v>0</v>
      </c>
      <c r="AU113" s="65">
        <v>0</v>
      </c>
      <c r="AV113" s="59">
        <v>0</v>
      </c>
      <c r="AW113" s="62">
        <v>0</v>
      </c>
      <c r="AX113" s="65">
        <v>0</v>
      </c>
      <c r="AY113" s="59">
        <v>0</v>
      </c>
      <c r="AZ113" s="62">
        <v>0</v>
      </c>
      <c r="BA113" s="65">
        <v>0</v>
      </c>
      <c r="BB113" s="59">
        <v>0</v>
      </c>
      <c r="BC113" s="62">
        <v>0</v>
      </c>
      <c r="BD113" s="65">
        <v>0</v>
      </c>
      <c r="BE113" s="59">
        <v>0</v>
      </c>
      <c r="BF113" s="62">
        <v>0</v>
      </c>
      <c r="BG113" s="65">
        <v>0</v>
      </c>
      <c r="BH113" s="59">
        <v>0</v>
      </c>
      <c r="BI113" s="62">
        <v>0</v>
      </c>
      <c r="BJ113" s="65">
        <v>0</v>
      </c>
      <c r="BK113" s="59">
        <v>0</v>
      </c>
      <c r="BL113" s="62">
        <v>0</v>
      </c>
      <c r="BM113" s="65">
        <v>0</v>
      </c>
      <c r="BN113" s="59">
        <v>0</v>
      </c>
      <c r="BO113" s="62">
        <v>0</v>
      </c>
      <c r="BP113" s="65">
        <v>0</v>
      </c>
      <c r="BQ113" s="59">
        <v>0</v>
      </c>
      <c r="BR113" s="62">
        <v>0</v>
      </c>
      <c r="BS113" s="65">
        <v>0</v>
      </c>
      <c r="BT113" s="59">
        <v>0</v>
      </c>
      <c r="BU113" s="62">
        <v>0</v>
      </c>
      <c r="BV113" s="65">
        <v>0</v>
      </c>
      <c r="BW113" s="59">
        <v>0</v>
      </c>
      <c r="BX113" s="62">
        <v>0</v>
      </c>
      <c r="BY113" s="65">
        <v>0</v>
      </c>
      <c r="BZ113" s="59">
        <v>0</v>
      </c>
      <c r="CA113" s="62">
        <v>0</v>
      </c>
      <c r="CB113" s="65">
        <v>0</v>
      </c>
      <c r="CC113" s="59">
        <v>0</v>
      </c>
      <c r="CD113" s="62">
        <v>0</v>
      </c>
      <c r="CE113" s="65">
        <v>0</v>
      </c>
      <c r="CF113" s="59"/>
      <c r="CG113" s="62"/>
      <c r="CH113" s="65"/>
      <c r="CI113" s="59"/>
      <c r="CJ113" s="62"/>
      <c r="CK113" s="65"/>
    </row>
    <row r="114" ht="25.15" customHeight="1">
      <c r="A114" s="458" t="s">
        <v>561</v>
      </c>
      <c r="B114" s="9">
        <v>107</v>
      </c>
      <c r="C114" s="57" t="s">
        <v>562</v>
      </c>
      <c r="D114" s="70" t="s">
        <v>50</v>
      </c>
      <c r="E114" s="59">
        <v>2569</v>
      </c>
      <c r="F114" s="11">
        <f t="shared" si="16"/>
        <v>0</v>
      </c>
      <c r="G114" s="61">
        <v>89</v>
      </c>
      <c r="H114" s="11">
        <f t="shared" si="17"/>
        <v>0</v>
      </c>
      <c r="I114" s="62">
        <v>46</v>
      </c>
      <c r="J114" s="109">
        <f t="shared" si="18"/>
        <v>0</v>
      </c>
      <c r="K114" s="111">
        <f t="shared" si="12"/>
        <v>0</v>
      </c>
      <c r="L114" s="64">
        <v>50</v>
      </c>
      <c r="M114" s="62">
        <v>2</v>
      </c>
      <c r="N114" s="65">
        <v>2</v>
      </c>
      <c r="O114" s="59">
        <v>29</v>
      </c>
      <c r="P114" s="62">
        <v>2</v>
      </c>
      <c r="Q114" s="65">
        <v>1</v>
      </c>
      <c r="R114" s="180">
        <v>21</v>
      </c>
      <c r="S114" s="181">
        <v>1</v>
      </c>
      <c r="T114" s="182">
        <v>0</v>
      </c>
      <c r="U114" s="372">
        <v>35</v>
      </c>
      <c r="V114" s="374">
        <v>2</v>
      </c>
      <c r="W114" s="376">
        <v>3</v>
      </c>
      <c r="X114" s="434">
        <v>32</v>
      </c>
      <c r="Y114" s="435">
        <v>1</v>
      </c>
      <c r="Z114" s="436">
        <v>0</v>
      </c>
      <c r="AA114" s="503">
        <v>11</v>
      </c>
      <c r="AB114" s="504">
        <v>1</v>
      </c>
      <c r="AC114" s="505">
        <v>0</v>
      </c>
      <c r="AD114" s="59">
        <v>0</v>
      </c>
      <c r="AE114" s="62">
        <v>0</v>
      </c>
      <c r="AF114" s="65">
        <v>0</v>
      </c>
      <c r="AG114" s="59">
        <v>0</v>
      </c>
      <c r="AH114" s="62">
        <v>0</v>
      </c>
      <c r="AI114" s="65">
        <v>0</v>
      </c>
      <c r="AJ114" s="59">
        <v>0</v>
      </c>
      <c r="AK114" s="62">
        <v>0</v>
      </c>
      <c r="AL114" s="65">
        <v>0</v>
      </c>
      <c r="AM114" s="59">
        <v>0</v>
      </c>
      <c r="AN114" s="62">
        <v>0</v>
      </c>
      <c r="AO114" s="65">
        <v>0</v>
      </c>
      <c r="AP114" s="59">
        <v>0</v>
      </c>
      <c r="AQ114" s="62">
        <v>0</v>
      </c>
      <c r="AR114" s="65">
        <v>0</v>
      </c>
      <c r="AS114" s="59">
        <v>0</v>
      </c>
      <c r="AT114" s="62">
        <v>0</v>
      </c>
      <c r="AU114" s="65">
        <v>0</v>
      </c>
      <c r="AV114" s="59">
        <v>0</v>
      </c>
      <c r="AW114" s="62">
        <v>0</v>
      </c>
      <c r="AX114" s="65">
        <v>0</v>
      </c>
      <c r="AY114" s="59">
        <v>0</v>
      </c>
      <c r="AZ114" s="62">
        <v>0</v>
      </c>
      <c r="BA114" s="65">
        <v>0</v>
      </c>
      <c r="BB114" s="59">
        <v>0</v>
      </c>
      <c r="BC114" s="62">
        <v>0</v>
      </c>
      <c r="BD114" s="65">
        <v>0</v>
      </c>
      <c r="BE114" s="59">
        <v>0</v>
      </c>
      <c r="BF114" s="62">
        <v>0</v>
      </c>
      <c r="BG114" s="65">
        <v>0</v>
      </c>
      <c r="BH114" s="59">
        <v>0</v>
      </c>
      <c r="BI114" s="62">
        <v>0</v>
      </c>
      <c r="BJ114" s="65">
        <v>0</v>
      </c>
      <c r="BK114" s="59">
        <v>0</v>
      </c>
      <c r="BL114" s="62">
        <v>0</v>
      </c>
      <c r="BM114" s="65">
        <v>0</v>
      </c>
      <c r="BN114" s="59">
        <v>0</v>
      </c>
      <c r="BO114" s="62">
        <v>0</v>
      </c>
      <c r="BP114" s="65">
        <v>0</v>
      </c>
      <c r="BQ114" s="59">
        <v>0</v>
      </c>
      <c r="BR114" s="62">
        <v>0</v>
      </c>
      <c r="BS114" s="65">
        <v>0</v>
      </c>
      <c r="BT114" s="59">
        <v>0</v>
      </c>
      <c r="BU114" s="62">
        <v>0</v>
      </c>
      <c r="BV114" s="65">
        <v>0</v>
      </c>
      <c r="BW114" s="59">
        <v>0</v>
      </c>
      <c r="BX114" s="62">
        <v>0</v>
      </c>
      <c r="BY114" s="65">
        <v>0</v>
      </c>
      <c r="BZ114" s="59">
        <v>0</v>
      </c>
      <c r="CA114" s="62">
        <v>0</v>
      </c>
      <c r="CB114" s="65">
        <v>0</v>
      </c>
      <c r="CC114" s="59">
        <v>0</v>
      </c>
      <c r="CD114" s="62">
        <v>0</v>
      </c>
      <c r="CE114" s="65">
        <v>0</v>
      </c>
      <c r="CF114" s="59"/>
      <c r="CG114" s="62"/>
      <c r="CH114" s="65"/>
      <c r="CI114" s="59"/>
      <c r="CJ114" s="62"/>
      <c r="CK114" s="65"/>
    </row>
    <row r="115" ht="25.15" customHeight="1">
      <c r="A115" s="458" t="s">
        <v>563</v>
      </c>
      <c r="B115" s="9">
        <v>108</v>
      </c>
      <c r="C115" s="57" t="s">
        <v>564</v>
      </c>
      <c r="D115" s="70" t="s">
        <v>50</v>
      </c>
      <c r="E115" s="59">
        <v>670</v>
      </c>
      <c r="F115" s="11">
        <f t="shared" si="16"/>
        <v>0</v>
      </c>
      <c r="G115" s="61">
        <v>22</v>
      </c>
      <c r="H115" s="11">
        <f t="shared" si="17"/>
        <v>0</v>
      </c>
      <c r="I115" s="62">
        <v>26</v>
      </c>
      <c r="J115" s="109">
        <f t="shared" si="18"/>
        <v>0</v>
      </c>
      <c r="K115" s="111">
        <f t="shared" si="12"/>
        <v>0</v>
      </c>
      <c r="L115" s="64">
        <v>25</v>
      </c>
      <c r="M115" s="62">
        <v>0</v>
      </c>
      <c r="N115" s="65">
        <v>0</v>
      </c>
      <c r="O115" s="59">
        <v>10</v>
      </c>
      <c r="P115" s="62">
        <v>0</v>
      </c>
      <c r="Q115" s="65">
        <v>0</v>
      </c>
      <c r="R115" s="180">
        <v>18</v>
      </c>
      <c r="S115" s="181">
        <v>0</v>
      </c>
      <c r="T115" s="182">
        <v>0</v>
      </c>
      <c r="U115" s="372">
        <v>12</v>
      </c>
      <c r="V115" s="374">
        <v>1</v>
      </c>
      <c r="W115" s="376">
        <v>0</v>
      </c>
      <c r="X115" s="434">
        <v>1</v>
      </c>
      <c r="Y115" s="435">
        <v>0</v>
      </c>
      <c r="Z115" s="436">
        <v>0</v>
      </c>
      <c r="AA115" s="503">
        <v>3</v>
      </c>
      <c r="AB115" s="504">
        <v>0</v>
      </c>
      <c r="AC115" s="505">
        <v>0</v>
      </c>
      <c r="AD115" s="59">
        <v>0</v>
      </c>
      <c r="AE115" s="62">
        <v>0</v>
      </c>
      <c r="AF115" s="65">
        <v>0</v>
      </c>
      <c r="AG115" s="59">
        <v>0</v>
      </c>
      <c r="AH115" s="62">
        <v>0</v>
      </c>
      <c r="AI115" s="65">
        <v>0</v>
      </c>
      <c r="AJ115" s="59">
        <v>0</v>
      </c>
      <c r="AK115" s="62">
        <v>0</v>
      </c>
      <c r="AL115" s="65">
        <v>0</v>
      </c>
      <c r="AM115" s="59">
        <v>0</v>
      </c>
      <c r="AN115" s="62">
        <v>0</v>
      </c>
      <c r="AO115" s="65">
        <v>0</v>
      </c>
      <c r="AP115" s="59">
        <v>0</v>
      </c>
      <c r="AQ115" s="62">
        <v>0</v>
      </c>
      <c r="AR115" s="65">
        <v>0</v>
      </c>
      <c r="AS115" s="59">
        <v>0</v>
      </c>
      <c r="AT115" s="62">
        <v>0</v>
      </c>
      <c r="AU115" s="65">
        <v>0</v>
      </c>
      <c r="AV115" s="59">
        <v>0</v>
      </c>
      <c r="AW115" s="62">
        <v>0</v>
      </c>
      <c r="AX115" s="65">
        <v>0</v>
      </c>
      <c r="AY115" s="59">
        <v>0</v>
      </c>
      <c r="AZ115" s="62">
        <v>0</v>
      </c>
      <c r="BA115" s="65">
        <v>0</v>
      </c>
      <c r="BB115" s="59">
        <v>0</v>
      </c>
      <c r="BC115" s="62">
        <v>0</v>
      </c>
      <c r="BD115" s="65">
        <v>0</v>
      </c>
      <c r="BE115" s="59">
        <v>0</v>
      </c>
      <c r="BF115" s="62">
        <v>0</v>
      </c>
      <c r="BG115" s="65">
        <v>0</v>
      </c>
      <c r="BH115" s="59">
        <v>0</v>
      </c>
      <c r="BI115" s="62">
        <v>0</v>
      </c>
      <c r="BJ115" s="65">
        <v>0</v>
      </c>
      <c r="BK115" s="59">
        <v>0</v>
      </c>
      <c r="BL115" s="62">
        <v>0</v>
      </c>
      <c r="BM115" s="65">
        <v>0</v>
      </c>
      <c r="BN115" s="59">
        <v>0</v>
      </c>
      <c r="BO115" s="62">
        <v>0</v>
      </c>
      <c r="BP115" s="65">
        <v>0</v>
      </c>
      <c r="BQ115" s="59">
        <v>0</v>
      </c>
      <c r="BR115" s="62">
        <v>0</v>
      </c>
      <c r="BS115" s="65">
        <v>0</v>
      </c>
      <c r="BT115" s="59">
        <v>0</v>
      </c>
      <c r="BU115" s="62">
        <v>0</v>
      </c>
      <c r="BV115" s="65">
        <v>0</v>
      </c>
      <c r="BW115" s="59">
        <v>0</v>
      </c>
      <c r="BX115" s="62">
        <v>0</v>
      </c>
      <c r="BY115" s="65">
        <v>0</v>
      </c>
      <c r="BZ115" s="59">
        <v>0</v>
      </c>
      <c r="CA115" s="62">
        <v>0</v>
      </c>
      <c r="CB115" s="65">
        <v>0</v>
      </c>
      <c r="CC115" s="59">
        <v>0</v>
      </c>
      <c r="CD115" s="62">
        <v>0</v>
      </c>
      <c r="CE115" s="65">
        <v>0</v>
      </c>
      <c r="CF115" s="59"/>
      <c r="CG115" s="62"/>
      <c r="CH115" s="65"/>
      <c r="CI115" s="59"/>
      <c r="CJ115" s="62"/>
      <c r="CK115" s="65"/>
    </row>
    <row r="116" ht="25.15" customHeight="1">
      <c r="A116" s="458" t="s">
        <v>565</v>
      </c>
      <c r="B116" s="9">
        <v>109</v>
      </c>
      <c r="C116" s="57" t="s">
        <v>566</v>
      </c>
      <c r="D116" s="70" t="s">
        <v>50</v>
      </c>
      <c r="E116" s="59">
        <v>950</v>
      </c>
      <c r="F116" s="11">
        <f t="shared" si="16"/>
        <v>0</v>
      </c>
      <c r="G116" s="61">
        <v>31</v>
      </c>
      <c r="H116" s="11">
        <f t="shared" si="17"/>
        <v>0</v>
      </c>
      <c r="I116" s="62"/>
      <c r="J116" s="109" t="str">
        <f t="shared" si="18"/>
      </c>
      <c r="K116" s="111">
        <f t="shared" si="12"/>
        <v>0</v>
      </c>
      <c r="L116" s="64">
        <v>24</v>
      </c>
      <c r="M116" s="62">
        <v>0</v>
      </c>
      <c r="N116" s="65">
        <v>0</v>
      </c>
      <c r="O116" s="59">
        <v>25</v>
      </c>
      <c r="P116" s="62">
        <v>1</v>
      </c>
      <c r="Q116" s="65">
        <v>1</v>
      </c>
      <c r="R116" s="180">
        <v>45</v>
      </c>
      <c r="S116" s="181">
        <v>1</v>
      </c>
      <c r="T116" s="182">
        <v>0</v>
      </c>
      <c r="U116" s="372">
        <v>18</v>
      </c>
      <c r="V116" s="374">
        <v>0</v>
      </c>
      <c r="W116" s="376">
        <v>0</v>
      </c>
      <c r="X116" s="434">
        <v>0</v>
      </c>
      <c r="Y116" s="435">
        <v>0</v>
      </c>
      <c r="Z116" s="436">
        <v>0</v>
      </c>
      <c r="AA116" s="503">
        <v>21</v>
      </c>
      <c r="AB116" s="504">
        <v>0</v>
      </c>
      <c r="AC116" s="505">
        <v>0</v>
      </c>
      <c r="AD116" s="59">
        <v>0</v>
      </c>
      <c r="AE116" s="62">
        <v>0</v>
      </c>
      <c r="AF116" s="65">
        <v>0</v>
      </c>
      <c r="AG116" s="59">
        <v>0</v>
      </c>
      <c r="AH116" s="62">
        <v>0</v>
      </c>
      <c r="AI116" s="65">
        <v>0</v>
      </c>
      <c r="AJ116" s="59">
        <v>0</v>
      </c>
      <c r="AK116" s="62">
        <v>0</v>
      </c>
      <c r="AL116" s="65">
        <v>0</v>
      </c>
      <c r="AM116" s="59">
        <v>0</v>
      </c>
      <c r="AN116" s="62">
        <v>0</v>
      </c>
      <c r="AO116" s="65">
        <v>0</v>
      </c>
      <c r="AP116" s="59">
        <v>0</v>
      </c>
      <c r="AQ116" s="62">
        <v>0</v>
      </c>
      <c r="AR116" s="65">
        <v>0</v>
      </c>
      <c r="AS116" s="59">
        <v>0</v>
      </c>
      <c r="AT116" s="62">
        <v>0</v>
      </c>
      <c r="AU116" s="65">
        <v>0</v>
      </c>
      <c r="AV116" s="59">
        <v>0</v>
      </c>
      <c r="AW116" s="62">
        <v>0</v>
      </c>
      <c r="AX116" s="65">
        <v>0</v>
      </c>
      <c r="AY116" s="59">
        <v>0</v>
      </c>
      <c r="AZ116" s="62">
        <v>0</v>
      </c>
      <c r="BA116" s="65">
        <v>0</v>
      </c>
      <c r="BB116" s="59">
        <v>0</v>
      </c>
      <c r="BC116" s="62">
        <v>0</v>
      </c>
      <c r="BD116" s="65">
        <v>0</v>
      </c>
      <c r="BE116" s="59">
        <v>0</v>
      </c>
      <c r="BF116" s="62">
        <v>0</v>
      </c>
      <c r="BG116" s="65">
        <v>0</v>
      </c>
      <c r="BH116" s="59">
        <v>0</v>
      </c>
      <c r="BI116" s="62">
        <v>0</v>
      </c>
      <c r="BJ116" s="65">
        <v>0</v>
      </c>
      <c r="BK116" s="59">
        <v>0</v>
      </c>
      <c r="BL116" s="62">
        <v>0</v>
      </c>
      <c r="BM116" s="65">
        <v>0</v>
      </c>
      <c r="BN116" s="59">
        <v>0</v>
      </c>
      <c r="BO116" s="62">
        <v>0</v>
      </c>
      <c r="BP116" s="65">
        <v>0</v>
      </c>
      <c r="BQ116" s="59">
        <v>0</v>
      </c>
      <c r="BR116" s="62">
        <v>0</v>
      </c>
      <c r="BS116" s="65">
        <v>0</v>
      </c>
      <c r="BT116" s="59">
        <v>0</v>
      </c>
      <c r="BU116" s="62">
        <v>0</v>
      </c>
      <c r="BV116" s="65">
        <v>0</v>
      </c>
      <c r="BW116" s="59">
        <v>0</v>
      </c>
      <c r="BX116" s="62">
        <v>0</v>
      </c>
      <c r="BY116" s="65">
        <v>0</v>
      </c>
      <c r="BZ116" s="59">
        <v>0</v>
      </c>
      <c r="CA116" s="62">
        <v>0</v>
      </c>
      <c r="CB116" s="65">
        <v>0</v>
      </c>
      <c r="CC116" s="59">
        <v>0</v>
      </c>
      <c r="CD116" s="62">
        <v>0</v>
      </c>
      <c r="CE116" s="65">
        <v>0</v>
      </c>
      <c r="CF116" s="59"/>
      <c r="CG116" s="62"/>
      <c r="CH116" s="65"/>
      <c r="CI116" s="59"/>
      <c r="CJ116" s="62"/>
      <c r="CK116" s="65"/>
    </row>
    <row r="117" ht="25.15" customHeight="1">
      <c r="A117" s="458" t="s">
        <v>567</v>
      </c>
      <c r="B117" s="9">
        <v>110</v>
      </c>
      <c r="C117" s="57" t="s">
        <v>568</v>
      </c>
      <c r="D117" s="70" t="s">
        <v>50</v>
      </c>
      <c r="E117" s="59"/>
      <c r="F117" s="11" t="str">
        <f t="shared" si="16"/>
      </c>
      <c r="G117" s="61"/>
      <c r="H117" s="11" t="str">
        <f t="shared" si="17"/>
      </c>
      <c r="I117" s="62"/>
      <c r="J117" s="109" t="str">
        <f t="shared" si="18"/>
      </c>
      <c r="K117" s="111" t="str">
        <f t="shared" si="12"/>
      </c>
      <c r="L117" s="64">
        <v>0</v>
      </c>
      <c r="M117" s="62">
        <v>0</v>
      </c>
      <c r="N117" s="65">
        <v>0</v>
      </c>
      <c r="O117" s="59">
        <v>0</v>
      </c>
      <c r="P117" s="62">
        <v>0</v>
      </c>
      <c r="Q117" s="65">
        <v>0</v>
      </c>
      <c r="R117" s="180">
        <v>0</v>
      </c>
      <c r="S117" s="181">
        <v>0</v>
      </c>
      <c r="T117" s="182">
        <v>0</v>
      </c>
      <c r="U117" s="372">
        <v>0</v>
      </c>
      <c r="V117" s="374">
        <v>0</v>
      </c>
      <c r="W117" s="376">
        <v>0</v>
      </c>
      <c r="X117" s="434">
        <v>17</v>
      </c>
      <c r="Y117" s="435">
        <v>0</v>
      </c>
      <c r="Z117" s="436">
        <v>0</v>
      </c>
      <c r="AA117" s="503">
        <v>0</v>
      </c>
      <c r="AB117" s="504">
        <v>0</v>
      </c>
      <c r="AC117" s="505">
        <v>0</v>
      </c>
      <c r="AD117" s="59">
        <v>0</v>
      </c>
      <c r="AE117" s="62">
        <v>0</v>
      </c>
      <c r="AF117" s="65">
        <v>0</v>
      </c>
      <c r="AG117" s="59">
        <v>0</v>
      </c>
      <c r="AH117" s="62">
        <v>0</v>
      </c>
      <c r="AI117" s="65">
        <v>0</v>
      </c>
      <c r="AJ117" s="59">
        <v>0</v>
      </c>
      <c r="AK117" s="62">
        <v>0</v>
      </c>
      <c r="AL117" s="65">
        <v>0</v>
      </c>
      <c r="AM117" s="59">
        <v>0</v>
      </c>
      <c r="AN117" s="62">
        <v>0</v>
      </c>
      <c r="AO117" s="65">
        <v>0</v>
      </c>
      <c r="AP117" s="59">
        <v>0</v>
      </c>
      <c r="AQ117" s="62">
        <v>0</v>
      </c>
      <c r="AR117" s="65">
        <v>0</v>
      </c>
      <c r="AS117" s="59">
        <v>0</v>
      </c>
      <c r="AT117" s="62">
        <v>0</v>
      </c>
      <c r="AU117" s="65">
        <v>0</v>
      </c>
      <c r="AV117" s="59">
        <v>0</v>
      </c>
      <c r="AW117" s="62">
        <v>0</v>
      </c>
      <c r="AX117" s="65">
        <v>0</v>
      </c>
      <c r="AY117" s="59">
        <v>0</v>
      </c>
      <c r="AZ117" s="62">
        <v>0</v>
      </c>
      <c r="BA117" s="65">
        <v>0</v>
      </c>
      <c r="BB117" s="59">
        <v>0</v>
      </c>
      <c r="BC117" s="62">
        <v>0</v>
      </c>
      <c r="BD117" s="65">
        <v>0</v>
      </c>
      <c r="BE117" s="59">
        <v>0</v>
      </c>
      <c r="BF117" s="62">
        <v>0</v>
      </c>
      <c r="BG117" s="65">
        <v>0</v>
      </c>
      <c r="BH117" s="59">
        <v>0</v>
      </c>
      <c r="BI117" s="62">
        <v>0</v>
      </c>
      <c r="BJ117" s="65">
        <v>0</v>
      </c>
      <c r="BK117" s="59">
        <v>0</v>
      </c>
      <c r="BL117" s="62">
        <v>0</v>
      </c>
      <c r="BM117" s="65">
        <v>0</v>
      </c>
      <c r="BN117" s="59">
        <v>0</v>
      </c>
      <c r="BO117" s="62">
        <v>0</v>
      </c>
      <c r="BP117" s="65">
        <v>0</v>
      </c>
      <c r="BQ117" s="59">
        <v>0</v>
      </c>
      <c r="BR117" s="62">
        <v>0</v>
      </c>
      <c r="BS117" s="65">
        <v>0</v>
      </c>
      <c r="BT117" s="59">
        <v>0</v>
      </c>
      <c r="BU117" s="62">
        <v>0</v>
      </c>
      <c r="BV117" s="65">
        <v>0</v>
      </c>
      <c r="BW117" s="59">
        <v>0</v>
      </c>
      <c r="BX117" s="62">
        <v>0</v>
      </c>
      <c r="BY117" s="65">
        <v>0</v>
      </c>
      <c r="BZ117" s="59">
        <v>0</v>
      </c>
      <c r="CA117" s="62">
        <v>0</v>
      </c>
      <c r="CB117" s="65">
        <v>0</v>
      </c>
      <c r="CC117" s="59">
        <v>0</v>
      </c>
      <c r="CD117" s="62">
        <v>0</v>
      </c>
      <c r="CE117" s="65">
        <v>0</v>
      </c>
      <c r="CF117" s="59"/>
      <c r="CG117" s="62"/>
      <c r="CH117" s="65"/>
      <c r="CI117" s="59"/>
      <c r="CJ117" s="62"/>
      <c r="CK117" s="65"/>
    </row>
    <row r="118" ht="25.15" customHeight="1">
      <c r="A118" s="458" t="s">
        <v>569</v>
      </c>
      <c r="B118" s="9">
        <v>111</v>
      </c>
      <c r="C118" s="57" t="s">
        <v>570</v>
      </c>
      <c r="D118" s="70" t="s">
        <v>50</v>
      </c>
      <c r="E118" s="59"/>
      <c r="F118" s="11" t="str">
        <f t="shared" si="16"/>
      </c>
      <c r="G118" s="61"/>
      <c r="H118" s="11" t="str">
        <f t="shared" si="17"/>
      </c>
      <c r="I118" s="62"/>
      <c r="J118" s="109" t="str">
        <f t="shared" si="18"/>
      </c>
      <c r="K118" s="111" t="str">
        <f t="shared" si="12"/>
      </c>
      <c r="L118" s="64">
        <v>0</v>
      </c>
      <c r="M118" s="62">
        <v>0</v>
      </c>
      <c r="N118" s="65">
        <v>0</v>
      </c>
      <c r="O118" s="59">
        <v>0</v>
      </c>
      <c r="P118" s="62">
        <v>0</v>
      </c>
      <c r="Q118" s="65">
        <v>0</v>
      </c>
      <c r="R118" s="180">
        <v>0</v>
      </c>
      <c r="S118" s="181">
        <v>0</v>
      </c>
      <c r="T118" s="182">
        <v>0</v>
      </c>
      <c r="U118" s="372">
        <v>0</v>
      </c>
      <c r="V118" s="374">
        <v>0</v>
      </c>
      <c r="W118" s="376">
        <v>0</v>
      </c>
      <c r="X118" s="434">
        <v>0</v>
      </c>
      <c r="Y118" s="435">
        <v>0</v>
      </c>
      <c r="Z118" s="436">
        <v>0</v>
      </c>
      <c r="AA118" s="503">
        <v>0</v>
      </c>
      <c r="AB118" s="504">
        <v>0</v>
      </c>
      <c r="AC118" s="505">
        <v>0</v>
      </c>
      <c r="AD118" s="59">
        <v>0</v>
      </c>
      <c r="AE118" s="62">
        <v>0</v>
      </c>
      <c r="AF118" s="65">
        <v>0</v>
      </c>
      <c r="AG118" s="59">
        <v>0</v>
      </c>
      <c r="AH118" s="62">
        <v>0</v>
      </c>
      <c r="AI118" s="65">
        <v>0</v>
      </c>
      <c r="AJ118" s="59">
        <v>0</v>
      </c>
      <c r="AK118" s="62">
        <v>0</v>
      </c>
      <c r="AL118" s="65">
        <v>0</v>
      </c>
      <c r="AM118" s="59">
        <v>0</v>
      </c>
      <c r="AN118" s="62">
        <v>0</v>
      </c>
      <c r="AO118" s="65">
        <v>0</v>
      </c>
      <c r="AP118" s="59">
        <v>0</v>
      </c>
      <c r="AQ118" s="62">
        <v>0</v>
      </c>
      <c r="AR118" s="65">
        <v>0</v>
      </c>
      <c r="AS118" s="59">
        <v>0</v>
      </c>
      <c r="AT118" s="62">
        <v>0</v>
      </c>
      <c r="AU118" s="65">
        <v>0</v>
      </c>
      <c r="AV118" s="59">
        <v>0</v>
      </c>
      <c r="AW118" s="62">
        <v>0</v>
      </c>
      <c r="AX118" s="65">
        <v>0</v>
      </c>
      <c r="AY118" s="59">
        <v>0</v>
      </c>
      <c r="AZ118" s="62">
        <v>0</v>
      </c>
      <c r="BA118" s="65">
        <v>0</v>
      </c>
      <c r="BB118" s="59">
        <v>0</v>
      </c>
      <c r="BC118" s="62">
        <v>0</v>
      </c>
      <c r="BD118" s="65">
        <v>0</v>
      </c>
      <c r="BE118" s="59">
        <v>0</v>
      </c>
      <c r="BF118" s="62">
        <v>0</v>
      </c>
      <c r="BG118" s="65">
        <v>0</v>
      </c>
      <c r="BH118" s="59">
        <v>0</v>
      </c>
      <c r="BI118" s="62">
        <v>0</v>
      </c>
      <c r="BJ118" s="65">
        <v>0</v>
      </c>
      <c r="BK118" s="59">
        <v>0</v>
      </c>
      <c r="BL118" s="62">
        <v>0</v>
      </c>
      <c r="BM118" s="65">
        <v>0</v>
      </c>
      <c r="BN118" s="59">
        <v>0</v>
      </c>
      <c r="BO118" s="62">
        <v>0</v>
      </c>
      <c r="BP118" s="65">
        <v>0</v>
      </c>
      <c r="BQ118" s="59">
        <v>0</v>
      </c>
      <c r="BR118" s="62">
        <v>0</v>
      </c>
      <c r="BS118" s="65">
        <v>0</v>
      </c>
      <c r="BT118" s="59">
        <v>0</v>
      </c>
      <c r="BU118" s="62">
        <v>0</v>
      </c>
      <c r="BV118" s="65">
        <v>0</v>
      </c>
      <c r="BW118" s="59">
        <v>0</v>
      </c>
      <c r="BX118" s="62">
        <v>0</v>
      </c>
      <c r="BY118" s="65">
        <v>0</v>
      </c>
      <c r="BZ118" s="59">
        <v>0</v>
      </c>
      <c r="CA118" s="62">
        <v>0</v>
      </c>
      <c r="CB118" s="65">
        <v>0</v>
      </c>
      <c r="CC118" s="59">
        <v>0</v>
      </c>
      <c r="CD118" s="62">
        <v>0</v>
      </c>
      <c r="CE118" s="65">
        <v>0</v>
      </c>
      <c r="CF118" s="59"/>
      <c r="CG118" s="62"/>
      <c r="CH118" s="65"/>
      <c r="CI118" s="59"/>
      <c r="CJ118" s="62"/>
      <c r="CK118" s="65"/>
    </row>
    <row r="119" ht="25.15" customHeight="1">
      <c r="A119" s="458" t="s">
        <v>571</v>
      </c>
      <c r="B119" s="9">
        <v>112</v>
      </c>
      <c r="C119" s="57" t="s">
        <v>572</v>
      </c>
      <c r="D119" s="70" t="s">
        <v>50</v>
      </c>
      <c r="E119" s="59"/>
      <c r="F119" s="11" t="str">
        <f t="shared" si="16"/>
      </c>
      <c r="G119" s="61"/>
      <c r="H119" s="11" t="str">
        <f t="shared" si="17"/>
      </c>
      <c r="I119" s="62"/>
      <c r="J119" s="109" t="str">
        <f t="shared" si="18"/>
      </c>
      <c r="K119" s="111" t="str">
        <f t="shared" si="12"/>
      </c>
      <c r="L119" s="64">
        <v>7</v>
      </c>
      <c r="M119" s="62">
        <v>0</v>
      </c>
      <c r="N119" s="65">
        <v>0</v>
      </c>
      <c r="O119" s="59">
        <v>3</v>
      </c>
      <c r="P119" s="62">
        <v>0</v>
      </c>
      <c r="Q119" s="65">
        <v>0</v>
      </c>
      <c r="R119" s="180">
        <v>6</v>
      </c>
      <c r="S119" s="181">
        <v>0</v>
      </c>
      <c r="T119" s="182">
        <v>0</v>
      </c>
      <c r="U119" s="372">
        <v>12</v>
      </c>
      <c r="V119" s="374">
        <v>0</v>
      </c>
      <c r="W119" s="376">
        <v>0</v>
      </c>
      <c r="X119" s="434">
        <v>17</v>
      </c>
      <c r="Y119" s="435">
        <v>0</v>
      </c>
      <c r="Z119" s="436">
        <v>0</v>
      </c>
      <c r="AA119" s="503">
        <v>2</v>
      </c>
      <c r="AB119" s="504">
        <v>0</v>
      </c>
      <c r="AC119" s="505">
        <v>0</v>
      </c>
      <c r="AD119" s="59">
        <v>0</v>
      </c>
      <c r="AE119" s="62">
        <v>0</v>
      </c>
      <c r="AF119" s="65">
        <v>0</v>
      </c>
      <c r="AG119" s="59">
        <v>0</v>
      </c>
      <c r="AH119" s="62">
        <v>0</v>
      </c>
      <c r="AI119" s="65">
        <v>0</v>
      </c>
      <c r="AJ119" s="59">
        <v>0</v>
      </c>
      <c r="AK119" s="62">
        <v>0</v>
      </c>
      <c r="AL119" s="65">
        <v>0</v>
      </c>
      <c r="AM119" s="59">
        <v>0</v>
      </c>
      <c r="AN119" s="62">
        <v>0</v>
      </c>
      <c r="AO119" s="65">
        <v>0</v>
      </c>
      <c r="AP119" s="59">
        <v>0</v>
      </c>
      <c r="AQ119" s="62">
        <v>0</v>
      </c>
      <c r="AR119" s="65">
        <v>0</v>
      </c>
      <c r="AS119" s="59">
        <v>0</v>
      </c>
      <c r="AT119" s="62">
        <v>0</v>
      </c>
      <c r="AU119" s="65">
        <v>0</v>
      </c>
      <c r="AV119" s="59">
        <v>0</v>
      </c>
      <c r="AW119" s="62">
        <v>0</v>
      </c>
      <c r="AX119" s="65">
        <v>0</v>
      </c>
      <c r="AY119" s="59">
        <v>0</v>
      </c>
      <c r="AZ119" s="62">
        <v>0</v>
      </c>
      <c r="BA119" s="65">
        <v>0</v>
      </c>
      <c r="BB119" s="59">
        <v>0</v>
      </c>
      <c r="BC119" s="62">
        <v>0</v>
      </c>
      <c r="BD119" s="65">
        <v>0</v>
      </c>
      <c r="BE119" s="59">
        <v>0</v>
      </c>
      <c r="BF119" s="62">
        <v>0</v>
      </c>
      <c r="BG119" s="65">
        <v>0</v>
      </c>
      <c r="BH119" s="59">
        <v>0</v>
      </c>
      <c r="BI119" s="62">
        <v>0</v>
      </c>
      <c r="BJ119" s="65">
        <v>0</v>
      </c>
      <c r="BK119" s="59">
        <v>0</v>
      </c>
      <c r="BL119" s="62">
        <v>0</v>
      </c>
      <c r="BM119" s="65">
        <v>0</v>
      </c>
      <c r="BN119" s="59">
        <v>0</v>
      </c>
      <c r="BO119" s="62">
        <v>0</v>
      </c>
      <c r="BP119" s="65">
        <v>0</v>
      </c>
      <c r="BQ119" s="59">
        <v>0</v>
      </c>
      <c r="BR119" s="62">
        <v>0</v>
      </c>
      <c r="BS119" s="65">
        <v>0</v>
      </c>
      <c r="BT119" s="59">
        <v>0</v>
      </c>
      <c r="BU119" s="62">
        <v>0</v>
      </c>
      <c r="BV119" s="65">
        <v>0</v>
      </c>
      <c r="BW119" s="59">
        <v>0</v>
      </c>
      <c r="BX119" s="62">
        <v>0</v>
      </c>
      <c r="BY119" s="65">
        <v>0</v>
      </c>
      <c r="BZ119" s="59">
        <v>0</v>
      </c>
      <c r="CA119" s="62">
        <v>0</v>
      </c>
      <c r="CB119" s="65">
        <v>0</v>
      </c>
      <c r="CC119" s="59">
        <v>0</v>
      </c>
      <c r="CD119" s="62">
        <v>0</v>
      </c>
      <c r="CE119" s="65">
        <v>0</v>
      </c>
      <c r="CF119" s="59"/>
      <c r="CG119" s="62"/>
      <c r="CH119" s="65"/>
      <c r="CI119" s="59"/>
      <c r="CJ119" s="62"/>
      <c r="CK119" s="65"/>
    </row>
    <row r="120" ht="25.15" customHeight="1">
      <c r="A120" s="458" t="s">
        <v>573</v>
      </c>
      <c r="B120" s="9">
        <v>113</v>
      </c>
      <c r="C120" s="57" t="s">
        <v>574</v>
      </c>
      <c r="D120" s="70" t="s">
        <v>50</v>
      </c>
      <c r="E120" s="59"/>
      <c r="F120" s="11" t="str">
        <f t="shared" si="16"/>
      </c>
      <c r="G120" s="61"/>
      <c r="H120" s="11" t="str">
        <f t="shared" si="17"/>
      </c>
      <c r="I120" s="62"/>
      <c r="J120" s="109" t="str">
        <f t="shared" si="18"/>
      </c>
      <c r="K120" s="111" t="str">
        <f t="shared" si="12"/>
      </c>
      <c r="L120" s="64">
        <v>0</v>
      </c>
      <c r="M120" s="62">
        <v>0</v>
      </c>
      <c r="N120" s="65">
        <v>0</v>
      </c>
      <c r="O120" s="59">
        <v>0</v>
      </c>
      <c r="P120" s="62">
        <v>0</v>
      </c>
      <c r="Q120" s="65">
        <v>0</v>
      </c>
      <c r="R120" s="180">
        <v>0</v>
      </c>
      <c r="S120" s="181">
        <v>0</v>
      </c>
      <c r="T120" s="182">
        <v>0</v>
      </c>
      <c r="U120" s="372">
        <v>0</v>
      </c>
      <c r="V120" s="374">
        <v>0</v>
      </c>
      <c r="W120" s="376">
        <v>0</v>
      </c>
      <c r="X120" s="434">
        <v>0</v>
      </c>
      <c r="Y120" s="435">
        <v>0</v>
      </c>
      <c r="Z120" s="436">
        <v>0</v>
      </c>
      <c r="AA120" s="59">
        <v>0</v>
      </c>
      <c r="AB120" s="62">
        <v>0</v>
      </c>
      <c r="AC120" s="65">
        <v>0</v>
      </c>
      <c r="AD120" s="59">
        <v>0</v>
      </c>
      <c r="AE120" s="62">
        <v>0</v>
      </c>
      <c r="AF120" s="65">
        <v>0</v>
      </c>
      <c r="AG120" s="59">
        <v>0</v>
      </c>
      <c r="AH120" s="62">
        <v>0</v>
      </c>
      <c r="AI120" s="65">
        <v>0</v>
      </c>
      <c r="AJ120" s="59">
        <v>0</v>
      </c>
      <c r="AK120" s="62">
        <v>0</v>
      </c>
      <c r="AL120" s="65">
        <v>0</v>
      </c>
      <c r="AM120" s="59">
        <v>0</v>
      </c>
      <c r="AN120" s="62">
        <v>0</v>
      </c>
      <c r="AO120" s="65">
        <v>0</v>
      </c>
      <c r="AP120" s="59">
        <v>0</v>
      </c>
      <c r="AQ120" s="62">
        <v>0</v>
      </c>
      <c r="AR120" s="65">
        <v>0</v>
      </c>
      <c r="AS120" s="59">
        <v>0</v>
      </c>
      <c r="AT120" s="62">
        <v>0</v>
      </c>
      <c r="AU120" s="65">
        <v>0</v>
      </c>
      <c r="AV120" s="59">
        <v>0</v>
      </c>
      <c r="AW120" s="62">
        <v>0</v>
      </c>
      <c r="AX120" s="65">
        <v>0</v>
      </c>
      <c r="AY120" s="59">
        <v>0</v>
      </c>
      <c r="AZ120" s="62">
        <v>0</v>
      </c>
      <c r="BA120" s="65">
        <v>0</v>
      </c>
      <c r="BB120" s="59">
        <v>0</v>
      </c>
      <c r="BC120" s="62">
        <v>0</v>
      </c>
      <c r="BD120" s="65">
        <v>0</v>
      </c>
      <c r="BE120" s="59">
        <v>0</v>
      </c>
      <c r="BF120" s="62">
        <v>0</v>
      </c>
      <c r="BG120" s="65">
        <v>0</v>
      </c>
      <c r="BH120" s="59">
        <v>0</v>
      </c>
      <c r="BI120" s="62">
        <v>0</v>
      </c>
      <c r="BJ120" s="65">
        <v>0</v>
      </c>
      <c r="BK120" s="59">
        <v>0</v>
      </c>
      <c r="BL120" s="62">
        <v>0</v>
      </c>
      <c r="BM120" s="65">
        <v>0</v>
      </c>
      <c r="BN120" s="59">
        <v>0</v>
      </c>
      <c r="BO120" s="62">
        <v>0</v>
      </c>
      <c r="BP120" s="65">
        <v>0</v>
      </c>
      <c r="BQ120" s="59">
        <v>0</v>
      </c>
      <c r="BR120" s="62">
        <v>0</v>
      </c>
      <c r="BS120" s="65">
        <v>0</v>
      </c>
      <c r="BT120" s="59">
        <v>0</v>
      </c>
      <c r="BU120" s="62">
        <v>0</v>
      </c>
      <c r="BV120" s="65">
        <v>0</v>
      </c>
      <c r="BW120" s="59">
        <v>0</v>
      </c>
      <c r="BX120" s="62">
        <v>0</v>
      </c>
      <c r="BY120" s="65">
        <v>0</v>
      </c>
      <c r="BZ120" s="59">
        <v>0</v>
      </c>
      <c r="CA120" s="62">
        <v>0</v>
      </c>
      <c r="CB120" s="65">
        <v>0</v>
      </c>
      <c r="CC120" s="59">
        <v>0</v>
      </c>
      <c r="CD120" s="62">
        <v>0</v>
      </c>
      <c r="CE120" s="65">
        <v>0</v>
      </c>
      <c r="CF120" s="59"/>
      <c r="CG120" s="62"/>
      <c r="CH120" s="65"/>
      <c r="CI120" s="59"/>
      <c r="CJ120" s="62"/>
      <c r="CK120" s="65"/>
    </row>
    <row r="121" ht="25.15" customHeight="1">
      <c r="A121" s="458" t="s">
        <v>575</v>
      </c>
      <c r="B121" s="9">
        <f>B120+1</f>
        <v>114</v>
      </c>
      <c r="C121" s="57" t="s">
        <v>576</v>
      </c>
      <c r="D121" s="70" t="s">
        <v>50</v>
      </c>
      <c r="E121" s="59"/>
      <c r="F121" s="11" t="str">
        <f t="shared" si="16"/>
      </c>
      <c r="G121" s="61"/>
      <c r="H121" s="11" t="str">
        <f t="shared" si="17"/>
      </c>
      <c r="I121" s="62"/>
      <c r="J121" s="109" t="str">
        <f t="shared" si="18"/>
      </c>
      <c r="K121" s="111" t="str">
        <f t="shared" si="12"/>
      </c>
      <c r="L121" s="64">
        <v>0</v>
      </c>
      <c r="M121" s="62">
        <v>0</v>
      </c>
      <c r="N121" s="65">
        <v>0</v>
      </c>
      <c r="O121" s="59">
        <v>0</v>
      </c>
      <c r="P121" s="62">
        <v>0</v>
      </c>
      <c r="Q121" s="65">
        <v>0</v>
      </c>
      <c r="R121" s="180">
        <v>0</v>
      </c>
      <c r="S121" s="181">
        <v>0</v>
      </c>
      <c r="T121" s="182">
        <v>0</v>
      </c>
      <c r="U121" s="372">
        <v>0</v>
      </c>
      <c r="V121" s="374">
        <v>0</v>
      </c>
      <c r="W121" s="376">
        <v>0</v>
      </c>
      <c r="X121" s="434">
        <v>0</v>
      </c>
      <c r="Y121" s="435">
        <v>0</v>
      </c>
      <c r="Z121" s="436">
        <v>0</v>
      </c>
      <c r="AA121" s="59">
        <v>0</v>
      </c>
      <c r="AB121" s="62">
        <v>0</v>
      </c>
      <c r="AC121" s="65">
        <v>0</v>
      </c>
      <c r="AD121" s="59">
        <v>0</v>
      </c>
      <c r="AE121" s="62">
        <v>0</v>
      </c>
      <c r="AF121" s="65">
        <v>0</v>
      </c>
      <c r="AG121" s="59">
        <v>0</v>
      </c>
      <c r="AH121" s="62">
        <v>0</v>
      </c>
      <c r="AI121" s="65">
        <v>0</v>
      </c>
      <c r="AJ121" s="59">
        <v>0</v>
      </c>
      <c r="AK121" s="62">
        <v>0</v>
      </c>
      <c r="AL121" s="65">
        <v>0</v>
      </c>
      <c r="AM121" s="59">
        <v>0</v>
      </c>
      <c r="AN121" s="62">
        <v>0</v>
      </c>
      <c r="AO121" s="65">
        <v>0</v>
      </c>
      <c r="AP121" s="59">
        <v>0</v>
      </c>
      <c r="AQ121" s="62">
        <v>0</v>
      </c>
      <c r="AR121" s="65">
        <v>0</v>
      </c>
      <c r="AS121" s="59">
        <v>0</v>
      </c>
      <c r="AT121" s="62">
        <v>0</v>
      </c>
      <c r="AU121" s="65">
        <v>0</v>
      </c>
      <c r="AV121" s="59">
        <v>0</v>
      </c>
      <c r="AW121" s="62">
        <v>0</v>
      </c>
      <c r="AX121" s="65">
        <v>0</v>
      </c>
      <c r="AY121" s="59">
        <v>0</v>
      </c>
      <c r="AZ121" s="62">
        <v>0</v>
      </c>
      <c r="BA121" s="65">
        <v>0</v>
      </c>
      <c r="BB121" s="59">
        <v>0</v>
      </c>
      <c r="BC121" s="62">
        <v>0</v>
      </c>
      <c r="BD121" s="65">
        <v>0</v>
      </c>
      <c r="BE121" s="59">
        <v>0</v>
      </c>
      <c r="BF121" s="62">
        <v>0</v>
      </c>
      <c r="BG121" s="65">
        <v>0</v>
      </c>
      <c r="BH121" s="59">
        <v>0</v>
      </c>
      <c r="BI121" s="62">
        <v>0</v>
      </c>
      <c r="BJ121" s="65">
        <v>0</v>
      </c>
      <c r="BK121" s="59">
        <v>0</v>
      </c>
      <c r="BL121" s="62">
        <v>0</v>
      </c>
      <c r="BM121" s="65">
        <v>0</v>
      </c>
      <c r="BN121" s="59">
        <v>0</v>
      </c>
      <c r="BO121" s="62">
        <v>0</v>
      </c>
      <c r="BP121" s="65">
        <v>0</v>
      </c>
      <c r="BQ121" s="59">
        <v>0</v>
      </c>
      <c r="BR121" s="62">
        <v>0</v>
      </c>
      <c r="BS121" s="65">
        <v>0</v>
      </c>
      <c r="BT121" s="59">
        <v>0</v>
      </c>
      <c r="BU121" s="62">
        <v>0</v>
      </c>
      <c r="BV121" s="65">
        <v>0</v>
      </c>
      <c r="BW121" s="59">
        <v>0</v>
      </c>
      <c r="BX121" s="62">
        <v>0</v>
      </c>
      <c r="BY121" s="65">
        <v>0</v>
      </c>
      <c r="BZ121" s="59">
        <v>0</v>
      </c>
      <c r="CA121" s="62">
        <v>0</v>
      </c>
      <c r="CB121" s="65">
        <v>0</v>
      </c>
      <c r="CC121" s="59">
        <v>0</v>
      </c>
      <c r="CD121" s="62">
        <v>0</v>
      </c>
      <c r="CE121" s="65">
        <v>0</v>
      </c>
      <c r="CF121" s="59"/>
      <c r="CG121" s="62"/>
      <c r="CH121" s="65"/>
      <c r="CI121" s="59"/>
      <c r="CJ121" s="62"/>
      <c r="CK121" s="65"/>
    </row>
    <row r="122" ht="25.15" customHeight="1">
      <c r="A122" s="458" t="s">
        <v>577</v>
      </c>
      <c r="B122" s="9">
        <f ref="B122:B126" t="shared" si="19">B121+1</f>
        <v>115</v>
      </c>
      <c r="C122" s="57" t="s">
        <v>578</v>
      </c>
      <c r="D122" s="367" t="s">
        <v>50</v>
      </c>
      <c r="E122" s="59"/>
      <c r="F122" s="11"/>
      <c r="G122" s="61"/>
      <c r="H122" s="11"/>
      <c r="I122" s="62"/>
      <c r="J122" s="109"/>
      <c r="K122" s="111"/>
      <c r="L122" s="64">
        <v>0</v>
      </c>
      <c r="M122" s="62">
        <v>0</v>
      </c>
      <c r="N122" s="65">
        <v>0</v>
      </c>
      <c r="O122" s="59">
        <v>0</v>
      </c>
      <c r="P122" s="62">
        <v>0</v>
      </c>
      <c r="Q122" s="65">
        <v>0</v>
      </c>
      <c r="R122" s="180">
        <v>0</v>
      </c>
      <c r="S122" s="181">
        <v>0</v>
      </c>
      <c r="T122" s="182">
        <v>0</v>
      </c>
      <c r="U122" s="372">
        <v>12</v>
      </c>
      <c r="V122" s="374">
        <v>0</v>
      </c>
      <c r="W122" s="376">
        <v>0</v>
      </c>
      <c r="X122" s="440">
        <v>16</v>
      </c>
      <c r="Y122" s="441">
        <v>0</v>
      </c>
      <c r="Z122" s="442">
        <v>0</v>
      </c>
      <c r="AA122" s="509">
        <v>26</v>
      </c>
      <c r="AB122" s="510">
        <v>0</v>
      </c>
      <c r="AC122" s="511">
        <v>0</v>
      </c>
      <c r="AD122" s="59">
        <v>0</v>
      </c>
      <c r="AE122" s="62">
        <v>0</v>
      </c>
      <c r="AF122" s="65">
        <v>0</v>
      </c>
      <c r="AG122" s="59">
        <v>0</v>
      </c>
      <c r="AH122" s="62">
        <v>0</v>
      </c>
      <c r="AI122" s="65">
        <v>0</v>
      </c>
      <c r="AJ122" s="59">
        <v>0</v>
      </c>
      <c r="AK122" s="62">
        <v>0</v>
      </c>
      <c r="AL122" s="65">
        <v>0</v>
      </c>
      <c r="AM122" s="59">
        <v>0</v>
      </c>
      <c r="AN122" s="62">
        <v>0</v>
      </c>
      <c r="AO122" s="65">
        <v>0</v>
      </c>
      <c r="AP122" s="59">
        <v>0</v>
      </c>
      <c r="AQ122" s="62">
        <v>0</v>
      </c>
      <c r="AR122" s="65">
        <v>0</v>
      </c>
      <c r="AS122" s="59">
        <v>0</v>
      </c>
      <c r="AT122" s="62">
        <v>0</v>
      </c>
      <c r="AU122" s="65">
        <v>0</v>
      </c>
      <c r="AV122" s="59">
        <v>0</v>
      </c>
      <c r="AW122" s="62">
        <v>0</v>
      </c>
      <c r="AX122" s="65">
        <v>0</v>
      </c>
      <c r="AY122" s="59">
        <v>0</v>
      </c>
      <c r="AZ122" s="62">
        <v>0</v>
      </c>
      <c r="BA122" s="65">
        <v>0</v>
      </c>
      <c r="BB122" s="59">
        <v>0</v>
      </c>
      <c r="BC122" s="62">
        <v>0</v>
      </c>
      <c r="BD122" s="65">
        <v>0</v>
      </c>
      <c r="BE122" s="59">
        <v>0</v>
      </c>
      <c r="BF122" s="62">
        <v>0</v>
      </c>
      <c r="BG122" s="65">
        <v>0</v>
      </c>
      <c r="BH122" s="59">
        <v>0</v>
      </c>
      <c r="BI122" s="62">
        <v>0</v>
      </c>
      <c r="BJ122" s="65">
        <v>0</v>
      </c>
      <c r="BK122" s="59">
        <v>0</v>
      </c>
      <c r="BL122" s="62">
        <v>0</v>
      </c>
      <c r="BM122" s="65">
        <v>0</v>
      </c>
      <c r="BN122" s="59">
        <v>0</v>
      </c>
      <c r="BO122" s="62">
        <v>0</v>
      </c>
      <c r="BP122" s="65">
        <v>0</v>
      </c>
      <c r="BQ122" s="59">
        <v>0</v>
      </c>
      <c r="BR122" s="62">
        <v>0</v>
      </c>
      <c r="BS122" s="65">
        <v>0</v>
      </c>
      <c r="BT122" s="59">
        <v>0</v>
      </c>
      <c r="BU122" s="62">
        <v>0</v>
      </c>
      <c r="BV122" s="65">
        <v>0</v>
      </c>
      <c r="BW122" s="59">
        <v>0</v>
      </c>
      <c r="BX122" s="62">
        <v>0</v>
      </c>
      <c r="BY122" s="65">
        <v>0</v>
      </c>
      <c r="BZ122" s="59">
        <v>0</v>
      </c>
      <c r="CA122" s="62">
        <v>0</v>
      </c>
      <c r="CB122" s="65">
        <v>0</v>
      </c>
      <c r="CC122" s="59">
        <v>0</v>
      </c>
      <c r="CD122" s="62">
        <v>0</v>
      </c>
      <c r="CE122" s="65">
        <v>0</v>
      </c>
      <c r="CF122" s="59"/>
      <c r="CG122" s="62"/>
      <c r="CH122" s="65"/>
      <c r="CI122" s="59"/>
      <c r="CJ122" s="62"/>
      <c r="CK122" s="65"/>
    </row>
    <row r="123" ht="25.15" customHeight="1">
      <c r="A123" s="458" t="s">
        <v>579</v>
      </c>
      <c r="B123" s="9">
        <f t="shared" si="19"/>
        <v>116</v>
      </c>
      <c r="C123" s="57" t="s">
        <v>580</v>
      </c>
      <c r="D123" s="70" t="s">
        <v>50</v>
      </c>
      <c r="E123" s="59"/>
      <c r="F123" s="11" t="str">
        <f>IFERROR((SUM(L123,O123,R123,U123,X123,AA123,AD123,AG123,AJ123,AM123,AP123,AS123,AV123,AY123,BB123,BE123,BH123,BK123,BN123,BQ123,BT123,BW123,BZ123,CC123,CF123,CI123)/E123),"")</f>
      </c>
      <c r="G123" s="61"/>
      <c r="H123" s="11" t="str">
        <f>IFERROR((SUM(M123,P123,S123,V123,Y123,AB123,AE123,AH123,AK123,AN123,AQ123,AT123,AW123,AZ123,BC123,BF123,BI123,BL123,BO123,BR123,BU123,BX123,CA123,CD123,CG123,CJ123)/G123),"")</f>
      </c>
      <c r="I123" s="62"/>
      <c r="J123" s="109" t="str">
        <f>IFERROR((SUM(N123,Q123,T123,W123,Z123,AC123,AF123,AI123,AL123,AO123,AR123,AU123,AX123,BA123,BD123,BG123,BJ123,BM123,BP123,BS123,BV123,BY123,CB123,CE123,CH123,CK123)/I123),"")</f>
      </c>
      <c r="K123" s="111" t="str">
        <f t="shared" si="12"/>
      </c>
      <c r="L123" s="64">
        <v>19</v>
      </c>
      <c r="M123" s="62">
        <v>0</v>
      </c>
      <c r="N123" s="65">
        <v>0</v>
      </c>
      <c r="O123" s="59">
        <v>29</v>
      </c>
      <c r="P123" s="62">
        <v>0</v>
      </c>
      <c r="Q123" s="65">
        <v>0</v>
      </c>
      <c r="R123" s="180">
        <v>14</v>
      </c>
      <c r="S123" s="181">
        <v>0</v>
      </c>
      <c r="T123" s="182">
        <v>0</v>
      </c>
      <c r="U123" s="372">
        <v>21</v>
      </c>
      <c r="V123" s="374">
        <v>0</v>
      </c>
      <c r="W123" s="376">
        <v>0</v>
      </c>
      <c r="X123" s="443">
        <v>22</v>
      </c>
      <c r="Y123" s="444">
        <v>1</v>
      </c>
      <c r="Z123" s="445">
        <v>1</v>
      </c>
      <c r="AA123" s="506">
        <v>7</v>
      </c>
      <c r="AB123" s="507">
        <v>0</v>
      </c>
      <c r="AC123" s="508">
        <v>0</v>
      </c>
      <c r="AD123" s="59">
        <v>0</v>
      </c>
      <c r="AE123" s="62">
        <v>0</v>
      </c>
      <c r="AF123" s="65">
        <v>0</v>
      </c>
      <c r="AG123" s="59">
        <v>0</v>
      </c>
      <c r="AH123" s="62">
        <v>0</v>
      </c>
      <c r="AI123" s="65">
        <v>0</v>
      </c>
      <c r="AJ123" s="59">
        <v>0</v>
      </c>
      <c r="AK123" s="62">
        <v>0</v>
      </c>
      <c r="AL123" s="65">
        <v>0</v>
      </c>
      <c r="AM123" s="59">
        <v>0</v>
      </c>
      <c r="AN123" s="62">
        <v>0</v>
      </c>
      <c r="AO123" s="65">
        <v>0</v>
      </c>
      <c r="AP123" s="59">
        <v>0</v>
      </c>
      <c r="AQ123" s="62">
        <v>0</v>
      </c>
      <c r="AR123" s="65">
        <v>0</v>
      </c>
      <c r="AS123" s="59">
        <v>0</v>
      </c>
      <c r="AT123" s="62">
        <v>0</v>
      </c>
      <c r="AU123" s="65">
        <v>0</v>
      </c>
      <c r="AV123" s="59">
        <v>0</v>
      </c>
      <c r="AW123" s="62">
        <v>0</v>
      </c>
      <c r="AX123" s="65">
        <v>0</v>
      </c>
      <c r="AY123" s="59">
        <v>0</v>
      </c>
      <c r="AZ123" s="62">
        <v>0</v>
      </c>
      <c r="BA123" s="65">
        <v>0</v>
      </c>
      <c r="BB123" s="59">
        <v>0</v>
      </c>
      <c r="BC123" s="62">
        <v>0</v>
      </c>
      <c r="BD123" s="65">
        <v>0</v>
      </c>
      <c r="BE123" s="59">
        <v>0</v>
      </c>
      <c r="BF123" s="62">
        <v>0</v>
      </c>
      <c r="BG123" s="65">
        <v>0</v>
      </c>
      <c r="BH123" s="59">
        <v>0</v>
      </c>
      <c r="BI123" s="62">
        <v>0</v>
      </c>
      <c r="BJ123" s="65">
        <v>0</v>
      </c>
      <c r="BK123" s="59">
        <v>0</v>
      </c>
      <c r="BL123" s="62">
        <v>0</v>
      </c>
      <c r="BM123" s="65">
        <v>0</v>
      </c>
      <c r="BN123" s="59">
        <v>0</v>
      </c>
      <c r="BO123" s="62">
        <v>0</v>
      </c>
      <c r="BP123" s="65">
        <v>0</v>
      </c>
      <c r="BQ123" s="59">
        <v>0</v>
      </c>
      <c r="BR123" s="62">
        <v>0</v>
      </c>
      <c r="BS123" s="65">
        <v>0</v>
      </c>
      <c r="BT123" s="59">
        <v>0</v>
      </c>
      <c r="BU123" s="62">
        <v>0</v>
      </c>
      <c r="BV123" s="65">
        <v>0</v>
      </c>
      <c r="BW123" s="59">
        <v>0</v>
      </c>
      <c r="BX123" s="62">
        <v>0</v>
      </c>
      <c r="BY123" s="65">
        <v>0</v>
      </c>
      <c r="BZ123" s="59">
        <v>0</v>
      </c>
      <c r="CA123" s="62">
        <v>0</v>
      </c>
      <c r="CB123" s="65">
        <v>0</v>
      </c>
      <c r="CC123" s="59">
        <v>0</v>
      </c>
      <c r="CD123" s="62">
        <v>0</v>
      </c>
      <c r="CE123" s="65">
        <v>0</v>
      </c>
      <c r="CF123" s="59"/>
      <c r="CG123" s="62"/>
      <c r="CH123" s="65"/>
      <c r="CI123" s="59"/>
      <c r="CJ123" s="62"/>
      <c r="CK123" s="65"/>
    </row>
    <row r="124" ht="25.15" customHeight="1">
      <c r="A124" s="458" t="s">
        <v>581</v>
      </c>
      <c r="B124" s="9">
        <f t="shared" si="19"/>
        <v>117</v>
      </c>
      <c r="C124" s="57" t="s">
        <v>582</v>
      </c>
      <c r="D124" s="70" t="s">
        <v>50</v>
      </c>
      <c r="E124" s="59"/>
      <c r="F124" s="11" t="str">
        <f>IFERROR((SUM(L124,O124,R124,U124,X124,AA124,AD124,AG124,AJ124,AM124,AP124,AS124,AV124,AY124,BB124,BE124,BH124,BK124,BN124,BQ124,BT124,BW124,BZ124,CC124,CF124,CI124)/E124),"")</f>
      </c>
      <c r="G124" s="61"/>
      <c r="H124" s="11" t="str">
        <f>IFERROR((SUM(M124,P124,S124,V124,Y124,AB124,AE124,AH124,AK124,AN124,AQ124,AT124,AW124,AZ124,BC124,BF124,BI124,BL124,BO124,BR124,BU124,BX124,CA124,CD124,CG124,CJ124)/G124),"")</f>
      </c>
      <c r="I124" s="62"/>
      <c r="J124" s="109" t="str">
        <f>IFERROR((SUM(N124,Q124,T124,W124,Z124,AC124,AF124,AI124,AL124,AO124,AR124,AU124,AX124,BA124,BD124,BG124,BJ124,BM124,BP124,BS124,BV124,BY124,CB124,CE124,CH124,CK124)/I124),"")</f>
      </c>
      <c r="K124" s="111" t="str">
        <f t="shared" si="12"/>
      </c>
      <c r="L124" s="64">
        <v>0</v>
      </c>
      <c r="M124" s="62">
        <v>0</v>
      </c>
      <c r="N124" s="65">
        <v>0</v>
      </c>
      <c r="O124" s="59">
        <v>0</v>
      </c>
      <c r="P124" s="62">
        <v>0</v>
      </c>
      <c r="Q124" s="65">
        <v>0</v>
      </c>
      <c r="R124" s="180">
        <v>0</v>
      </c>
      <c r="S124" s="181">
        <v>0</v>
      </c>
      <c r="T124" s="182">
        <v>0</v>
      </c>
      <c r="U124" s="372">
        <v>0</v>
      </c>
      <c r="V124" s="374">
        <v>0</v>
      </c>
      <c r="W124" s="376">
        <v>0</v>
      </c>
      <c r="X124" s="59">
        <v>0</v>
      </c>
      <c r="Y124" s="62">
        <v>0</v>
      </c>
      <c r="Z124" s="65">
        <v>0</v>
      </c>
      <c r="AA124" s="59">
        <v>0</v>
      </c>
      <c r="AB124" s="62">
        <v>0</v>
      </c>
      <c r="AC124" s="65">
        <v>0</v>
      </c>
      <c r="AD124" s="59">
        <v>0</v>
      </c>
      <c r="AE124" s="62">
        <v>0</v>
      </c>
      <c r="AF124" s="65">
        <v>0</v>
      </c>
      <c r="AG124" s="59">
        <v>0</v>
      </c>
      <c r="AH124" s="62">
        <v>0</v>
      </c>
      <c r="AI124" s="65">
        <v>0</v>
      </c>
      <c r="AJ124" s="59">
        <v>0</v>
      </c>
      <c r="AK124" s="62">
        <v>0</v>
      </c>
      <c r="AL124" s="65">
        <v>0</v>
      </c>
      <c r="AM124" s="59">
        <v>0</v>
      </c>
      <c r="AN124" s="62">
        <v>0</v>
      </c>
      <c r="AO124" s="65">
        <v>0</v>
      </c>
      <c r="AP124" s="59">
        <v>0</v>
      </c>
      <c r="AQ124" s="62">
        <v>0</v>
      </c>
      <c r="AR124" s="65">
        <v>0</v>
      </c>
      <c r="AS124" s="59">
        <v>0</v>
      </c>
      <c r="AT124" s="62">
        <v>0</v>
      </c>
      <c r="AU124" s="65">
        <v>0</v>
      </c>
      <c r="AV124" s="59">
        <v>0</v>
      </c>
      <c r="AW124" s="62">
        <v>0</v>
      </c>
      <c r="AX124" s="65">
        <v>0</v>
      </c>
      <c r="AY124" s="59">
        <v>0</v>
      </c>
      <c r="AZ124" s="62">
        <v>0</v>
      </c>
      <c r="BA124" s="65">
        <v>0</v>
      </c>
      <c r="BB124" s="59">
        <v>0</v>
      </c>
      <c r="BC124" s="62">
        <v>0</v>
      </c>
      <c r="BD124" s="65">
        <v>0</v>
      </c>
      <c r="BE124" s="59">
        <v>0</v>
      </c>
      <c r="BF124" s="62">
        <v>0</v>
      </c>
      <c r="BG124" s="65">
        <v>0</v>
      </c>
      <c r="BH124" s="59">
        <v>0</v>
      </c>
      <c r="BI124" s="62">
        <v>0</v>
      </c>
      <c r="BJ124" s="65">
        <v>0</v>
      </c>
      <c r="BK124" s="59">
        <v>0</v>
      </c>
      <c r="BL124" s="62">
        <v>0</v>
      </c>
      <c r="BM124" s="65">
        <v>0</v>
      </c>
      <c r="BN124" s="59">
        <v>0</v>
      </c>
      <c r="BO124" s="62">
        <v>0</v>
      </c>
      <c r="BP124" s="65">
        <v>0</v>
      </c>
      <c r="BQ124" s="59">
        <v>0</v>
      </c>
      <c r="BR124" s="62">
        <v>0</v>
      </c>
      <c r="BS124" s="65">
        <v>0</v>
      </c>
      <c r="BT124" s="59">
        <v>0</v>
      </c>
      <c r="BU124" s="62">
        <v>0</v>
      </c>
      <c r="BV124" s="65">
        <v>0</v>
      </c>
      <c r="BW124" s="59">
        <v>0</v>
      </c>
      <c r="BX124" s="62">
        <v>0</v>
      </c>
      <c r="BY124" s="65">
        <v>0</v>
      </c>
      <c r="BZ124" s="59">
        <v>0</v>
      </c>
      <c r="CA124" s="62">
        <v>0</v>
      </c>
      <c r="CB124" s="65">
        <v>0</v>
      </c>
      <c r="CC124" s="59">
        <v>0</v>
      </c>
      <c r="CD124" s="62">
        <v>0</v>
      </c>
      <c r="CE124" s="65">
        <v>0</v>
      </c>
      <c r="CF124" s="59"/>
      <c r="CG124" s="62"/>
      <c r="CH124" s="65"/>
      <c r="CI124" s="59"/>
      <c r="CJ124" s="62"/>
      <c r="CK124" s="65"/>
    </row>
    <row r="125" ht="25.15" customHeight="1">
      <c r="A125" s="458" t="s">
        <v>583</v>
      </c>
      <c r="B125" s="9">
        <f t="shared" si="19"/>
        <v>118</v>
      </c>
      <c r="C125" s="57" t="s">
        <v>584</v>
      </c>
      <c r="D125" s="70" t="s">
        <v>50</v>
      </c>
      <c r="E125" s="59"/>
      <c r="F125" s="11" t="str">
        <f>IFERROR((SUM(L125,O125,R125,U125,X125,AA125,AD125,AG125,AJ125,AM125,AP125,AS125,AV125,AY125,BB125,BE125,BH125,BK125,BN125,BQ125,BT125,BW125,BZ125,CC125,CF125,CI125)/E125),"")</f>
      </c>
      <c r="G125" s="61"/>
      <c r="H125" s="11" t="str">
        <f>IFERROR((SUM(M125,P125,S125,V125,Y125,AB125,AE125,AH125,AK125,AN125,AQ125,AT125,AW125,AZ125,BC125,BF125,BI125,BL125,BO125,BR125,BU125,BX125,CA125,CD125,CG125,CJ125)/G125),"")</f>
      </c>
      <c r="I125" s="62"/>
      <c r="J125" s="109" t="str">
        <f>IFERROR((SUM(N125,Q125,T125,W125,Z125,AC125,AF125,AI125,AL125,AO125,AR125,AU125,AX125,BA125,BD125,BG125,BJ125,BM125,BP125,BS125,BV125,BY125,CB125,CE125,CH125,CK125)/I125),"")</f>
      </c>
      <c r="K125" s="111" t="str">
        <f t="shared" si="12"/>
      </c>
      <c r="L125" s="64">
        <v>0</v>
      </c>
      <c r="M125" s="62">
        <v>0</v>
      </c>
      <c r="N125" s="65">
        <v>0</v>
      </c>
      <c r="O125" s="59">
        <v>0</v>
      </c>
      <c r="P125" s="62">
        <v>0</v>
      </c>
      <c r="Q125" s="65">
        <v>0</v>
      </c>
      <c r="R125" s="180">
        <v>0</v>
      </c>
      <c r="S125" s="181">
        <v>0</v>
      </c>
      <c r="T125" s="182">
        <v>0</v>
      </c>
      <c r="U125" s="372">
        <v>0</v>
      </c>
      <c r="V125" s="374">
        <v>0</v>
      </c>
      <c r="W125" s="376">
        <v>0</v>
      </c>
      <c r="X125" s="59">
        <v>0</v>
      </c>
      <c r="Y125" s="62">
        <v>0</v>
      </c>
      <c r="Z125" s="65">
        <v>0</v>
      </c>
      <c r="AA125" s="59">
        <v>0</v>
      </c>
      <c r="AB125" s="62">
        <v>0</v>
      </c>
      <c r="AC125" s="65">
        <v>0</v>
      </c>
      <c r="AD125" s="59">
        <v>0</v>
      </c>
      <c r="AE125" s="62">
        <v>0</v>
      </c>
      <c r="AF125" s="65">
        <v>0</v>
      </c>
      <c r="AG125" s="59">
        <v>0</v>
      </c>
      <c r="AH125" s="62">
        <v>0</v>
      </c>
      <c r="AI125" s="65">
        <v>0</v>
      </c>
      <c r="AJ125" s="59">
        <v>0</v>
      </c>
      <c r="AK125" s="62">
        <v>0</v>
      </c>
      <c r="AL125" s="65">
        <v>0</v>
      </c>
      <c r="AM125" s="59">
        <v>0</v>
      </c>
      <c r="AN125" s="62">
        <v>0</v>
      </c>
      <c r="AO125" s="65">
        <v>0</v>
      </c>
      <c r="AP125" s="59">
        <v>0</v>
      </c>
      <c r="AQ125" s="62">
        <v>0</v>
      </c>
      <c r="AR125" s="65">
        <v>0</v>
      </c>
      <c r="AS125" s="59">
        <v>0</v>
      </c>
      <c r="AT125" s="62">
        <v>0</v>
      </c>
      <c r="AU125" s="65">
        <v>0</v>
      </c>
      <c r="AV125" s="59">
        <v>0</v>
      </c>
      <c r="AW125" s="62">
        <v>0</v>
      </c>
      <c r="AX125" s="65">
        <v>0</v>
      </c>
      <c r="AY125" s="59">
        <v>0</v>
      </c>
      <c r="AZ125" s="62">
        <v>0</v>
      </c>
      <c r="BA125" s="65">
        <v>0</v>
      </c>
      <c r="BB125" s="59">
        <v>0</v>
      </c>
      <c r="BC125" s="62">
        <v>0</v>
      </c>
      <c r="BD125" s="65">
        <v>0</v>
      </c>
      <c r="BE125" s="59">
        <v>0</v>
      </c>
      <c r="BF125" s="62">
        <v>0</v>
      </c>
      <c r="BG125" s="65">
        <v>0</v>
      </c>
      <c r="BH125" s="59">
        <v>0</v>
      </c>
      <c r="BI125" s="62">
        <v>0</v>
      </c>
      <c r="BJ125" s="65">
        <v>0</v>
      </c>
      <c r="BK125" s="59">
        <v>0</v>
      </c>
      <c r="BL125" s="62">
        <v>0</v>
      </c>
      <c r="BM125" s="65">
        <v>0</v>
      </c>
      <c r="BN125" s="59">
        <v>0</v>
      </c>
      <c r="BO125" s="62">
        <v>0</v>
      </c>
      <c r="BP125" s="65">
        <v>0</v>
      </c>
      <c r="BQ125" s="59">
        <v>0</v>
      </c>
      <c r="BR125" s="62">
        <v>0</v>
      </c>
      <c r="BS125" s="65">
        <v>0</v>
      </c>
      <c r="BT125" s="59">
        <v>0</v>
      </c>
      <c r="BU125" s="62">
        <v>0</v>
      </c>
      <c r="BV125" s="65">
        <v>0</v>
      </c>
      <c r="BW125" s="59">
        <v>0</v>
      </c>
      <c r="BX125" s="62">
        <v>0</v>
      </c>
      <c r="BY125" s="65">
        <v>0</v>
      </c>
      <c r="BZ125" s="59">
        <v>0</v>
      </c>
      <c r="CA125" s="62">
        <v>0</v>
      </c>
      <c r="CB125" s="65">
        <v>0</v>
      </c>
      <c r="CC125" s="59">
        <v>0</v>
      </c>
      <c r="CD125" s="62">
        <v>0</v>
      </c>
      <c r="CE125" s="65">
        <v>0</v>
      </c>
      <c r="CF125" s="59"/>
      <c r="CG125" s="62"/>
      <c r="CH125" s="65"/>
      <c r="CI125" s="59"/>
      <c r="CJ125" s="62"/>
      <c r="CK125" s="65"/>
    </row>
    <row r="126" ht="25.15" customHeight="1">
      <c r="A126" s="458" t="s">
        <v>585</v>
      </c>
      <c r="B126" s="9">
        <f t="shared" si="19"/>
        <v>119</v>
      </c>
      <c r="C126" s="57" t="s">
        <v>586</v>
      </c>
      <c r="D126" s="70" t="s">
        <v>50</v>
      </c>
      <c r="E126" s="59">
        <v>670</v>
      </c>
      <c r="F126" s="11">
        <f>IFERROR((SUM(L126,O126,R126,U126,X126,AA126,AD126,AG126,AJ126,AM126,AP126,AS126,AV126,AY126,BB126,BE126,BH126,BK126,BN126,BQ126,BT126,BW126,BZ126,CC126,CF126,CI126)/E126),"")</f>
        <v>0</v>
      </c>
      <c r="G126" s="61">
        <v>22</v>
      </c>
      <c r="H126" s="11">
        <f>IFERROR((SUM(M126,P126,S126,V126,Y126,AB126,AE126,AH126,AK126,AN126,AQ126,AT126,AW126,AZ126,BC126,BF126,BI126,BL126,BO126,BR126,BU126,BX126,CA126,CD126,CG126,CJ126)/G126),"")</f>
        <v>0</v>
      </c>
      <c r="I126" s="62">
        <v>26</v>
      </c>
      <c r="J126" s="109">
        <f>IFERROR((SUM(N126,Q126,T126,W126,Z126,AC126,AF126,AI126,AL126,AO126,AR126,AU126,AX126,BA126,BD126,BG126,BJ126,BM126,BP126,BS126,BV126,BY126,CB126,CE126,CH126,CK126)/I126),"")</f>
        <v>0</v>
      </c>
      <c r="K126" s="111">
        <f t="shared" si="12"/>
        <v>0</v>
      </c>
      <c r="L126" s="64">
        <v>0</v>
      </c>
      <c r="M126" s="62">
        <v>0</v>
      </c>
      <c r="N126" s="65">
        <v>0</v>
      </c>
      <c r="O126" s="59">
        <v>0</v>
      </c>
      <c r="P126" s="62">
        <v>0</v>
      </c>
      <c r="Q126" s="65">
        <v>0</v>
      </c>
      <c r="R126" s="59">
        <v>42</v>
      </c>
      <c r="S126" s="62">
        <v>0</v>
      </c>
      <c r="T126" s="65">
        <v>0</v>
      </c>
      <c r="U126" s="372">
        <v>0</v>
      </c>
      <c r="V126" s="374">
        <v>0</v>
      </c>
      <c r="W126" s="376">
        <v>0</v>
      </c>
      <c r="X126" s="59">
        <v>0</v>
      </c>
      <c r="Y126" s="62">
        <v>0</v>
      </c>
      <c r="Z126" s="65">
        <v>0</v>
      </c>
      <c r="AA126" s="59">
        <v>0</v>
      </c>
      <c r="AB126" s="62">
        <v>0</v>
      </c>
      <c r="AC126" s="65">
        <v>0</v>
      </c>
      <c r="AD126" s="59">
        <v>0</v>
      </c>
      <c r="AE126" s="62">
        <v>0</v>
      </c>
      <c r="AF126" s="65">
        <v>0</v>
      </c>
      <c r="AG126" s="59">
        <v>0</v>
      </c>
      <c r="AH126" s="62">
        <v>0</v>
      </c>
      <c r="AI126" s="65">
        <v>0</v>
      </c>
      <c r="AJ126" s="59">
        <v>0</v>
      </c>
      <c r="AK126" s="62">
        <v>0</v>
      </c>
      <c r="AL126" s="65">
        <v>0</v>
      </c>
      <c r="AM126" s="59">
        <v>0</v>
      </c>
      <c r="AN126" s="62">
        <v>0</v>
      </c>
      <c r="AO126" s="65">
        <v>0</v>
      </c>
      <c r="AP126" s="59">
        <v>0</v>
      </c>
      <c r="AQ126" s="62">
        <v>0</v>
      </c>
      <c r="AR126" s="65">
        <v>0</v>
      </c>
      <c r="AS126" s="59">
        <v>0</v>
      </c>
      <c r="AT126" s="62">
        <v>0</v>
      </c>
      <c r="AU126" s="65">
        <v>0</v>
      </c>
      <c r="AV126" s="59">
        <v>0</v>
      </c>
      <c r="AW126" s="62">
        <v>0</v>
      </c>
      <c r="AX126" s="65">
        <v>0</v>
      </c>
      <c r="AY126" s="59">
        <v>0</v>
      </c>
      <c r="AZ126" s="62">
        <v>0</v>
      </c>
      <c r="BA126" s="65">
        <v>0</v>
      </c>
      <c r="BB126" s="59">
        <v>0</v>
      </c>
      <c r="BC126" s="62">
        <v>0</v>
      </c>
      <c r="BD126" s="65">
        <v>0</v>
      </c>
      <c r="BE126" s="59">
        <v>0</v>
      </c>
      <c r="BF126" s="62">
        <v>0</v>
      </c>
      <c r="BG126" s="65">
        <v>0</v>
      </c>
      <c r="BH126" s="59">
        <v>0</v>
      </c>
      <c r="BI126" s="62">
        <v>0</v>
      </c>
      <c r="BJ126" s="65">
        <v>0</v>
      </c>
      <c r="BK126" s="59">
        <v>0</v>
      </c>
      <c r="BL126" s="62">
        <v>0</v>
      </c>
      <c r="BM126" s="65">
        <v>0</v>
      </c>
      <c r="BN126" s="59">
        <v>0</v>
      </c>
      <c r="BO126" s="62">
        <v>0</v>
      </c>
      <c r="BP126" s="65">
        <v>0</v>
      </c>
      <c r="BQ126" s="59">
        <v>0</v>
      </c>
      <c r="BR126" s="62">
        <v>0</v>
      </c>
      <c r="BS126" s="65">
        <v>0</v>
      </c>
      <c r="BT126" s="59">
        <v>0</v>
      </c>
      <c r="BU126" s="62">
        <v>0</v>
      </c>
      <c r="BV126" s="65">
        <v>0</v>
      </c>
      <c r="BW126" s="59">
        <v>0</v>
      </c>
      <c r="BX126" s="62">
        <v>0</v>
      </c>
      <c r="BY126" s="65">
        <v>0</v>
      </c>
      <c r="BZ126" s="59">
        <v>0</v>
      </c>
      <c r="CA126" s="62">
        <v>0</v>
      </c>
      <c r="CB126" s="65">
        <v>0</v>
      </c>
      <c r="CC126" s="59">
        <v>0</v>
      </c>
      <c r="CD126" s="62">
        <v>0</v>
      </c>
      <c r="CE126" s="65">
        <v>0</v>
      </c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6"/>
      </c>
      <c r="G127" s="61"/>
      <c r="H127" s="11" t="str">
        <f t="shared" si="17"/>
      </c>
      <c r="I127" s="62"/>
      <c r="J127" s="109" t="str">
        <f t="shared" si="18"/>
      </c>
      <c r="K127" s="111" t="str">
        <f t="shared" si="12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6"/>
      </c>
      <c r="G128" s="61"/>
      <c r="H128" s="11" t="str">
        <f t="shared" si="17"/>
      </c>
      <c r="I128" s="62"/>
      <c r="J128" s="109" t="str">
        <f t="shared" si="18"/>
      </c>
      <c r="K128" s="111" t="str">
        <f t="shared" si="12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6"/>
      </c>
      <c r="G129" s="61"/>
      <c r="H129" s="11" t="str">
        <f t="shared" si="17"/>
      </c>
      <c r="I129" s="62"/>
      <c r="J129" s="109" t="str">
        <f t="shared" si="18"/>
      </c>
      <c r="K129" s="111" t="str">
        <f t="shared" si="12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6"/>
      </c>
      <c r="G130" s="61"/>
      <c r="H130" s="11" t="str">
        <f t="shared" si="17"/>
      </c>
      <c r="I130" s="62"/>
      <c r="J130" s="109" t="str">
        <f t="shared" si="18"/>
      </c>
      <c r="K130" s="111" t="str">
        <f t="shared" si="12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6"/>
      </c>
      <c r="G131" s="61"/>
      <c r="H131" s="11" t="str">
        <f t="shared" si="17"/>
      </c>
      <c r="I131" s="62"/>
      <c r="J131" s="109" t="str">
        <f t="shared" si="18"/>
      </c>
      <c r="K131" s="111" t="str">
        <f t="shared" si="12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6"/>
      </c>
      <c r="G132" s="61"/>
      <c r="H132" s="11" t="str">
        <f t="shared" si="17"/>
      </c>
      <c r="I132" s="62"/>
      <c r="J132" s="109" t="str">
        <f t="shared" si="18"/>
      </c>
      <c r="K132" s="111" t="str">
        <f t="shared" si="12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6"/>
      </c>
      <c r="G133" s="61"/>
      <c r="H133" s="11" t="str">
        <f t="shared" si="17"/>
      </c>
      <c r="I133" s="62"/>
      <c r="J133" s="109" t="str">
        <f t="shared" si="18"/>
      </c>
      <c r="K133" s="111" t="str">
        <f t="shared" si="12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6"/>
      </c>
      <c r="G134" s="61"/>
      <c r="H134" s="11" t="str">
        <f t="shared" si="17"/>
      </c>
      <c r="I134" s="62"/>
      <c r="J134" s="109" t="str">
        <f t="shared" si="18"/>
      </c>
      <c r="K134" s="111" t="str">
        <f t="shared" si="12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6"/>
      </c>
      <c r="G135" s="61"/>
      <c r="H135" s="11" t="str">
        <f t="shared" si="17"/>
      </c>
      <c r="I135" s="62"/>
      <c r="J135" s="109" t="str">
        <f t="shared" si="18"/>
      </c>
      <c r="K135" s="111" t="str">
        <f t="shared" si="12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6"/>
      </c>
      <c r="G136" s="61"/>
      <c r="H136" s="11" t="str">
        <f t="shared" si="17"/>
      </c>
      <c r="I136" s="62"/>
      <c r="J136" s="109" t="str">
        <f t="shared" si="18"/>
      </c>
      <c r="K136" s="111" t="str">
        <f t="shared" si="12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6"/>
      </c>
      <c r="G137" s="61"/>
      <c r="H137" s="11" t="str">
        <f t="shared" si="17"/>
      </c>
      <c r="I137" s="62"/>
      <c r="J137" s="109" t="str">
        <f t="shared" si="18"/>
      </c>
      <c r="K137" s="111" t="str">
        <f t="shared" si="12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6"/>
      </c>
      <c r="G138" s="61"/>
      <c r="H138" s="11" t="str">
        <f t="shared" si="17"/>
      </c>
      <c r="I138" s="62"/>
      <c r="J138" s="109" t="str">
        <f t="shared" si="18"/>
      </c>
      <c r="K138" s="111" t="str">
        <f t="shared" si="12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6"/>
      </c>
      <c r="G139" s="61"/>
      <c r="H139" s="11" t="str">
        <f t="shared" si="17"/>
      </c>
      <c r="I139" s="62"/>
      <c r="J139" s="109" t="str">
        <f t="shared" si="18"/>
      </c>
      <c r="K139" s="111" t="str">
        <f t="shared" si="12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6"/>
      </c>
      <c r="G140" s="61"/>
      <c r="H140" s="11" t="str">
        <f t="shared" si="17"/>
      </c>
      <c r="I140" s="62"/>
      <c r="J140" s="109" t="str">
        <f t="shared" si="18"/>
      </c>
      <c r="K140" s="111" t="str">
        <f t="shared" si="12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ref="F141:F204" t="shared" si="20">IFERROR((SUM(L141,O141,R141,U141,X141,AA141,AD141,AG141,AJ141,AM141,AP141,AS141,AV141,AY141,BB141,BE141,BH141,BK141,BN141,BQ141,BT141,BW141,BZ141,CC141,CF141,CI141)/E141),"")</f>
      </c>
      <c r="G141" s="61"/>
      <c r="H141" s="11" t="str">
        <f ref="H141:H204" t="shared" si="21">IFERROR((SUM(M141,P141,S141,V141,Y141,AB141,AE141,AH141,AK141,AN141,AQ141,AT141,AW141,AZ141,BC141,BF141,BI141,BL141,BO141,BR141,BU141,BX141,CA141,CD141,CG141,CJ141)/G141),"")</f>
      </c>
      <c r="I141" s="62"/>
      <c r="J141" s="109" t="str">
        <f ref="J141:J204" t="shared" si="22">IFERROR((SUM(N141,Q141,T141,W141,Z141,AC141,AF141,AI141,AL141,AO141,AR141,AU141,AX141,BA141,BD141,BG141,BJ141,BM141,BP141,BS141,BV141,BY141,CB141,CE141,CH141,CK141)/I141),"")</f>
      </c>
      <c r="K141" s="111" t="str">
        <f t="shared" si="12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20"/>
      </c>
      <c r="G142" s="61"/>
      <c r="H142" s="11" t="str">
        <f t="shared" si="21"/>
      </c>
      <c r="I142" s="62"/>
      <c r="J142" s="109" t="str">
        <f t="shared" si="22"/>
      </c>
      <c r="K142" s="111" t="str">
        <f t="shared" si="12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20"/>
      </c>
      <c r="G143" s="61"/>
      <c r="H143" s="11" t="str">
        <f t="shared" si="21"/>
      </c>
      <c r="I143" s="62"/>
      <c r="J143" s="109" t="str">
        <f t="shared" si="22"/>
      </c>
      <c r="K143" s="111" t="str">
        <f t="shared" si="12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20"/>
      </c>
      <c r="G144" s="61"/>
      <c r="H144" s="11" t="str">
        <f t="shared" si="21"/>
      </c>
      <c r="I144" s="62"/>
      <c r="J144" s="109" t="str">
        <f t="shared" si="22"/>
      </c>
      <c r="K144" s="111" t="str">
        <f t="shared" si="12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20"/>
      </c>
      <c r="G145" s="61"/>
      <c r="H145" s="11" t="str">
        <f t="shared" si="21"/>
      </c>
      <c r="I145" s="62"/>
      <c r="J145" s="109" t="str">
        <f t="shared" si="22"/>
      </c>
      <c r="K145" s="111" t="str">
        <f t="shared" si="12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20"/>
      </c>
      <c r="G146" s="61"/>
      <c r="H146" s="11" t="str">
        <f t="shared" si="21"/>
      </c>
      <c r="I146" s="62"/>
      <c r="J146" s="109" t="str">
        <f t="shared" si="22"/>
      </c>
      <c r="K146" s="111" t="str">
        <f t="shared" si="12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20"/>
      </c>
      <c r="G147" s="61"/>
      <c r="H147" s="11" t="str">
        <f t="shared" si="21"/>
      </c>
      <c r="I147" s="62"/>
      <c r="J147" s="109" t="str">
        <f t="shared" si="22"/>
      </c>
      <c r="K147" s="111" t="str">
        <f t="shared" si="12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20"/>
      </c>
      <c r="G148" s="61"/>
      <c r="H148" s="11" t="str">
        <f t="shared" si="21"/>
      </c>
      <c r="I148" s="62"/>
      <c r="J148" s="109" t="str">
        <f t="shared" si="22"/>
      </c>
      <c r="K148" s="111" t="str">
        <f t="shared" si="12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20"/>
      </c>
      <c r="G149" s="61"/>
      <c r="H149" s="11" t="str">
        <f t="shared" si="21"/>
      </c>
      <c r="I149" s="62"/>
      <c r="J149" s="109" t="str">
        <f t="shared" si="22"/>
      </c>
      <c r="K149" s="111" t="str">
        <f t="shared" si="12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20"/>
      </c>
      <c r="G150" s="61"/>
      <c r="H150" s="11" t="str">
        <f t="shared" si="21"/>
      </c>
      <c r="I150" s="62"/>
      <c r="J150" s="109" t="str">
        <f t="shared" si="22"/>
      </c>
      <c r="K150" s="111" t="str">
        <f t="shared" si="12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20"/>
      </c>
      <c r="G151" s="61"/>
      <c r="H151" s="11" t="str">
        <f t="shared" si="21"/>
      </c>
      <c r="I151" s="62"/>
      <c r="J151" s="109" t="str">
        <f t="shared" si="22"/>
      </c>
      <c r="K151" s="111" t="str">
        <f t="shared" si="12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20"/>
      </c>
      <c r="G152" s="61"/>
      <c r="H152" s="11" t="str">
        <f t="shared" si="21"/>
      </c>
      <c r="I152" s="62"/>
      <c r="J152" s="109" t="str">
        <f t="shared" si="22"/>
      </c>
      <c r="K152" s="111" t="str">
        <f t="shared" si="12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20"/>
      </c>
      <c r="G153" s="61"/>
      <c r="H153" s="11" t="str">
        <f t="shared" si="21"/>
      </c>
      <c r="I153" s="62"/>
      <c r="J153" s="109" t="str">
        <f t="shared" si="22"/>
      </c>
      <c r="K153" s="111" t="str">
        <f t="shared" si="12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20"/>
      </c>
      <c r="G154" s="61"/>
      <c r="H154" s="11" t="str">
        <f t="shared" si="21"/>
      </c>
      <c r="I154" s="62"/>
      <c r="J154" s="109" t="str">
        <f t="shared" si="22"/>
      </c>
      <c r="K154" s="111" t="str">
        <f t="shared" si="12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20"/>
      </c>
      <c r="G155" s="61"/>
      <c r="H155" s="11" t="str">
        <f t="shared" si="21"/>
      </c>
      <c r="I155" s="62"/>
      <c r="J155" s="109" t="str">
        <f t="shared" si="22"/>
      </c>
      <c r="K155" s="111" t="str">
        <f t="shared" si="12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20"/>
      </c>
      <c r="G156" s="61"/>
      <c r="H156" s="11" t="str">
        <f t="shared" si="21"/>
      </c>
      <c r="I156" s="62"/>
      <c r="J156" s="109" t="str">
        <f t="shared" si="22"/>
      </c>
      <c r="K156" s="111" t="str">
        <f t="shared" si="12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20"/>
      </c>
      <c r="G157" s="61"/>
      <c r="H157" s="11" t="str">
        <f t="shared" si="21"/>
      </c>
      <c r="I157" s="62"/>
      <c r="J157" s="109" t="str">
        <f t="shared" si="22"/>
      </c>
      <c r="K157" s="111" t="str">
        <f t="shared" si="12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20"/>
      </c>
      <c r="G158" s="61"/>
      <c r="H158" s="11" t="str">
        <f t="shared" si="21"/>
      </c>
      <c r="I158" s="62"/>
      <c r="J158" s="109" t="str">
        <f t="shared" si="22"/>
      </c>
      <c r="K158" s="111" t="str">
        <f t="shared" si="12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20"/>
      </c>
      <c r="G159" s="61"/>
      <c r="H159" s="11" t="str">
        <f t="shared" si="21"/>
      </c>
      <c r="I159" s="62"/>
      <c r="J159" s="109" t="str">
        <f t="shared" si="22"/>
      </c>
      <c r="K159" s="111" t="str">
        <f t="shared" si="12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20"/>
      </c>
      <c r="G160" s="61"/>
      <c r="H160" s="11" t="str">
        <f t="shared" si="21"/>
      </c>
      <c r="I160" s="62"/>
      <c r="J160" s="109" t="str">
        <f t="shared" si="22"/>
      </c>
      <c r="K160" s="111" t="str">
        <f t="shared" si="12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20"/>
      </c>
      <c r="G161" s="61"/>
      <c r="H161" s="11" t="str">
        <f t="shared" si="21"/>
      </c>
      <c r="I161" s="62"/>
      <c r="J161" s="109" t="str">
        <f t="shared" si="22"/>
      </c>
      <c r="K161" s="111" t="str">
        <f t="shared" si="12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20"/>
      </c>
      <c r="G162" s="61"/>
      <c r="H162" s="11" t="str">
        <f t="shared" si="21"/>
      </c>
      <c r="I162" s="62"/>
      <c r="J162" s="109" t="str">
        <f t="shared" si="22"/>
      </c>
      <c r="K162" s="111" t="str">
        <f t="shared" si="12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20"/>
      </c>
      <c r="G163" s="61"/>
      <c r="H163" s="11" t="str">
        <f t="shared" si="21"/>
      </c>
      <c r="I163" s="62"/>
      <c r="J163" s="109" t="str">
        <f t="shared" si="22"/>
      </c>
      <c r="K163" s="111" t="str">
        <f t="shared" si="12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20"/>
      </c>
      <c r="G164" s="61"/>
      <c r="H164" s="11" t="str">
        <f t="shared" si="21"/>
      </c>
      <c r="I164" s="62"/>
      <c r="J164" s="109" t="str">
        <f t="shared" si="22"/>
      </c>
      <c r="K164" s="111" t="str">
        <f t="shared" si="12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20"/>
      </c>
      <c r="G165" s="61"/>
      <c r="H165" s="11" t="str">
        <f t="shared" si="21"/>
      </c>
      <c r="I165" s="62"/>
      <c r="J165" s="109" t="str">
        <f t="shared" si="22"/>
      </c>
      <c r="K165" s="111" t="str">
        <f t="shared" si="12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20"/>
      </c>
      <c r="G166" s="61"/>
      <c r="H166" s="11" t="str">
        <f t="shared" si="21"/>
      </c>
      <c r="I166" s="62"/>
      <c r="J166" s="109" t="str">
        <f t="shared" si="22"/>
      </c>
      <c r="K166" s="111" t="str">
        <f t="shared" si="12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20"/>
      </c>
      <c r="G167" s="61"/>
      <c r="H167" s="11" t="str">
        <f t="shared" si="21"/>
      </c>
      <c r="I167" s="62"/>
      <c r="J167" s="109" t="str">
        <f t="shared" si="22"/>
      </c>
      <c r="K167" s="111" t="str">
        <f t="shared" si="12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20"/>
      </c>
      <c r="G168" s="61"/>
      <c r="H168" s="11" t="str">
        <f t="shared" si="21"/>
      </c>
      <c r="I168" s="62"/>
      <c r="J168" s="109" t="str">
        <f t="shared" si="22"/>
      </c>
      <c r="K168" s="111" t="str">
        <f t="shared" si="12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20"/>
      </c>
      <c r="G169" s="61"/>
      <c r="H169" s="11" t="str">
        <f t="shared" si="21"/>
      </c>
      <c r="I169" s="62"/>
      <c r="J169" s="109" t="str">
        <f t="shared" si="22"/>
      </c>
      <c r="K169" s="111" t="str">
        <f t="shared" si="12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20"/>
      </c>
      <c r="G170" s="61"/>
      <c r="H170" s="11" t="str">
        <f t="shared" si="21"/>
      </c>
      <c r="I170" s="62"/>
      <c r="J170" s="109" t="str">
        <f t="shared" si="22"/>
      </c>
      <c r="K170" s="111" t="str">
        <f t="shared" si="12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20"/>
      </c>
      <c r="G171" s="61"/>
      <c r="H171" s="11" t="str">
        <f t="shared" si="21"/>
      </c>
      <c r="I171" s="62"/>
      <c r="J171" s="109" t="str">
        <f t="shared" si="22"/>
      </c>
      <c r="K171" s="111" t="str">
        <f t="shared" si="12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20"/>
      </c>
      <c r="G172" s="61"/>
      <c r="H172" s="11" t="str">
        <f t="shared" si="21"/>
      </c>
      <c r="I172" s="62"/>
      <c r="J172" s="109" t="str">
        <f t="shared" si="22"/>
      </c>
      <c r="K172" s="111" t="str">
        <f t="shared" si="12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20"/>
      </c>
      <c r="G173" s="61"/>
      <c r="H173" s="11" t="str">
        <f t="shared" si="21"/>
      </c>
      <c r="I173" s="62"/>
      <c r="J173" s="109" t="str">
        <f t="shared" si="22"/>
      </c>
      <c r="K173" s="111" t="str">
        <f t="shared" si="12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20"/>
      </c>
      <c r="G174" s="61"/>
      <c r="H174" s="11" t="str">
        <f t="shared" si="21"/>
      </c>
      <c r="I174" s="62"/>
      <c r="J174" s="109" t="str">
        <f t="shared" si="22"/>
      </c>
      <c r="K174" s="111" t="str">
        <f t="shared" si="12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20"/>
      </c>
      <c r="G175" s="61"/>
      <c r="H175" s="11" t="str">
        <f t="shared" si="21"/>
      </c>
      <c r="I175" s="62"/>
      <c r="J175" s="109" t="str">
        <f t="shared" si="22"/>
      </c>
      <c r="K175" s="111" t="str">
        <f t="shared" si="12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20"/>
      </c>
      <c r="G176" s="61"/>
      <c r="H176" s="11" t="str">
        <f t="shared" si="21"/>
      </c>
      <c r="I176" s="62"/>
      <c r="J176" s="109" t="str">
        <f t="shared" si="22"/>
      </c>
      <c r="K176" s="111" t="str">
        <f t="shared" si="12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20"/>
      </c>
      <c r="G177" s="61"/>
      <c r="H177" s="11" t="str">
        <f t="shared" si="21"/>
      </c>
      <c r="I177" s="62"/>
      <c r="J177" s="109" t="str">
        <f t="shared" si="22"/>
      </c>
      <c r="K177" s="111" t="str">
        <f t="shared" si="12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20"/>
      </c>
      <c r="G178" s="61"/>
      <c r="H178" s="11" t="str">
        <f t="shared" si="21"/>
      </c>
      <c r="I178" s="62"/>
      <c r="J178" s="109" t="str">
        <f t="shared" si="22"/>
      </c>
      <c r="K178" s="111" t="str">
        <f t="shared" si="12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20"/>
      </c>
      <c r="G179" s="61"/>
      <c r="H179" s="11" t="str">
        <f t="shared" si="21"/>
      </c>
      <c r="I179" s="62"/>
      <c r="J179" s="109" t="str">
        <f t="shared" si="22"/>
      </c>
      <c r="K179" s="111" t="str">
        <f t="shared" si="12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20"/>
      </c>
      <c r="G180" s="61"/>
      <c r="H180" s="11" t="str">
        <f t="shared" si="21"/>
      </c>
      <c r="I180" s="62"/>
      <c r="J180" s="109" t="str">
        <f t="shared" si="22"/>
      </c>
      <c r="K180" s="111" t="str">
        <f t="shared" si="12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20"/>
      </c>
      <c r="G181" s="61"/>
      <c r="H181" s="11" t="str">
        <f t="shared" si="21"/>
      </c>
      <c r="I181" s="62"/>
      <c r="J181" s="109" t="str">
        <f t="shared" si="22"/>
      </c>
      <c r="K181" s="111" t="str">
        <f t="shared" si="12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20"/>
      </c>
      <c r="G182" s="61"/>
      <c r="H182" s="11" t="str">
        <f t="shared" si="21"/>
      </c>
      <c r="I182" s="62"/>
      <c r="J182" s="109" t="str">
        <f t="shared" si="22"/>
      </c>
      <c r="K182" s="111" t="str">
        <f t="shared" si="12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20"/>
      </c>
      <c r="G183" s="61"/>
      <c r="H183" s="11" t="str">
        <f t="shared" si="21"/>
      </c>
      <c r="I183" s="62"/>
      <c r="J183" s="109" t="str">
        <f t="shared" si="22"/>
      </c>
      <c r="K183" s="111" t="str">
        <f t="shared" si="12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20"/>
      </c>
      <c r="G184" s="61"/>
      <c r="H184" s="11" t="str">
        <f t="shared" si="21"/>
      </c>
      <c r="I184" s="62"/>
      <c r="J184" s="109" t="str">
        <f t="shared" si="22"/>
      </c>
      <c r="K184" s="111" t="str">
        <f t="shared" si="12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20"/>
      </c>
      <c r="G185" s="61"/>
      <c r="H185" s="11" t="str">
        <f t="shared" si="21"/>
      </c>
      <c r="I185" s="62"/>
      <c r="J185" s="109" t="str">
        <f t="shared" si="22"/>
      </c>
      <c r="K185" s="111" t="str">
        <f t="shared" si="12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20"/>
      </c>
      <c r="G186" s="61"/>
      <c r="H186" s="11" t="str">
        <f t="shared" si="21"/>
      </c>
      <c r="I186" s="62"/>
      <c r="J186" s="109" t="str">
        <f t="shared" si="22"/>
      </c>
      <c r="K186" s="111" t="str">
        <f t="shared" si="12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20"/>
      </c>
      <c r="G187" s="61"/>
      <c r="H187" s="11" t="str">
        <f t="shared" si="21"/>
      </c>
      <c r="I187" s="62"/>
      <c r="J187" s="109" t="str">
        <f t="shared" si="22"/>
      </c>
      <c r="K187" s="111" t="str">
        <f t="shared" si="12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20"/>
      </c>
      <c r="G188" s="61"/>
      <c r="H188" s="11" t="str">
        <f t="shared" si="21"/>
      </c>
      <c r="I188" s="62"/>
      <c r="J188" s="109" t="str">
        <f t="shared" si="22"/>
      </c>
      <c r="K188" s="111" t="str">
        <f t="shared" si="12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20"/>
      </c>
      <c r="G189" s="61"/>
      <c r="H189" s="11" t="str">
        <f t="shared" si="21"/>
      </c>
      <c r="I189" s="62"/>
      <c r="J189" s="109" t="str">
        <f t="shared" si="22"/>
      </c>
      <c r="K189" s="111" t="str">
        <f t="shared" si="12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20"/>
      </c>
      <c r="G190" s="61"/>
      <c r="H190" s="11" t="str">
        <f t="shared" si="21"/>
      </c>
      <c r="I190" s="62"/>
      <c r="J190" s="109" t="str">
        <f t="shared" si="22"/>
      </c>
      <c r="K190" s="111" t="str">
        <f t="shared" si="12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20"/>
      </c>
      <c r="G191" s="61"/>
      <c r="H191" s="11" t="str">
        <f t="shared" si="21"/>
      </c>
      <c r="I191" s="62"/>
      <c r="J191" s="109" t="str">
        <f t="shared" si="22"/>
      </c>
      <c r="K191" s="111" t="str">
        <f t="shared" si="12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20"/>
      </c>
      <c r="G192" s="61"/>
      <c r="H192" s="11" t="str">
        <f t="shared" si="21"/>
      </c>
      <c r="I192" s="62"/>
      <c r="J192" s="109" t="str">
        <f t="shared" si="22"/>
      </c>
      <c r="K192" s="111" t="str">
        <f t="shared" si="12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20"/>
      </c>
      <c r="G193" s="61"/>
      <c r="H193" s="11" t="str">
        <f t="shared" si="21"/>
      </c>
      <c r="I193" s="62"/>
      <c r="J193" s="109" t="str">
        <f t="shared" si="22"/>
      </c>
      <c r="K193" s="111" t="str">
        <f t="shared" si="12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20"/>
      </c>
      <c r="G194" s="61"/>
      <c r="H194" s="11" t="str">
        <f t="shared" si="21"/>
      </c>
      <c r="I194" s="62"/>
      <c r="J194" s="109" t="str">
        <f t="shared" si="22"/>
      </c>
      <c r="K194" s="111" t="str">
        <f t="shared" si="12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20"/>
      </c>
      <c r="G195" s="61"/>
      <c r="H195" s="11" t="str">
        <f t="shared" si="21"/>
      </c>
      <c r="I195" s="62"/>
      <c r="J195" s="109" t="str">
        <f t="shared" si="22"/>
      </c>
      <c r="K195" s="111" t="str">
        <f t="shared" si="12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20"/>
      </c>
      <c r="G196" s="61"/>
      <c r="H196" s="11" t="str">
        <f t="shared" si="21"/>
      </c>
      <c r="I196" s="62"/>
      <c r="J196" s="109" t="str">
        <f t="shared" si="22"/>
      </c>
      <c r="K196" s="111" t="str">
        <f t="shared" si="12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20"/>
      </c>
      <c r="G197" s="61"/>
      <c r="H197" s="11" t="str">
        <f t="shared" si="21"/>
      </c>
      <c r="I197" s="62"/>
      <c r="J197" s="109" t="str">
        <f t="shared" si="22"/>
      </c>
      <c r="K197" s="111" t="str">
        <f t="shared" si="12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20"/>
      </c>
      <c r="G198" s="61"/>
      <c r="H198" s="11" t="str">
        <f t="shared" si="21"/>
      </c>
      <c r="I198" s="62"/>
      <c r="J198" s="109" t="str">
        <f t="shared" si="22"/>
      </c>
      <c r="K198" s="111" t="str">
        <f t="shared" si="12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20"/>
      </c>
      <c r="G199" s="61"/>
      <c r="H199" s="11" t="str">
        <f t="shared" si="21"/>
      </c>
      <c r="I199" s="62"/>
      <c r="J199" s="109" t="str">
        <f t="shared" si="22"/>
      </c>
      <c r="K199" s="111" t="str">
        <f t="shared" si="12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20"/>
      </c>
      <c r="G200" s="61"/>
      <c r="H200" s="11" t="str">
        <f t="shared" si="21"/>
      </c>
      <c r="I200" s="62"/>
      <c r="J200" s="109" t="str">
        <f t="shared" si="22"/>
      </c>
      <c r="K200" s="111" t="str">
        <f t="shared" si="12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20"/>
      </c>
      <c r="G201" s="61"/>
      <c r="H201" s="11" t="str">
        <f t="shared" si="21"/>
      </c>
      <c r="I201" s="62"/>
      <c r="J201" s="109" t="str">
        <f t="shared" si="22"/>
      </c>
      <c r="K201" s="111" t="str">
        <f t="shared" si="12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20"/>
      </c>
      <c r="G202" s="61"/>
      <c r="H202" s="11" t="str">
        <f t="shared" si="21"/>
      </c>
      <c r="I202" s="62"/>
      <c r="J202" s="109" t="str">
        <f t="shared" si="22"/>
      </c>
      <c r="K202" s="111" t="str">
        <f t="shared" si="12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20"/>
      </c>
      <c r="G203" s="61"/>
      <c r="H203" s="11" t="str">
        <f t="shared" si="21"/>
      </c>
      <c r="I203" s="62"/>
      <c r="J203" s="109" t="str">
        <f t="shared" si="22"/>
      </c>
      <c r="K203" s="111" t="str">
        <f t="shared" si="12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20"/>
      </c>
      <c r="G204" s="61"/>
      <c r="H204" s="11" t="str">
        <f t="shared" si="21"/>
      </c>
      <c r="I204" s="62"/>
      <c r="J204" s="109" t="str">
        <f t="shared" si="22"/>
      </c>
      <c r="K204" s="111" t="str">
        <f t="shared" si="12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ref="F205:F256" t="shared" si="23">IFERROR((SUM(L205,O205,R205,U205,X205,AA205,AD205,AG205,AJ205,AM205,AP205,AS205,AV205,AY205,BB205,BE205,BH205,BK205,BN205,BQ205,BT205,BW205,BZ205,CC205,CF205,CI205)/E205),"")</f>
      </c>
      <c r="G205" s="61"/>
      <c r="H205" s="11" t="str">
        <f ref="H205:H256" t="shared" si="24">IFERROR((SUM(M205,P205,S205,V205,Y205,AB205,AE205,AH205,AK205,AN205,AQ205,AT205,AW205,AZ205,BC205,BF205,BI205,BL205,BO205,BR205,BU205,BX205,CA205,CD205,CG205,CJ205)/G205),"")</f>
      </c>
      <c r="I205" s="62"/>
      <c r="J205" s="109" t="str">
        <f ref="J205:J256" t="shared" si="25">IFERROR((SUM(N205,Q205,T205,W205,Z205,AC205,AF205,AI205,AL205,AO205,AR205,AU205,AX205,BA205,BD205,BG205,BJ205,BM205,BP205,BS205,BV205,BY205,CB205,CE205,CH205,CK205)/I205),"")</f>
      </c>
      <c r="K205" s="111" t="str">
        <f t="shared" si="12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23"/>
      </c>
      <c r="G206" s="61"/>
      <c r="H206" s="11" t="str">
        <f t="shared" si="24"/>
      </c>
      <c r="I206" s="62"/>
      <c r="J206" s="109" t="str">
        <f t="shared" si="25"/>
      </c>
      <c r="K206" s="111" t="str">
        <f t="shared" si="12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23"/>
      </c>
      <c r="G207" s="61"/>
      <c r="H207" s="11" t="str">
        <f t="shared" si="24"/>
      </c>
      <c r="I207" s="62"/>
      <c r="J207" s="109" t="str">
        <f t="shared" si="25"/>
      </c>
      <c r="K207" s="111" t="str">
        <f t="shared" si="12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23"/>
      </c>
      <c r="G208" s="61"/>
      <c r="H208" s="11" t="str">
        <f t="shared" si="24"/>
      </c>
      <c r="I208" s="62"/>
      <c r="J208" s="109" t="str">
        <f t="shared" si="25"/>
      </c>
      <c r="K208" s="111" t="str">
        <f t="shared" si="12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23"/>
      </c>
      <c r="G209" s="61"/>
      <c r="H209" s="11" t="str">
        <f t="shared" si="24"/>
      </c>
      <c r="I209" s="62"/>
      <c r="J209" s="109" t="str">
        <f t="shared" si="25"/>
      </c>
      <c r="K209" s="111" t="str">
        <f t="shared" si="12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23"/>
      </c>
      <c r="G210" s="61"/>
      <c r="H210" s="11" t="str">
        <f t="shared" si="24"/>
      </c>
      <c r="I210" s="62"/>
      <c r="J210" s="109" t="str">
        <f t="shared" si="25"/>
      </c>
      <c r="K210" s="111" t="str">
        <f t="shared" si="12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23"/>
      </c>
      <c r="G211" s="61"/>
      <c r="H211" s="11" t="str">
        <f t="shared" si="24"/>
      </c>
      <c r="I211" s="62"/>
      <c r="J211" s="109" t="str">
        <f t="shared" si="25"/>
      </c>
      <c r="K211" s="111" t="str">
        <f t="shared" si="12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23"/>
      </c>
      <c r="G212" s="61"/>
      <c r="H212" s="11" t="str">
        <f t="shared" si="24"/>
      </c>
      <c r="I212" s="62"/>
      <c r="J212" s="109" t="str">
        <f t="shared" si="25"/>
      </c>
      <c r="K212" s="111" t="str">
        <f t="shared" si="12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23"/>
      </c>
      <c r="G213" s="61"/>
      <c r="H213" s="11" t="str">
        <f t="shared" si="24"/>
      </c>
      <c r="I213" s="62"/>
      <c r="J213" s="109" t="str">
        <f t="shared" si="25"/>
      </c>
      <c r="K213" s="111" t="str">
        <f t="shared" si="12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23"/>
      </c>
      <c r="G214" s="61"/>
      <c r="H214" s="11" t="str">
        <f t="shared" si="24"/>
      </c>
      <c r="I214" s="62"/>
      <c r="J214" s="109" t="str">
        <f t="shared" si="25"/>
      </c>
      <c r="K214" s="111" t="str">
        <f t="shared" si="12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23"/>
      </c>
      <c r="G215" s="61"/>
      <c r="H215" s="11" t="str">
        <f t="shared" si="24"/>
      </c>
      <c r="I215" s="62"/>
      <c r="J215" s="109" t="str">
        <f t="shared" si="25"/>
      </c>
      <c r="K215" s="111" t="str">
        <f t="shared" si="12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23"/>
      </c>
      <c r="G216" s="61"/>
      <c r="H216" s="11" t="str">
        <f t="shared" si="24"/>
      </c>
      <c r="I216" s="62"/>
      <c r="J216" s="109" t="str">
        <f t="shared" si="25"/>
      </c>
      <c r="K216" s="111" t="str">
        <f t="shared" si="12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23"/>
      </c>
      <c r="G217" s="61"/>
      <c r="H217" s="11" t="str">
        <f t="shared" si="24"/>
      </c>
      <c r="I217" s="62"/>
      <c r="J217" s="109" t="str">
        <f t="shared" si="25"/>
      </c>
      <c r="K217" s="111" t="str">
        <f t="shared" si="12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23"/>
      </c>
      <c r="G218" s="61"/>
      <c r="H218" s="11" t="str">
        <f t="shared" si="24"/>
      </c>
      <c r="I218" s="62"/>
      <c r="J218" s="109" t="str">
        <f t="shared" si="25"/>
      </c>
      <c r="K218" s="111" t="str">
        <f t="shared" si="12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23"/>
      </c>
      <c r="G219" s="61"/>
      <c r="H219" s="11" t="str">
        <f t="shared" si="24"/>
      </c>
      <c r="I219" s="62"/>
      <c r="J219" s="109" t="str">
        <f t="shared" si="25"/>
      </c>
      <c r="K219" s="111" t="str">
        <f t="shared" si="12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23"/>
      </c>
      <c r="G220" s="61"/>
      <c r="H220" s="11" t="str">
        <f t="shared" si="24"/>
      </c>
      <c r="I220" s="62"/>
      <c r="J220" s="109" t="str">
        <f t="shared" si="25"/>
      </c>
      <c r="K220" s="111" t="str">
        <f t="shared" si="12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23"/>
      </c>
      <c r="G221" s="61"/>
      <c r="H221" s="11" t="str">
        <f t="shared" si="24"/>
      </c>
      <c r="I221" s="62"/>
      <c r="J221" s="109" t="str">
        <f t="shared" si="25"/>
      </c>
      <c r="K221" s="111" t="str">
        <f t="shared" si="12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23"/>
      </c>
      <c r="G222" s="61"/>
      <c r="H222" s="11" t="str">
        <f t="shared" si="24"/>
      </c>
      <c r="I222" s="62"/>
      <c r="J222" s="109" t="str">
        <f t="shared" si="25"/>
      </c>
      <c r="K222" s="111" t="str">
        <f t="shared" si="12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23"/>
      </c>
      <c r="G223" s="61"/>
      <c r="H223" s="11" t="str">
        <f t="shared" si="24"/>
      </c>
      <c r="I223" s="62"/>
      <c r="J223" s="109" t="str">
        <f t="shared" si="25"/>
      </c>
      <c r="K223" s="111" t="str">
        <f t="shared" si="12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23"/>
      </c>
      <c r="G224" s="61"/>
      <c r="H224" s="11" t="str">
        <f t="shared" si="24"/>
      </c>
      <c r="I224" s="62"/>
      <c r="J224" s="109" t="str">
        <f t="shared" si="25"/>
      </c>
      <c r="K224" s="111" t="str">
        <f t="shared" si="12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23"/>
      </c>
      <c r="G225" s="61"/>
      <c r="H225" s="11" t="str">
        <f t="shared" si="24"/>
      </c>
      <c r="I225" s="62"/>
      <c r="J225" s="109" t="str">
        <f t="shared" si="25"/>
      </c>
      <c r="K225" s="111" t="str">
        <f t="shared" si="12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23"/>
      </c>
      <c r="G226" s="61"/>
      <c r="H226" s="11" t="str">
        <f t="shared" si="24"/>
      </c>
      <c r="I226" s="62"/>
      <c r="J226" s="109" t="str">
        <f t="shared" si="25"/>
      </c>
      <c r="K226" s="111" t="str">
        <f t="shared" si="12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23"/>
      </c>
      <c r="G227" s="61"/>
      <c r="H227" s="11" t="str">
        <f t="shared" si="24"/>
      </c>
      <c r="I227" s="62"/>
      <c r="J227" s="109" t="str">
        <f t="shared" si="25"/>
      </c>
      <c r="K227" s="111" t="str">
        <f t="shared" si="12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23"/>
      </c>
      <c r="G228" s="61"/>
      <c r="H228" s="11" t="str">
        <f t="shared" si="24"/>
      </c>
      <c r="I228" s="62"/>
      <c r="J228" s="109" t="str">
        <f t="shared" si="25"/>
      </c>
      <c r="K228" s="111" t="str">
        <f t="shared" si="12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23"/>
      </c>
      <c r="G229" s="61"/>
      <c r="H229" s="11" t="str">
        <f t="shared" si="24"/>
      </c>
      <c r="I229" s="62"/>
      <c r="J229" s="109" t="str">
        <f t="shared" si="25"/>
      </c>
      <c r="K229" s="111" t="str">
        <f t="shared" si="12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23"/>
      </c>
      <c r="G230" s="61"/>
      <c r="H230" s="11" t="str">
        <f t="shared" si="24"/>
      </c>
      <c r="I230" s="62"/>
      <c r="J230" s="109" t="str">
        <f t="shared" si="25"/>
      </c>
      <c r="K230" s="111" t="str">
        <f t="shared" si="12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23"/>
      </c>
      <c r="G231" s="61"/>
      <c r="H231" s="11" t="str">
        <f t="shared" si="24"/>
      </c>
      <c r="I231" s="62"/>
      <c r="J231" s="109" t="str">
        <f t="shared" si="25"/>
      </c>
      <c r="K231" s="111" t="str">
        <f t="shared" si="12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23"/>
      </c>
      <c r="G232" s="61"/>
      <c r="H232" s="11" t="str">
        <f t="shared" si="24"/>
      </c>
      <c r="I232" s="62"/>
      <c r="J232" s="109" t="str">
        <f t="shared" si="25"/>
      </c>
      <c r="K232" s="111" t="str">
        <f t="shared" si="12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23"/>
      </c>
      <c r="G233" s="61"/>
      <c r="H233" s="11" t="str">
        <f t="shared" si="24"/>
      </c>
      <c r="I233" s="62"/>
      <c r="J233" s="109" t="str">
        <f t="shared" si="25"/>
      </c>
      <c r="K233" s="111" t="str">
        <f t="shared" si="12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23"/>
      </c>
      <c r="G234" s="61"/>
      <c r="H234" s="11" t="str">
        <f t="shared" si="24"/>
      </c>
      <c r="I234" s="62"/>
      <c r="J234" s="109" t="str">
        <f t="shared" si="25"/>
      </c>
      <c r="K234" s="111" t="str">
        <f t="shared" si="12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23"/>
      </c>
      <c r="G235" s="61"/>
      <c r="H235" s="11" t="str">
        <f t="shared" si="24"/>
      </c>
      <c r="I235" s="62"/>
      <c r="J235" s="109" t="str">
        <f t="shared" si="25"/>
      </c>
      <c r="K235" s="111" t="str">
        <f t="shared" si="12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23"/>
      </c>
      <c r="G236" s="61"/>
      <c r="H236" s="11" t="str">
        <f t="shared" si="24"/>
      </c>
      <c r="I236" s="62"/>
      <c r="J236" s="109" t="str">
        <f t="shared" si="25"/>
      </c>
      <c r="K236" s="111" t="str">
        <f t="shared" si="12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23"/>
      </c>
      <c r="G237" s="61"/>
      <c r="H237" s="11" t="str">
        <f t="shared" si="24"/>
      </c>
      <c r="I237" s="62"/>
      <c r="J237" s="109" t="str">
        <f t="shared" si="25"/>
      </c>
      <c r="K237" s="111" t="str">
        <f t="shared" si="12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23"/>
      </c>
      <c r="G238" s="61"/>
      <c r="H238" s="11" t="str">
        <f t="shared" si="24"/>
      </c>
      <c r="I238" s="62"/>
      <c r="J238" s="109" t="str">
        <f t="shared" si="25"/>
      </c>
      <c r="K238" s="111" t="str">
        <f t="shared" si="12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23"/>
      </c>
      <c r="G239" s="61"/>
      <c r="H239" s="11" t="str">
        <f t="shared" si="24"/>
      </c>
      <c r="I239" s="62"/>
      <c r="J239" s="109" t="str">
        <f t="shared" si="25"/>
      </c>
      <c r="K239" s="111" t="str">
        <f t="shared" si="12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23"/>
      </c>
      <c r="G240" s="61"/>
      <c r="H240" s="11" t="str">
        <f t="shared" si="24"/>
      </c>
      <c r="I240" s="62"/>
      <c r="J240" s="109" t="str">
        <f t="shared" si="25"/>
      </c>
      <c r="K240" s="111" t="str">
        <f t="shared" si="12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23"/>
      </c>
      <c r="G241" s="61"/>
      <c r="H241" s="11" t="str">
        <f t="shared" si="24"/>
      </c>
      <c r="I241" s="62"/>
      <c r="J241" s="109" t="str">
        <f t="shared" si="25"/>
      </c>
      <c r="K241" s="111" t="str">
        <f t="shared" si="12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23"/>
      </c>
      <c r="G242" s="61"/>
      <c r="H242" s="11" t="str">
        <f t="shared" si="24"/>
      </c>
      <c r="I242" s="62"/>
      <c r="J242" s="109" t="str">
        <f t="shared" si="25"/>
      </c>
      <c r="K242" s="111" t="str">
        <f ref="K242:K256" t="shared" si="26">IFERROR(H242-F242,"")</f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23"/>
      </c>
      <c r="G243" s="61"/>
      <c r="H243" s="11" t="str">
        <f t="shared" si="24"/>
      </c>
      <c r="I243" s="62"/>
      <c r="J243" s="109" t="str">
        <f t="shared" si="25"/>
      </c>
      <c r="K243" s="111" t="str">
        <f t="shared" si="26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23"/>
      </c>
      <c r="G244" s="61"/>
      <c r="H244" s="11" t="str">
        <f t="shared" si="24"/>
      </c>
      <c r="I244" s="62"/>
      <c r="J244" s="109" t="str">
        <f t="shared" si="25"/>
      </c>
      <c r="K244" s="111" t="str">
        <f t="shared" si="26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23"/>
      </c>
      <c r="G245" s="61"/>
      <c r="H245" s="11" t="str">
        <f t="shared" si="24"/>
      </c>
      <c r="I245" s="62"/>
      <c r="J245" s="109" t="str">
        <f t="shared" si="25"/>
      </c>
      <c r="K245" s="111" t="str">
        <f t="shared" si="2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23"/>
      </c>
      <c r="G246" s="61"/>
      <c r="H246" s="11" t="str">
        <f t="shared" si="24"/>
      </c>
      <c r="I246" s="62"/>
      <c r="J246" s="109" t="str">
        <f t="shared" si="25"/>
      </c>
      <c r="K246" s="111" t="str">
        <f t="shared" si="2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23"/>
      </c>
      <c r="G247" s="61"/>
      <c r="H247" s="11" t="str">
        <f t="shared" si="24"/>
      </c>
      <c r="I247" s="62"/>
      <c r="J247" s="109" t="str">
        <f t="shared" si="25"/>
      </c>
      <c r="K247" s="111" t="str">
        <f t="shared" si="2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23"/>
      </c>
      <c r="G248" s="61"/>
      <c r="H248" s="11" t="str">
        <f t="shared" si="24"/>
      </c>
      <c r="I248" s="62"/>
      <c r="J248" s="109" t="str">
        <f t="shared" si="25"/>
      </c>
      <c r="K248" s="111" t="str">
        <f t="shared" si="2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23"/>
      </c>
      <c r="G249" s="61"/>
      <c r="H249" s="11" t="str">
        <f t="shared" si="24"/>
      </c>
      <c r="I249" s="62"/>
      <c r="J249" s="109" t="str">
        <f t="shared" si="25"/>
      </c>
      <c r="K249" s="111" t="str">
        <f t="shared" si="2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23"/>
      </c>
      <c r="G250" s="61"/>
      <c r="H250" s="11" t="str">
        <f t="shared" si="24"/>
      </c>
      <c r="I250" s="62"/>
      <c r="J250" s="109" t="str">
        <f t="shared" si="25"/>
      </c>
      <c r="K250" s="111" t="str">
        <f t="shared" si="2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23"/>
      </c>
      <c r="G251" s="61"/>
      <c r="H251" s="11" t="str">
        <f t="shared" si="24"/>
      </c>
      <c r="I251" s="62"/>
      <c r="J251" s="109" t="str">
        <f t="shared" si="25"/>
      </c>
      <c r="K251" s="111" t="str">
        <f t="shared" si="2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23"/>
      </c>
      <c r="G252" s="61"/>
      <c r="H252" s="11" t="str">
        <f t="shared" si="24"/>
      </c>
      <c r="I252" s="62"/>
      <c r="J252" s="109" t="str">
        <f t="shared" si="25"/>
      </c>
      <c r="K252" s="111" t="str">
        <f t="shared" si="2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23"/>
      </c>
      <c r="G253" s="61"/>
      <c r="H253" s="11" t="str">
        <f t="shared" si="24"/>
      </c>
      <c r="I253" s="62"/>
      <c r="J253" s="109" t="str">
        <f t="shared" si="25"/>
      </c>
      <c r="K253" s="111" t="str">
        <f t="shared" si="2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23"/>
      </c>
      <c r="G254" s="61"/>
      <c r="H254" s="11" t="str">
        <f t="shared" si="24"/>
      </c>
      <c r="I254" s="62"/>
      <c r="J254" s="109" t="str">
        <f t="shared" si="25"/>
      </c>
      <c r="K254" s="111" t="str">
        <f t="shared" si="26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23"/>
      </c>
      <c r="G255" s="61"/>
      <c r="H255" s="11" t="str">
        <f t="shared" si="24"/>
      </c>
      <c r="I255" s="62"/>
      <c r="J255" s="109" t="str">
        <f t="shared" si="25"/>
      </c>
      <c r="K255" s="111" t="str">
        <f t="shared" si="26"/>
      </c>
      <c r="L255" s="64"/>
      <c r="M255" s="62"/>
      <c r="N255" s="65"/>
      <c r="O255" s="59"/>
      <c r="P255" s="62"/>
      <c r="Q255" s="65"/>
      <c r="R255" s="64"/>
      <c r="S255" s="62"/>
      <c r="T255" s="65"/>
      <c r="U255" s="59"/>
      <c r="V255" s="62"/>
      <c r="W255" s="65"/>
      <c r="X255" s="59"/>
      <c r="Y255" s="62"/>
      <c r="Z255" s="65"/>
      <c r="AA255" s="64"/>
      <c r="AB255" s="62"/>
      <c r="AC255" s="65"/>
      <c r="AD255" s="59"/>
      <c r="AE255" s="62"/>
      <c r="AF255" s="65"/>
      <c r="AG255" s="59"/>
      <c r="AH255" s="62"/>
      <c r="AI255" s="65"/>
      <c r="AJ255" s="64"/>
      <c r="AK255" s="62"/>
      <c r="AL255" s="65"/>
      <c r="AM255" s="64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64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64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64"/>
      <c r="CD255" s="66"/>
      <c r="CE255" s="65"/>
      <c r="CF255" s="59"/>
      <c r="CG255" s="62"/>
      <c r="CH255" s="65"/>
      <c r="CI255" s="64"/>
      <c r="CJ255" s="66"/>
      <c r="CK255" s="65"/>
    </row>
    <row r="256" ht="25.15" customHeight="1">
      <c r="B256" s="107"/>
      <c r="C256" s="58"/>
      <c r="D256" s="71"/>
      <c r="E256" s="60"/>
      <c r="F256" s="174" t="str">
        <f t="shared" si="23"/>
      </c>
      <c r="G256" s="175"/>
      <c r="H256" s="174" t="str">
        <f t="shared" si="24"/>
      </c>
      <c r="I256" s="63"/>
      <c r="J256" s="176" t="str">
        <f t="shared" si="25"/>
      </c>
      <c r="K256" s="112" t="str">
        <f t="shared" si="26"/>
      </c>
      <c r="L256" s="67"/>
      <c r="M256" s="63"/>
      <c r="N256" s="68"/>
      <c r="O256" s="60"/>
      <c r="P256" s="63"/>
      <c r="Q256" s="68"/>
      <c r="R256" s="67"/>
      <c r="S256" s="63"/>
      <c r="T256" s="68"/>
      <c r="U256" s="60"/>
      <c r="V256" s="63"/>
      <c r="W256" s="68"/>
      <c r="X256" s="60"/>
      <c r="Y256" s="63"/>
      <c r="Z256" s="68"/>
      <c r="AA256" s="67"/>
      <c r="AB256" s="63"/>
      <c r="AC256" s="68"/>
      <c r="AD256" s="60"/>
      <c r="AE256" s="63"/>
      <c r="AF256" s="68"/>
      <c r="AG256" s="60"/>
      <c r="AH256" s="63"/>
      <c r="AI256" s="68"/>
      <c r="AJ256" s="67"/>
      <c r="AK256" s="63"/>
      <c r="AL256" s="68"/>
      <c r="AM256" s="67"/>
      <c r="AN256" s="63"/>
      <c r="AO256" s="68"/>
      <c r="AP256" s="60"/>
      <c r="AQ256" s="63"/>
      <c r="AR256" s="68"/>
      <c r="AS256" s="60"/>
      <c r="AT256" s="63"/>
      <c r="AU256" s="68"/>
      <c r="AV256" s="60"/>
      <c r="AW256" s="63"/>
      <c r="AX256" s="68"/>
      <c r="AY256" s="67"/>
      <c r="AZ256" s="63"/>
      <c r="BA256" s="68"/>
      <c r="BB256" s="60"/>
      <c r="BC256" s="63"/>
      <c r="BD256" s="68"/>
      <c r="BE256" s="60"/>
      <c r="BF256" s="63"/>
      <c r="BG256" s="68"/>
      <c r="BH256" s="60"/>
      <c r="BI256" s="63"/>
      <c r="BJ256" s="68"/>
      <c r="BK256" s="60"/>
      <c r="BL256" s="63"/>
      <c r="BM256" s="68"/>
      <c r="BN256" s="60"/>
      <c r="BO256" s="63"/>
      <c r="BP256" s="68"/>
      <c r="BQ256" s="67"/>
      <c r="BR256" s="63"/>
      <c r="BS256" s="68"/>
      <c r="BT256" s="60"/>
      <c r="BU256" s="63"/>
      <c r="BV256" s="68"/>
      <c r="BW256" s="60"/>
      <c r="BX256" s="63"/>
      <c r="BY256" s="68"/>
      <c r="BZ256" s="60"/>
      <c r="CA256" s="63"/>
      <c r="CB256" s="68"/>
      <c r="CC256" s="67"/>
      <c r="CD256" s="69"/>
      <c r="CE256" s="68"/>
      <c r="CF256" s="60"/>
      <c r="CG256" s="63"/>
      <c r="CH256" s="68"/>
      <c r="CI256" s="67"/>
      <c r="CJ256" s="69"/>
      <c r="CK256" s="68"/>
    </row>
    <row r="257" s="7" customFormat="1">
      <c r="D257" s="72"/>
    </row>
    <row r="258" s="7" customFormat="1">
      <c r="D258" s="72"/>
    </row>
    <row r="259" s="7" customFormat="1"/>
    <row r="260" s="7" customFormat="1"/>
  </sheetData>
  <sheetProtection selectLockedCells="1" autoFilter="0"/>
  <mergeCells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</mergeCells>
  <conditionalFormatting sqref="K8:K256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disablePrompts="1" count="1">
    <dataValidation type="list" allowBlank="1" showInputMessage="1" showErrorMessage="1" errorTitle="Select one" error="Select one" promptTitle="Select one" prompt="Select one" sqref="D8:D256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8"/>
  <sheetViews>
    <sheetView showGridLines="0" zoomScale="90" zoomScaleNormal="90" workbookViewId="0">
      <pane xSplit="4" ySplit="2" topLeftCell="E152" activePane="bottomRight" state="frozen"/>
      <selection activeCell="D3" sqref="D3"/>
      <selection pane="topRight" activeCell="D3" sqref="D3"/>
      <selection pane="bottomLeft" activeCell="D3" sqref="D3"/>
      <selection pane="bottomRight" activeCell="L8" sqref="L8:AQ16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587</v>
      </c>
      <c r="B1" s="560" t="str">
        <f>'LGA Registration'!A5</f>
        <v>BWARI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SUM(E8:E256)</f>
        <v>175955</v>
      </c>
      <c r="F3" s="128">
        <f>SUM(L3,O3,R3,U3,X3,AA3,AD3,AG3,AJ3,AM3,AP3,AS3,AV3,AY3,BB3,BE3,BH3,BK3,BN3,BQ3,BT3,BW3,BZ3,CC3,CF3,CI3)</f>
        <v>0</v>
      </c>
      <c r="G3" s="34">
        <f>SUM(G8:G256)</f>
        <v>2240</v>
      </c>
      <c r="H3" s="128">
        <f>SUM(M3,P3,S3,V3,Y3,AB3,AE3,AH3,AK3,AN3,AQ3,AT3,AW3,AZ3,BC3,BF3,BI3,BL3,BO3,BR3,BU3,BX3,CA3,CD3,CG3,CJ3)</f>
        <v>0</v>
      </c>
      <c r="I3" s="34">
        <f>SUM(I8:I256)</f>
        <v>1898</v>
      </c>
      <c r="J3" s="129">
        <f>SUM(N3,Q3,T3,W3,Z3,AC3,AF3,AI3,AL3,AO3,AR3,AU3,AX3,BA3,BD3,BG3,BJ3,BM3,BP3,BS3,BV3,BY3,CB3,CE3,CH3,CK3)</f>
        <v>0</v>
      </c>
      <c r="K3" s="34"/>
      <c r="L3" s="99" t="str">
        <f>IF(COUNTA(L8:L256)=0,"",SUM(L8:L256))</f>
      </c>
      <c r="M3" s="99" t="str">
        <f ref="M3:BX3" t="shared" si="0">IF(COUNTA(M8:M256)=0,"",SUM(M8:M256))</f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ref="BY3:CE3" t="shared" si="1">IF(COUNTA(BY8:BY256)=0,"",SUM(BY8:BY256))</f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IF(CF8="","",SUM(CF8:CF256))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SUMIF($D$8:$D$256,"Facility",L8:L256)</f>
        <v>0</v>
      </c>
      <c r="M4" s="100">
        <f ref="M4:BX4" t="shared" si="3">SUMIF($D$8:$D$256,"Facility",M8:M256)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K4" t="shared" si="4">SUMIF($D$8:$D$256,"Facility",BY8:BY256)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  <c r="CK4" s="100">
        <f t="shared" si="4"/>
        <v>0</v>
      </c>
    </row>
    <row r="5" hidden="1">
      <c r="D5" s="3" t="s">
        <v>51</v>
      </c>
      <c r="K5" s="30"/>
      <c r="L5" s="100">
        <f>SUMIF($D$8:$D$256,"Community",L8:L256)</f>
        <v>0</v>
      </c>
      <c r="M5" s="100">
        <f ref="M5:BX5" t="shared" si="5">SUMIF($D$8:$D$256,"Community",M8:M256)</f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t="shared" si="5"/>
        <v>0</v>
      </c>
      <c r="BY5" s="100">
        <f ref="BY5:CK5" t="shared" si="6">SUMIF($D$8:$D$256,"Community",BY8:BY256)</f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  <c r="CK5" s="100">
        <f t="shared" si="6"/>
        <v>0</v>
      </c>
    </row>
    <row r="6" hidden="1">
      <c r="D6" s="3" t="s">
        <v>81</v>
      </c>
      <c r="L6" s="101">
        <f ref="L6:N7" t="shared" si="7">SUM(L4,O4,R4,U4,X4,AA4,AD4,AG4,AJ4,AM4,AP4,AS4,AV4,AY4,BB4,BE4,BH4,BK4,BN4,BQ4,BT4,BW4,BZ4,CC4,CF4,CI4)</f>
        <v>0</v>
      </c>
      <c r="M6" s="101">
        <f t="shared" si="7"/>
        <v>0</v>
      </c>
      <c r="N6" s="101">
        <f t="shared" si="7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7"/>
        <v>0</v>
      </c>
      <c r="M7" s="101">
        <f t="shared" si="7"/>
        <v>0</v>
      </c>
      <c r="N7" s="101">
        <f t="shared" si="7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588</v>
      </c>
      <c r="B8" s="8">
        <v>1</v>
      </c>
      <c r="C8" s="56" t="s">
        <v>589</v>
      </c>
      <c r="D8" s="173" t="s">
        <v>50</v>
      </c>
      <c r="E8" s="102">
        <v>64713</v>
      </c>
      <c r="F8" s="103">
        <f>IFERROR((SUM(L8,O8,R8,U8,X8,AA8,AD8,AG8,AJ8,AM8,AP8,AS8,AV8,AY8,BB8,BE8,BH8,BK8,BN8,BQ8,BT8,BW8,BZ8,CC8,CF8,CI8)/E8),"")</f>
        <v>0</v>
      </c>
      <c r="G8" s="104">
        <v>324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>
        <v>0</v>
      </c>
      <c r="M8" s="105">
        <v>0</v>
      </c>
      <c r="N8" s="73">
        <v>0</v>
      </c>
      <c r="O8" s="102">
        <v>0</v>
      </c>
      <c r="P8" s="105">
        <v>0</v>
      </c>
      <c r="Q8" s="73">
        <v>0</v>
      </c>
      <c r="R8" s="191">
        <v>0</v>
      </c>
      <c r="S8" s="192">
        <v>0</v>
      </c>
      <c r="T8" s="190">
        <v>0</v>
      </c>
      <c r="U8" s="381">
        <v>0</v>
      </c>
      <c r="V8" s="380">
        <v>0</v>
      </c>
      <c r="W8" s="378">
        <v>0</v>
      </c>
      <c r="X8" s="426">
        <v>0</v>
      </c>
      <c r="Y8" s="427">
        <v>0</v>
      </c>
      <c r="Z8" s="425">
        <v>0</v>
      </c>
      <c r="AA8" s="518">
        <v>0</v>
      </c>
      <c r="AB8" s="519">
        <v>0</v>
      </c>
      <c r="AC8" s="517">
        <v>0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590</v>
      </c>
      <c r="B9" s="9">
        <v>2</v>
      </c>
      <c r="C9" s="57" t="s">
        <v>591</v>
      </c>
      <c r="D9" s="70" t="s">
        <v>50</v>
      </c>
      <c r="E9" s="59"/>
      <c r="F9" s="11" t="str">
        <f ref="F9:F256" t="shared" si="8">IFERROR((SUM(L9,O9,R9,U9,X9,AA9,AD9,AG9,AJ9,AM9,AP9,AS9,AV9,AY9,BB9,BE9,BH9,BK9,BN9,BQ9,BT9,BW9,BZ9,CC9,CF9,CI9)/E9),"")</f>
      </c>
      <c r="G9" s="61"/>
      <c r="H9" s="11" t="str">
        <f ref="H9:H256" t="shared" si="9">IFERROR((SUM(M9,P9,S9,V9,Y9,AB9,AE9,AH9,AK9,AN9,AQ9,AT9,AW9,AZ9,BC9,BF9,BI9,BL9,BO9,BR9,BU9,BX9,CA9,CD9,CG9,CJ9)/G9),"")</f>
      </c>
      <c r="I9" s="62"/>
      <c r="J9" s="109" t="str">
        <f ref="J9:J256" t="shared" si="10">IFERROR((SUM(N9,Q9,T9,W9,Z9,AC9,AF9,AI9,AL9,AO9,AR9,AU9,AX9,BA9,BD9,BG9,BJ9,BM9,BP9,BS9,BV9,BY9,CB9,CE9,CH9,CK9)/I9),"")</f>
      </c>
      <c r="K9" s="111" t="str">
        <f ref="K9:K241" t="shared" si="11">IFERROR(H9-F9,"")</f>
      </c>
      <c r="L9" s="64">
        <v>1543</v>
      </c>
      <c r="M9" s="62">
        <v>10</v>
      </c>
      <c r="N9" s="65">
        <v>10</v>
      </c>
      <c r="O9" s="59">
        <v>1662</v>
      </c>
      <c r="P9" s="62">
        <v>12</v>
      </c>
      <c r="Q9" s="65">
        <v>10</v>
      </c>
      <c r="R9" s="187">
        <v>1887</v>
      </c>
      <c r="S9" s="188">
        <v>6</v>
      </c>
      <c r="T9" s="189">
        <v>6</v>
      </c>
      <c r="U9" s="372">
        <v>1705</v>
      </c>
      <c r="V9" s="374">
        <v>14</v>
      </c>
      <c r="W9" s="376">
        <v>11</v>
      </c>
      <c r="X9" s="422">
        <v>1502</v>
      </c>
      <c r="Y9" s="423">
        <v>11</v>
      </c>
      <c r="Z9" s="424">
        <v>11</v>
      </c>
      <c r="AA9" s="514">
        <v>1476</v>
      </c>
      <c r="AB9" s="515">
        <v>10</v>
      </c>
      <c r="AC9" s="516">
        <v>10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592</v>
      </c>
      <c r="B10" s="9">
        <v>3</v>
      </c>
      <c r="C10" s="57" t="s">
        <v>593</v>
      </c>
      <c r="D10" s="70" t="s">
        <v>51</v>
      </c>
      <c r="E10" s="59">
        <v>6144</v>
      </c>
      <c r="F10" s="11">
        <f t="shared" si="8"/>
        <v>0</v>
      </c>
      <c r="G10" s="61">
        <v>107</v>
      </c>
      <c r="H10" s="11">
        <f t="shared" si="9"/>
        <v>0</v>
      </c>
      <c r="I10" s="62">
        <v>306</v>
      </c>
      <c r="J10" s="109">
        <f t="shared" si="10"/>
        <v>0</v>
      </c>
      <c r="K10" s="111">
        <f t="shared" si="11"/>
        <v>0</v>
      </c>
      <c r="L10" s="64">
        <v>0</v>
      </c>
      <c r="M10" s="62">
        <v>0</v>
      </c>
      <c r="N10" s="65">
        <v>0</v>
      </c>
      <c r="O10" s="59">
        <v>0</v>
      </c>
      <c r="P10" s="62">
        <v>0</v>
      </c>
      <c r="Q10" s="65">
        <v>0</v>
      </c>
      <c r="R10" s="187">
        <v>1239</v>
      </c>
      <c r="S10" s="188">
        <v>4</v>
      </c>
      <c r="T10" s="189">
        <v>0</v>
      </c>
      <c r="U10" s="375">
        <v>831</v>
      </c>
      <c r="V10" s="374">
        <v>4</v>
      </c>
      <c r="W10" s="376">
        <v>0</v>
      </c>
      <c r="X10" s="422">
        <v>1048</v>
      </c>
      <c r="Y10" s="423">
        <v>4</v>
      </c>
      <c r="Z10" s="424">
        <v>0</v>
      </c>
      <c r="AA10" s="514">
        <v>494</v>
      </c>
      <c r="AB10" s="515">
        <v>0</v>
      </c>
      <c r="AC10" s="516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594</v>
      </c>
      <c r="B11" s="9">
        <v>4</v>
      </c>
      <c r="C11" s="57" t="s">
        <v>595</v>
      </c>
      <c r="D11" s="70" t="s">
        <v>50</v>
      </c>
      <c r="E11" s="59">
        <v>1321</v>
      </c>
      <c r="F11" s="11">
        <f t="shared" si="8"/>
        <v>0</v>
      </c>
      <c r="G11" s="61">
        <v>23</v>
      </c>
      <c r="H11" s="11">
        <f t="shared" si="9"/>
        <v>0</v>
      </c>
      <c r="I11" s="62">
        <v>145</v>
      </c>
      <c r="J11" s="109">
        <f t="shared" si="10"/>
        <v>0</v>
      </c>
      <c r="K11" s="111">
        <f t="shared" si="11"/>
        <v>0</v>
      </c>
      <c r="L11" s="64">
        <v>38</v>
      </c>
      <c r="M11" s="62">
        <v>2</v>
      </c>
      <c r="N11" s="65">
        <v>1</v>
      </c>
      <c r="O11" s="59">
        <v>33</v>
      </c>
      <c r="P11" s="62">
        <v>1</v>
      </c>
      <c r="Q11" s="65">
        <v>1</v>
      </c>
      <c r="R11" s="187">
        <v>22</v>
      </c>
      <c r="S11" s="188">
        <v>0</v>
      </c>
      <c r="T11" s="189">
        <v>0</v>
      </c>
      <c r="U11" s="375">
        <v>186</v>
      </c>
      <c r="V11" s="374">
        <v>0</v>
      </c>
      <c r="W11" s="376">
        <v>0</v>
      </c>
      <c r="X11" s="422">
        <v>26</v>
      </c>
      <c r="Y11" s="423">
        <v>1</v>
      </c>
      <c r="Z11" s="424">
        <v>1</v>
      </c>
      <c r="AA11" s="514">
        <v>15</v>
      </c>
      <c r="AB11" s="515">
        <v>0</v>
      </c>
      <c r="AC11" s="516">
        <v>0</v>
      </c>
      <c r="AD11" s="64">
        <v>0</v>
      </c>
      <c r="AE11" s="62">
        <v>0</v>
      </c>
      <c r="AF11" s="65">
        <v>0</v>
      </c>
      <c r="AG11" s="59">
        <v>0</v>
      </c>
      <c r="AH11" s="62">
        <v>0</v>
      </c>
      <c r="AI11" s="65">
        <v>0</v>
      </c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458" t="s">
        <v>596</v>
      </c>
      <c r="B12" s="9">
        <v>5</v>
      </c>
      <c r="C12" s="57" t="s">
        <v>597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09" t="str">
        <f t="shared" si="10"/>
      </c>
      <c r="K12" s="111" t="str">
        <f t="shared" si="11"/>
      </c>
      <c r="L12" s="64">
        <v>0</v>
      </c>
      <c r="M12" s="62">
        <v>0</v>
      </c>
      <c r="N12" s="65">
        <v>0</v>
      </c>
      <c r="O12" s="59">
        <v>0</v>
      </c>
      <c r="P12" s="62">
        <v>0</v>
      </c>
      <c r="Q12" s="65">
        <v>0</v>
      </c>
      <c r="R12" s="187">
        <v>0</v>
      </c>
      <c r="S12" s="188">
        <v>0</v>
      </c>
      <c r="T12" s="189">
        <v>0</v>
      </c>
      <c r="U12" s="372">
        <v>0</v>
      </c>
      <c r="V12" s="374">
        <v>0</v>
      </c>
      <c r="W12" s="376">
        <v>0</v>
      </c>
      <c r="X12" s="422">
        <v>0</v>
      </c>
      <c r="Y12" s="423">
        <v>0</v>
      </c>
      <c r="Z12" s="424">
        <v>0</v>
      </c>
      <c r="AA12" s="514">
        <v>0</v>
      </c>
      <c r="AB12" s="515">
        <v>0</v>
      </c>
      <c r="AC12" s="516">
        <v>0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>
      <c r="A13" s="458" t="s">
        <v>598</v>
      </c>
      <c r="B13" s="9">
        <v>6</v>
      </c>
      <c r="C13" s="57" t="s">
        <v>599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09" t="str">
        <f t="shared" si="10"/>
      </c>
      <c r="K13" s="111" t="str">
        <f t="shared" si="11"/>
      </c>
      <c r="L13" s="64">
        <v>0</v>
      </c>
      <c r="M13" s="62">
        <v>0</v>
      </c>
      <c r="N13" s="65">
        <v>0</v>
      </c>
      <c r="O13" s="59">
        <v>0</v>
      </c>
      <c r="P13" s="62">
        <v>0</v>
      </c>
      <c r="Q13" s="65">
        <v>0</v>
      </c>
      <c r="R13" s="187">
        <v>0</v>
      </c>
      <c r="S13" s="188">
        <v>0</v>
      </c>
      <c r="T13" s="189">
        <v>0</v>
      </c>
      <c r="U13" s="372">
        <v>0</v>
      </c>
      <c r="V13" s="374">
        <v>0</v>
      </c>
      <c r="W13" s="376">
        <v>0</v>
      </c>
      <c r="X13" s="422">
        <v>0</v>
      </c>
      <c r="Y13" s="423">
        <v>0</v>
      </c>
      <c r="Z13" s="424">
        <v>0</v>
      </c>
      <c r="AA13" s="514">
        <v>0</v>
      </c>
      <c r="AB13" s="515">
        <v>0</v>
      </c>
      <c r="AC13" s="516">
        <v>0</v>
      </c>
      <c r="AD13" s="59">
        <v>0</v>
      </c>
      <c r="AE13" s="62">
        <v>0</v>
      </c>
      <c r="AF13" s="65">
        <v>0</v>
      </c>
      <c r="AG13" s="59">
        <v>0</v>
      </c>
      <c r="AH13" s="62">
        <v>0</v>
      </c>
      <c r="AI13" s="65">
        <v>0</v>
      </c>
      <c r="AJ13" s="59">
        <v>0</v>
      </c>
      <c r="AK13" s="62">
        <v>0</v>
      </c>
      <c r="AL13" s="6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600</v>
      </c>
      <c r="B14" s="9">
        <v>7</v>
      </c>
      <c r="C14" s="57" t="s">
        <v>601</v>
      </c>
      <c r="D14" s="70" t="s">
        <v>50</v>
      </c>
      <c r="E14" s="59"/>
      <c r="F14" s="11" t="str">
        <f t="shared" si="8"/>
      </c>
      <c r="G14" s="61"/>
      <c r="H14" s="11" t="str">
        <f t="shared" si="9"/>
      </c>
      <c r="I14" s="62"/>
      <c r="J14" s="109" t="str">
        <f t="shared" si="10"/>
      </c>
      <c r="K14" s="111" t="str">
        <f t="shared" si="11"/>
      </c>
      <c r="L14" s="64">
        <v>10</v>
      </c>
      <c r="M14" s="62">
        <v>0</v>
      </c>
      <c r="N14" s="65">
        <v>0</v>
      </c>
      <c r="O14" s="59">
        <v>11</v>
      </c>
      <c r="P14" s="62">
        <v>0</v>
      </c>
      <c r="Q14" s="65">
        <v>0</v>
      </c>
      <c r="R14" s="187">
        <v>10</v>
      </c>
      <c r="S14" s="188">
        <v>0</v>
      </c>
      <c r="T14" s="189">
        <v>0</v>
      </c>
      <c r="U14" s="372">
        <v>11</v>
      </c>
      <c r="V14" s="374">
        <v>0</v>
      </c>
      <c r="W14" s="376">
        <v>0</v>
      </c>
      <c r="X14" s="422">
        <v>10</v>
      </c>
      <c r="Y14" s="423">
        <v>0</v>
      </c>
      <c r="Z14" s="424">
        <v>0</v>
      </c>
      <c r="AA14" s="514">
        <v>12</v>
      </c>
      <c r="AB14" s="515">
        <v>0</v>
      </c>
      <c r="AC14" s="516">
        <v>0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602</v>
      </c>
      <c r="B15" s="9">
        <v>8</v>
      </c>
      <c r="C15" s="57" t="s">
        <v>603</v>
      </c>
      <c r="D15" s="70" t="s">
        <v>50</v>
      </c>
      <c r="E15" s="59">
        <v>11163</v>
      </c>
      <c r="F15" s="11">
        <f t="shared" si="8"/>
        <v>0</v>
      </c>
      <c r="G15" s="61">
        <v>194</v>
      </c>
      <c r="H15" s="11">
        <f t="shared" si="9"/>
        <v>0</v>
      </c>
      <c r="I15" s="62">
        <v>102</v>
      </c>
      <c r="J15" s="109">
        <f t="shared" si="10"/>
        <v>0</v>
      </c>
      <c r="K15" s="111">
        <f t="shared" si="11"/>
        <v>0</v>
      </c>
      <c r="L15" s="64">
        <v>415</v>
      </c>
      <c r="M15" s="62">
        <v>10</v>
      </c>
      <c r="N15" s="65">
        <v>10</v>
      </c>
      <c r="O15" s="59">
        <v>378</v>
      </c>
      <c r="P15" s="62">
        <v>5</v>
      </c>
      <c r="Q15" s="65">
        <v>5</v>
      </c>
      <c r="R15" s="187">
        <v>399</v>
      </c>
      <c r="S15" s="188">
        <v>7</v>
      </c>
      <c r="T15" s="189">
        <v>6</v>
      </c>
      <c r="U15" s="372">
        <v>372</v>
      </c>
      <c r="V15" s="374">
        <v>5</v>
      </c>
      <c r="W15" s="376">
        <v>5</v>
      </c>
      <c r="X15" s="422">
        <v>371</v>
      </c>
      <c r="Y15" s="423">
        <v>2</v>
      </c>
      <c r="Z15" s="424">
        <v>2</v>
      </c>
      <c r="AA15" s="514">
        <v>261</v>
      </c>
      <c r="AB15" s="515">
        <v>6</v>
      </c>
      <c r="AC15" s="516">
        <v>6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604</v>
      </c>
      <c r="B16" s="9">
        <v>9</v>
      </c>
      <c r="C16" s="57" t="s">
        <v>605</v>
      </c>
      <c r="D16" s="70" t="s">
        <v>50</v>
      </c>
      <c r="E16" s="59"/>
      <c r="F16" s="11" t="str">
        <f t="shared" si="8"/>
      </c>
      <c r="G16" s="61"/>
      <c r="H16" s="11" t="str">
        <f t="shared" si="9"/>
      </c>
      <c r="I16" s="62"/>
      <c r="J16" s="109" t="str">
        <f t="shared" si="10"/>
      </c>
      <c r="K16" s="111" t="str">
        <f t="shared" si="11"/>
      </c>
      <c r="L16" s="64">
        <v>0</v>
      </c>
      <c r="M16" s="62">
        <v>0</v>
      </c>
      <c r="N16" s="65">
        <v>0</v>
      </c>
      <c r="O16" s="59">
        <v>0</v>
      </c>
      <c r="P16" s="62">
        <v>0</v>
      </c>
      <c r="Q16" s="65">
        <v>0</v>
      </c>
      <c r="R16" s="187">
        <v>0</v>
      </c>
      <c r="S16" s="188">
        <v>0</v>
      </c>
      <c r="T16" s="189">
        <v>0</v>
      </c>
      <c r="U16" s="372">
        <v>0</v>
      </c>
      <c r="V16" s="374">
        <v>0</v>
      </c>
      <c r="W16" s="376">
        <v>0</v>
      </c>
      <c r="X16" s="422">
        <v>0</v>
      </c>
      <c r="Y16" s="423">
        <v>0</v>
      </c>
      <c r="Z16" s="424">
        <v>0</v>
      </c>
      <c r="AA16" s="514">
        <v>0</v>
      </c>
      <c r="AB16" s="515">
        <v>0</v>
      </c>
      <c r="AC16" s="516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606</v>
      </c>
      <c r="B17" s="9">
        <v>10</v>
      </c>
      <c r="C17" s="57" t="s">
        <v>607</v>
      </c>
      <c r="D17" s="70" t="s">
        <v>50</v>
      </c>
      <c r="E17" s="59"/>
      <c r="F17" s="11" t="str">
        <f t="shared" si="8"/>
      </c>
      <c r="G17" s="61"/>
      <c r="H17" s="11" t="str">
        <f t="shared" si="9"/>
      </c>
      <c r="I17" s="62"/>
      <c r="J17" s="109" t="str">
        <f t="shared" si="10"/>
      </c>
      <c r="K17" s="111" t="str">
        <f t="shared" si="11"/>
      </c>
      <c r="L17" s="64">
        <v>0</v>
      </c>
      <c r="M17" s="62">
        <v>0</v>
      </c>
      <c r="N17" s="65">
        <v>0</v>
      </c>
      <c r="O17" s="59">
        <v>0</v>
      </c>
      <c r="P17" s="62">
        <v>0</v>
      </c>
      <c r="Q17" s="65">
        <v>0</v>
      </c>
      <c r="R17" s="187">
        <v>0</v>
      </c>
      <c r="S17" s="188">
        <v>0</v>
      </c>
      <c r="T17" s="189">
        <v>0</v>
      </c>
      <c r="U17" s="372">
        <v>0</v>
      </c>
      <c r="V17" s="374">
        <v>0</v>
      </c>
      <c r="W17" s="376">
        <v>0</v>
      </c>
      <c r="X17" s="422">
        <v>0</v>
      </c>
      <c r="Y17" s="423">
        <v>0</v>
      </c>
      <c r="Z17" s="424">
        <v>0</v>
      </c>
      <c r="AA17" s="514">
        <v>0</v>
      </c>
      <c r="AB17" s="515">
        <v>0</v>
      </c>
      <c r="AC17" s="516">
        <v>0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608</v>
      </c>
      <c r="B18" s="9">
        <v>11</v>
      </c>
      <c r="C18" s="57" t="s">
        <v>609</v>
      </c>
      <c r="D18" s="70" t="s">
        <v>50</v>
      </c>
      <c r="E18" s="59"/>
      <c r="F18" s="11" t="str">
        <f t="shared" si="8"/>
      </c>
      <c r="G18" s="61"/>
      <c r="H18" s="11" t="str">
        <f t="shared" si="9"/>
      </c>
      <c r="I18" s="62"/>
      <c r="J18" s="109" t="str">
        <f t="shared" si="10"/>
      </c>
      <c r="K18" s="111" t="str">
        <f t="shared" si="11"/>
      </c>
      <c r="L18" s="64">
        <v>0</v>
      </c>
      <c r="M18" s="62">
        <v>0</v>
      </c>
      <c r="N18" s="65">
        <v>0</v>
      </c>
      <c r="O18" s="59">
        <v>0</v>
      </c>
      <c r="P18" s="62">
        <v>0</v>
      </c>
      <c r="Q18" s="65">
        <v>0</v>
      </c>
      <c r="R18" s="187">
        <v>0</v>
      </c>
      <c r="S18" s="188">
        <v>0</v>
      </c>
      <c r="T18" s="189">
        <v>0</v>
      </c>
      <c r="U18" s="372">
        <v>0</v>
      </c>
      <c r="V18" s="374">
        <v>0</v>
      </c>
      <c r="W18" s="376">
        <v>0</v>
      </c>
      <c r="X18" s="422">
        <v>0</v>
      </c>
      <c r="Y18" s="423">
        <v>0</v>
      </c>
      <c r="Z18" s="424">
        <v>0</v>
      </c>
      <c r="AA18" s="514">
        <v>0</v>
      </c>
      <c r="AB18" s="515">
        <v>0</v>
      </c>
      <c r="AC18" s="516">
        <v>0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610</v>
      </c>
      <c r="B19" s="9">
        <v>12</v>
      </c>
      <c r="C19" s="57" t="s">
        <v>611</v>
      </c>
      <c r="D19" s="70" t="s">
        <v>50</v>
      </c>
      <c r="E19" s="59">
        <v>556</v>
      </c>
      <c r="F19" s="11">
        <f t="shared" si="8"/>
        <v>0</v>
      </c>
      <c r="G19" s="61">
        <v>9</v>
      </c>
      <c r="H19" s="11">
        <f t="shared" si="9"/>
        <v>0</v>
      </c>
      <c r="I19" s="62">
        <v>21</v>
      </c>
      <c r="J19" s="109">
        <f t="shared" si="10"/>
        <v>0</v>
      </c>
      <c r="K19" s="111">
        <f t="shared" si="11"/>
        <v>0</v>
      </c>
      <c r="L19" s="64">
        <v>23</v>
      </c>
      <c r="M19" s="62">
        <v>0</v>
      </c>
      <c r="N19" s="65">
        <v>0</v>
      </c>
      <c r="O19" s="59">
        <v>23</v>
      </c>
      <c r="P19" s="62">
        <v>1</v>
      </c>
      <c r="Q19" s="65">
        <v>1</v>
      </c>
      <c r="R19" s="187">
        <v>23</v>
      </c>
      <c r="S19" s="188">
        <v>1</v>
      </c>
      <c r="T19" s="189">
        <v>1</v>
      </c>
      <c r="U19" s="372">
        <v>16</v>
      </c>
      <c r="V19" s="374">
        <v>1</v>
      </c>
      <c r="W19" s="376">
        <v>1</v>
      </c>
      <c r="X19" s="422">
        <v>10</v>
      </c>
      <c r="Y19" s="423">
        <v>0</v>
      </c>
      <c r="Z19" s="424">
        <v>0</v>
      </c>
      <c r="AA19" s="514">
        <v>0</v>
      </c>
      <c r="AB19" s="515">
        <v>0</v>
      </c>
      <c r="AC19" s="516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612</v>
      </c>
      <c r="B20" s="9">
        <v>13</v>
      </c>
      <c r="C20" s="57" t="s">
        <v>613</v>
      </c>
      <c r="D20" s="70" t="s">
        <v>50</v>
      </c>
      <c r="E20" s="59">
        <v>2291</v>
      </c>
      <c r="F20" s="11">
        <f t="shared" si="8"/>
        <v>0</v>
      </c>
      <c r="G20" s="61">
        <v>37</v>
      </c>
      <c r="H20" s="11">
        <f t="shared" si="9"/>
        <v>0</v>
      </c>
      <c r="I20" s="62"/>
      <c r="J20" s="109" t="str">
        <f t="shared" si="10"/>
      </c>
      <c r="K20" s="111">
        <f t="shared" si="11"/>
        <v>0</v>
      </c>
      <c r="L20" s="64">
        <v>0</v>
      </c>
      <c r="M20" s="62">
        <v>0</v>
      </c>
      <c r="N20" s="65">
        <v>0</v>
      </c>
      <c r="O20" s="59">
        <v>31</v>
      </c>
      <c r="P20" s="62">
        <v>3</v>
      </c>
      <c r="Q20" s="65">
        <v>1</v>
      </c>
      <c r="R20" s="187">
        <v>36</v>
      </c>
      <c r="S20" s="188">
        <v>1</v>
      </c>
      <c r="T20" s="189">
        <v>1</v>
      </c>
      <c r="U20" s="372">
        <v>29</v>
      </c>
      <c r="V20" s="374">
        <v>0</v>
      </c>
      <c r="W20" s="376">
        <v>0</v>
      </c>
      <c r="X20" s="422">
        <v>0</v>
      </c>
      <c r="Y20" s="423">
        <v>0</v>
      </c>
      <c r="Z20" s="424">
        <v>0</v>
      </c>
      <c r="AA20" s="514">
        <v>0</v>
      </c>
      <c r="AB20" s="515">
        <v>0</v>
      </c>
      <c r="AC20" s="516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614</v>
      </c>
      <c r="B21" s="9">
        <v>14</v>
      </c>
      <c r="C21" s="57" t="s">
        <v>615</v>
      </c>
      <c r="D21" s="70" t="s">
        <v>50</v>
      </c>
      <c r="E21" s="59">
        <v>44346</v>
      </c>
      <c r="F21" s="11">
        <f t="shared" si="8"/>
        <v>0</v>
      </c>
      <c r="G21" s="61">
        <v>767</v>
      </c>
      <c r="H21" s="11">
        <f t="shared" si="9"/>
        <v>0</v>
      </c>
      <c r="I21" s="62">
        <v>306</v>
      </c>
      <c r="J21" s="109">
        <f t="shared" si="10"/>
        <v>0</v>
      </c>
      <c r="K21" s="111">
        <f t="shared" si="11"/>
        <v>0</v>
      </c>
      <c r="L21" s="64">
        <v>10</v>
      </c>
      <c r="M21" s="62">
        <v>3</v>
      </c>
      <c r="N21" s="65">
        <v>3</v>
      </c>
      <c r="O21" s="59">
        <v>13</v>
      </c>
      <c r="P21" s="62">
        <v>0</v>
      </c>
      <c r="Q21" s="65">
        <v>1</v>
      </c>
      <c r="R21" s="187">
        <v>9</v>
      </c>
      <c r="S21" s="188">
        <v>2</v>
      </c>
      <c r="T21" s="189">
        <v>4</v>
      </c>
      <c r="U21" s="372">
        <v>7</v>
      </c>
      <c r="V21" s="374">
        <v>4</v>
      </c>
      <c r="W21" s="376">
        <v>4</v>
      </c>
      <c r="X21" s="422">
        <v>33</v>
      </c>
      <c r="Y21" s="423">
        <v>4</v>
      </c>
      <c r="Z21" s="424">
        <v>3</v>
      </c>
      <c r="AA21" s="514">
        <v>4</v>
      </c>
      <c r="AB21" s="515">
        <v>0</v>
      </c>
      <c r="AC21" s="516">
        <v>1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616</v>
      </c>
      <c r="B22" s="9">
        <v>15</v>
      </c>
      <c r="C22" s="57" t="s">
        <v>617</v>
      </c>
      <c r="D22" s="70" t="s">
        <v>50</v>
      </c>
      <c r="E22" s="59"/>
      <c r="F22" s="11" t="str">
        <f t="shared" si="8"/>
      </c>
      <c r="G22" s="61"/>
      <c r="H22" s="11" t="str">
        <f t="shared" si="9"/>
      </c>
      <c r="I22" s="62"/>
      <c r="J22" s="109" t="str">
        <f t="shared" si="10"/>
      </c>
      <c r="K22" s="111" t="str">
        <f t="shared" si="11"/>
      </c>
      <c r="L22" s="64">
        <v>0</v>
      </c>
      <c r="M22" s="62">
        <v>0</v>
      </c>
      <c r="N22" s="65">
        <v>0</v>
      </c>
      <c r="O22" s="59">
        <v>0</v>
      </c>
      <c r="P22" s="62">
        <v>0</v>
      </c>
      <c r="Q22" s="65">
        <v>0</v>
      </c>
      <c r="R22" s="187">
        <v>0</v>
      </c>
      <c r="S22" s="188">
        <v>0</v>
      </c>
      <c r="T22" s="189">
        <v>0</v>
      </c>
      <c r="U22" s="372">
        <v>0</v>
      </c>
      <c r="V22" s="374">
        <v>0</v>
      </c>
      <c r="W22" s="376">
        <v>0</v>
      </c>
      <c r="X22" s="422">
        <v>0</v>
      </c>
      <c r="Y22" s="423">
        <v>0</v>
      </c>
      <c r="Z22" s="424">
        <v>0</v>
      </c>
      <c r="AA22" s="514">
        <v>0</v>
      </c>
      <c r="AB22" s="515">
        <v>0</v>
      </c>
      <c r="AC22" s="516">
        <v>0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618</v>
      </c>
      <c r="B23" s="9">
        <v>16</v>
      </c>
      <c r="C23" s="57" t="s">
        <v>619</v>
      </c>
      <c r="D23" s="70" t="s">
        <v>50</v>
      </c>
      <c r="E23" s="59"/>
      <c r="F23" s="11" t="str">
        <f t="shared" si="8"/>
      </c>
      <c r="G23" s="61"/>
      <c r="H23" s="11" t="str">
        <f t="shared" si="9"/>
      </c>
      <c r="I23" s="62"/>
      <c r="J23" s="109" t="str">
        <f t="shared" si="10"/>
      </c>
      <c r="K23" s="111" t="str">
        <f t="shared" si="11"/>
      </c>
      <c r="L23" s="64">
        <v>0</v>
      </c>
      <c r="M23" s="62">
        <v>0</v>
      </c>
      <c r="N23" s="65">
        <v>0</v>
      </c>
      <c r="O23" s="59">
        <v>0</v>
      </c>
      <c r="P23" s="62">
        <v>0</v>
      </c>
      <c r="Q23" s="65">
        <v>0</v>
      </c>
      <c r="R23" s="187">
        <v>0</v>
      </c>
      <c r="S23" s="188">
        <v>0</v>
      </c>
      <c r="T23" s="189">
        <v>0</v>
      </c>
      <c r="U23" s="372">
        <v>0</v>
      </c>
      <c r="V23" s="374">
        <v>0</v>
      </c>
      <c r="W23" s="376">
        <v>0</v>
      </c>
      <c r="X23" s="422">
        <v>0</v>
      </c>
      <c r="Y23" s="423">
        <v>0</v>
      </c>
      <c r="Z23" s="424">
        <v>0</v>
      </c>
      <c r="AA23" s="514">
        <v>0</v>
      </c>
      <c r="AB23" s="515">
        <v>0</v>
      </c>
      <c r="AC23" s="516">
        <v>0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>
      <c r="A24" s="458" t="s">
        <v>620</v>
      </c>
      <c r="B24" s="9">
        <v>17</v>
      </c>
      <c r="C24" s="57" t="s">
        <v>621</v>
      </c>
      <c r="D24" s="70" t="s">
        <v>50</v>
      </c>
      <c r="E24" s="59">
        <v>496</v>
      </c>
      <c r="F24" s="11">
        <f t="shared" si="8"/>
        <v>0</v>
      </c>
      <c r="G24" s="61">
        <v>8</v>
      </c>
      <c r="H24" s="11">
        <f t="shared" si="9"/>
        <v>0</v>
      </c>
      <c r="I24" s="62"/>
      <c r="J24" s="109" t="str">
        <f t="shared" si="10"/>
      </c>
      <c r="K24" s="111">
        <f t="shared" si="11"/>
        <v>0</v>
      </c>
      <c r="L24" s="64">
        <v>10</v>
      </c>
      <c r="M24" s="62">
        <v>0</v>
      </c>
      <c r="N24" s="65">
        <v>0</v>
      </c>
      <c r="O24" s="59">
        <v>7</v>
      </c>
      <c r="P24" s="62">
        <v>0</v>
      </c>
      <c r="Q24" s="65">
        <v>0</v>
      </c>
      <c r="R24" s="187">
        <v>6</v>
      </c>
      <c r="S24" s="188">
        <v>0</v>
      </c>
      <c r="T24" s="189">
        <v>0</v>
      </c>
      <c r="U24" s="372">
        <v>7</v>
      </c>
      <c r="V24" s="374">
        <v>0</v>
      </c>
      <c r="W24" s="376">
        <v>0</v>
      </c>
      <c r="X24" s="422">
        <v>6</v>
      </c>
      <c r="Y24" s="423">
        <v>0</v>
      </c>
      <c r="Z24" s="424">
        <v>0</v>
      </c>
      <c r="AA24" s="514">
        <v>7</v>
      </c>
      <c r="AB24" s="515">
        <v>0</v>
      </c>
      <c r="AC24" s="516">
        <v>0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622</v>
      </c>
      <c r="B25" s="9">
        <v>18</v>
      </c>
      <c r="C25" s="57" t="s">
        <v>623</v>
      </c>
      <c r="D25" s="70" t="s">
        <v>50</v>
      </c>
      <c r="E25" s="59">
        <v>440</v>
      </c>
      <c r="F25" s="11">
        <f t="shared" si="8"/>
        <v>0</v>
      </c>
      <c r="G25" s="61">
        <v>7</v>
      </c>
      <c r="H25" s="11">
        <f t="shared" si="9"/>
        <v>0</v>
      </c>
      <c r="I25" s="62">
        <v>21</v>
      </c>
      <c r="J25" s="109">
        <f t="shared" si="10"/>
        <v>0</v>
      </c>
      <c r="K25" s="111">
        <f t="shared" si="11"/>
        <v>0</v>
      </c>
      <c r="L25" s="64">
        <v>1</v>
      </c>
      <c r="M25" s="62">
        <v>0</v>
      </c>
      <c r="N25" s="65">
        <v>0</v>
      </c>
      <c r="O25" s="59">
        <v>6</v>
      </c>
      <c r="P25" s="62">
        <v>2</v>
      </c>
      <c r="Q25" s="65">
        <v>2</v>
      </c>
      <c r="R25" s="187">
        <v>8</v>
      </c>
      <c r="S25" s="188">
        <v>2</v>
      </c>
      <c r="T25" s="189">
        <v>2</v>
      </c>
      <c r="U25" s="372">
        <v>8</v>
      </c>
      <c r="V25" s="374">
        <v>3</v>
      </c>
      <c r="W25" s="376">
        <v>3</v>
      </c>
      <c r="X25" s="422">
        <v>13</v>
      </c>
      <c r="Y25" s="423">
        <v>0</v>
      </c>
      <c r="Z25" s="424">
        <v>0</v>
      </c>
      <c r="AA25" s="514">
        <v>4</v>
      </c>
      <c r="AB25" s="515">
        <v>0</v>
      </c>
      <c r="AC25" s="516">
        <v>0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624</v>
      </c>
      <c r="B26" s="9">
        <v>19</v>
      </c>
      <c r="C26" s="57" t="s">
        <v>625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09" t="str">
        <f t="shared" si="10"/>
      </c>
      <c r="K26" s="111" t="str">
        <f t="shared" si="11"/>
      </c>
      <c r="L26" s="64">
        <v>12</v>
      </c>
      <c r="M26" s="62">
        <v>0</v>
      </c>
      <c r="N26" s="65">
        <v>0</v>
      </c>
      <c r="O26" s="59">
        <v>10</v>
      </c>
      <c r="P26" s="62">
        <v>0</v>
      </c>
      <c r="Q26" s="65">
        <v>0</v>
      </c>
      <c r="R26" s="187">
        <v>8</v>
      </c>
      <c r="S26" s="188">
        <v>0</v>
      </c>
      <c r="T26" s="189">
        <v>0</v>
      </c>
      <c r="U26" s="372">
        <v>6</v>
      </c>
      <c r="V26" s="374">
        <v>0</v>
      </c>
      <c r="W26" s="376">
        <v>0</v>
      </c>
      <c r="X26" s="422">
        <v>8</v>
      </c>
      <c r="Y26" s="423">
        <v>0</v>
      </c>
      <c r="Z26" s="424">
        <v>0</v>
      </c>
      <c r="AA26" s="514">
        <v>9</v>
      </c>
      <c r="AB26" s="515">
        <v>0</v>
      </c>
      <c r="AC26" s="516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626</v>
      </c>
      <c r="B27" s="9">
        <v>20</v>
      </c>
      <c r="C27" s="57" t="s">
        <v>627</v>
      </c>
      <c r="D27" s="70" t="s">
        <v>50</v>
      </c>
      <c r="E27" s="59"/>
      <c r="F27" s="11" t="str">
        <f t="shared" si="8"/>
      </c>
      <c r="G27" s="61"/>
      <c r="H27" s="11" t="str">
        <f t="shared" si="9"/>
      </c>
      <c r="I27" s="62"/>
      <c r="J27" s="109" t="str">
        <f t="shared" si="10"/>
      </c>
      <c r="K27" s="111" t="str">
        <f t="shared" si="11"/>
      </c>
      <c r="L27" s="64">
        <v>24</v>
      </c>
      <c r="M27" s="62">
        <v>1</v>
      </c>
      <c r="N27" s="65">
        <v>0</v>
      </c>
      <c r="O27" s="59">
        <v>17</v>
      </c>
      <c r="P27" s="62">
        <v>2</v>
      </c>
      <c r="Q27" s="65">
        <v>2</v>
      </c>
      <c r="R27" s="187">
        <v>59</v>
      </c>
      <c r="S27" s="188">
        <v>0</v>
      </c>
      <c r="T27" s="189">
        <v>0</v>
      </c>
      <c r="U27" s="372">
        <v>66</v>
      </c>
      <c r="V27" s="374">
        <v>0</v>
      </c>
      <c r="W27" s="376">
        <v>0</v>
      </c>
      <c r="X27" s="422">
        <v>75</v>
      </c>
      <c r="Y27" s="423">
        <v>1</v>
      </c>
      <c r="Z27" s="424">
        <v>0</v>
      </c>
      <c r="AA27" s="514">
        <v>48</v>
      </c>
      <c r="AB27" s="515">
        <v>0</v>
      </c>
      <c r="AC27" s="516">
        <v>0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458" t="s">
        <v>628</v>
      </c>
      <c r="B28" s="9">
        <v>21</v>
      </c>
      <c r="C28" s="57" t="s">
        <v>629</v>
      </c>
      <c r="D28" s="70" t="s">
        <v>50</v>
      </c>
      <c r="E28" s="59"/>
      <c r="F28" s="11" t="str">
        <f t="shared" si="8"/>
      </c>
      <c r="G28" s="61"/>
      <c r="H28" s="11" t="str">
        <f t="shared" si="9"/>
      </c>
      <c r="I28" s="62"/>
      <c r="J28" s="109" t="str">
        <f t="shared" si="10"/>
      </c>
      <c r="K28" s="111" t="str">
        <f t="shared" si="11"/>
      </c>
      <c r="L28" s="64">
        <v>0</v>
      </c>
      <c r="M28" s="62">
        <v>0</v>
      </c>
      <c r="N28" s="65">
        <v>0</v>
      </c>
      <c r="O28" s="59">
        <v>0</v>
      </c>
      <c r="P28" s="62">
        <v>0</v>
      </c>
      <c r="Q28" s="65">
        <v>0</v>
      </c>
      <c r="R28" s="187">
        <v>0</v>
      </c>
      <c r="S28" s="188">
        <v>0</v>
      </c>
      <c r="T28" s="189">
        <v>0</v>
      </c>
      <c r="U28" s="372">
        <v>0</v>
      </c>
      <c r="V28" s="374">
        <v>0</v>
      </c>
      <c r="W28" s="376">
        <v>0</v>
      </c>
      <c r="X28" s="422">
        <v>0</v>
      </c>
      <c r="Y28" s="423">
        <v>0</v>
      </c>
      <c r="Z28" s="424">
        <v>0</v>
      </c>
      <c r="AA28" s="514">
        <v>0</v>
      </c>
      <c r="AB28" s="515">
        <v>0</v>
      </c>
      <c r="AC28" s="516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458" t="s">
        <v>630</v>
      </c>
      <c r="B29" s="9">
        <v>22</v>
      </c>
      <c r="C29" s="57" t="s">
        <v>631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09" t="str">
        <f t="shared" si="10"/>
      </c>
      <c r="K29" s="111" t="str">
        <f t="shared" si="11"/>
      </c>
      <c r="L29" s="64">
        <v>11</v>
      </c>
      <c r="M29" s="62">
        <v>0</v>
      </c>
      <c r="N29" s="65">
        <v>0</v>
      </c>
      <c r="O29" s="59">
        <v>18</v>
      </c>
      <c r="P29" s="62">
        <v>0</v>
      </c>
      <c r="Q29" s="65">
        <v>0</v>
      </c>
      <c r="R29" s="187">
        <v>7</v>
      </c>
      <c r="S29" s="188">
        <v>0</v>
      </c>
      <c r="T29" s="189">
        <v>0</v>
      </c>
      <c r="U29" s="372">
        <v>10</v>
      </c>
      <c r="V29" s="374">
        <v>0</v>
      </c>
      <c r="W29" s="376">
        <v>0</v>
      </c>
      <c r="X29" s="422">
        <v>12</v>
      </c>
      <c r="Y29" s="423">
        <v>0</v>
      </c>
      <c r="Z29" s="424">
        <v>0</v>
      </c>
      <c r="AA29" s="514">
        <v>11</v>
      </c>
      <c r="AB29" s="515">
        <v>0</v>
      </c>
      <c r="AC29" s="516">
        <v>0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632</v>
      </c>
      <c r="B30" s="9">
        <v>23</v>
      </c>
      <c r="C30" s="57" t="s">
        <v>633</v>
      </c>
      <c r="D30" s="70" t="s">
        <v>50</v>
      </c>
      <c r="E30" s="59">
        <v>1567</v>
      </c>
      <c r="F30" s="11">
        <f t="shared" si="8"/>
        <v>0</v>
      </c>
      <c r="G30" s="61">
        <v>27</v>
      </c>
      <c r="H30" s="11">
        <f t="shared" si="9"/>
        <v>0</v>
      </c>
      <c r="I30" s="62">
        <v>204</v>
      </c>
      <c r="J30" s="109">
        <f t="shared" si="10"/>
        <v>0</v>
      </c>
      <c r="K30" s="111">
        <f t="shared" si="11"/>
        <v>0</v>
      </c>
      <c r="L30" s="64">
        <v>246</v>
      </c>
      <c r="M30" s="62">
        <v>4</v>
      </c>
      <c r="N30" s="65">
        <v>5</v>
      </c>
      <c r="O30" s="59">
        <v>387</v>
      </c>
      <c r="P30" s="62">
        <v>11</v>
      </c>
      <c r="Q30" s="65">
        <v>11</v>
      </c>
      <c r="R30" s="187">
        <v>385</v>
      </c>
      <c r="S30" s="188">
        <v>7</v>
      </c>
      <c r="T30" s="189">
        <v>10</v>
      </c>
      <c r="U30" s="372">
        <v>221</v>
      </c>
      <c r="V30" s="374">
        <v>2</v>
      </c>
      <c r="W30" s="376">
        <v>6</v>
      </c>
      <c r="X30" s="422">
        <v>149</v>
      </c>
      <c r="Y30" s="423">
        <v>3</v>
      </c>
      <c r="Z30" s="424">
        <v>5</v>
      </c>
      <c r="AA30" s="514">
        <v>171</v>
      </c>
      <c r="AB30" s="515">
        <v>1</v>
      </c>
      <c r="AC30" s="516">
        <v>2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634</v>
      </c>
      <c r="B31" s="9">
        <v>24</v>
      </c>
      <c r="C31" s="57" t="s">
        <v>635</v>
      </c>
      <c r="D31" s="70" t="s">
        <v>50</v>
      </c>
      <c r="E31" s="59">
        <v>30131</v>
      </c>
      <c r="F31" s="11">
        <f t="shared" si="8"/>
        <v>0</v>
      </c>
      <c r="G31" s="61">
        <v>523</v>
      </c>
      <c r="H31" s="11">
        <f t="shared" si="9"/>
        <v>0</v>
      </c>
      <c r="I31" s="62">
        <v>474</v>
      </c>
      <c r="J31" s="109">
        <f t="shared" si="10"/>
        <v>0</v>
      </c>
      <c r="K31" s="111">
        <f t="shared" si="11"/>
        <v>0</v>
      </c>
      <c r="L31" s="64">
        <v>1253</v>
      </c>
      <c r="M31" s="62">
        <v>9</v>
      </c>
      <c r="N31" s="65">
        <v>11</v>
      </c>
      <c r="O31" s="59">
        <v>1596</v>
      </c>
      <c r="P31" s="62">
        <v>5</v>
      </c>
      <c r="Q31" s="65">
        <v>10</v>
      </c>
      <c r="R31" s="187">
        <v>1531</v>
      </c>
      <c r="S31" s="188">
        <v>19</v>
      </c>
      <c r="T31" s="189">
        <v>20</v>
      </c>
      <c r="U31" s="372">
        <v>731</v>
      </c>
      <c r="V31" s="374">
        <v>8</v>
      </c>
      <c r="W31" s="376">
        <v>7</v>
      </c>
      <c r="X31" s="422">
        <v>814</v>
      </c>
      <c r="Y31" s="423">
        <v>11</v>
      </c>
      <c r="Z31" s="424">
        <v>10</v>
      </c>
      <c r="AA31" s="514">
        <v>459</v>
      </c>
      <c r="AB31" s="515">
        <v>5</v>
      </c>
      <c r="AC31" s="516">
        <v>3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636</v>
      </c>
      <c r="B32" s="9">
        <v>25</v>
      </c>
      <c r="C32" s="57" t="s">
        <v>637</v>
      </c>
      <c r="D32" s="70" t="s">
        <v>50</v>
      </c>
      <c r="E32" s="59">
        <v>2032</v>
      </c>
      <c r="F32" s="11">
        <f t="shared" si="8"/>
        <v>0</v>
      </c>
      <c r="G32" s="61">
        <v>36</v>
      </c>
      <c r="H32" s="11">
        <f t="shared" si="9"/>
        <v>0</v>
      </c>
      <c r="I32" s="62"/>
      <c r="J32" s="109" t="str">
        <f t="shared" si="10"/>
      </c>
      <c r="K32" s="111">
        <f t="shared" si="11"/>
        <v>0</v>
      </c>
      <c r="L32" s="64">
        <v>20</v>
      </c>
      <c r="M32" s="62">
        <v>0</v>
      </c>
      <c r="N32" s="65">
        <v>0</v>
      </c>
      <c r="O32" s="59">
        <v>10</v>
      </c>
      <c r="P32" s="62">
        <v>0</v>
      </c>
      <c r="Q32" s="65">
        <v>0</v>
      </c>
      <c r="R32" s="187">
        <v>16</v>
      </c>
      <c r="S32" s="188">
        <v>2</v>
      </c>
      <c r="T32" s="189">
        <v>0</v>
      </c>
      <c r="U32" s="372">
        <v>11</v>
      </c>
      <c r="V32" s="374">
        <v>1</v>
      </c>
      <c r="W32" s="376">
        <v>0</v>
      </c>
      <c r="X32" s="422">
        <v>16</v>
      </c>
      <c r="Y32" s="423">
        <v>1</v>
      </c>
      <c r="Z32" s="424">
        <v>0</v>
      </c>
      <c r="AA32" s="514">
        <v>19</v>
      </c>
      <c r="AB32" s="515">
        <v>0</v>
      </c>
      <c r="AC32" s="516">
        <v>0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638</v>
      </c>
      <c r="B33" s="9">
        <v>26</v>
      </c>
      <c r="C33" s="57" t="s">
        <v>639</v>
      </c>
      <c r="D33" s="70" t="s">
        <v>50</v>
      </c>
      <c r="E33" s="59">
        <v>666</v>
      </c>
      <c r="F33" s="11">
        <f t="shared" si="8"/>
        <v>0</v>
      </c>
      <c r="G33" s="61">
        <v>12</v>
      </c>
      <c r="H33" s="11">
        <f t="shared" si="9"/>
        <v>0</v>
      </c>
      <c r="I33" s="62"/>
      <c r="J33" s="109" t="str">
        <f t="shared" si="10"/>
      </c>
      <c r="K33" s="111">
        <f t="shared" si="11"/>
        <v>0</v>
      </c>
      <c r="L33" s="64">
        <v>5</v>
      </c>
      <c r="M33" s="62">
        <v>0</v>
      </c>
      <c r="N33" s="65">
        <v>0</v>
      </c>
      <c r="O33" s="59">
        <v>4</v>
      </c>
      <c r="P33" s="62">
        <v>0</v>
      </c>
      <c r="Q33" s="65">
        <v>0</v>
      </c>
      <c r="R33" s="187">
        <v>5</v>
      </c>
      <c r="S33" s="188">
        <v>0</v>
      </c>
      <c r="T33" s="189">
        <v>0</v>
      </c>
      <c r="U33" s="372">
        <v>0</v>
      </c>
      <c r="V33" s="374">
        <v>0</v>
      </c>
      <c r="W33" s="376">
        <v>0</v>
      </c>
      <c r="X33" s="422">
        <v>4</v>
      </c>
      <c r="Y33" s="423">
        <v>0</v>
      </c>
      <c r="Z33" s="424">
        <v>0</v>
      </c>
      <c r="AA33" s="514">
        <v>5</v>
      </c>
      <c r="AB33" s="515">
        <v>0</v>
      </c>
      <c r="AC33" s="516">
        <v>0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640</v>
      </c>
      <c r="B34" s="9">
        <v>27</v>
      </c>
      <c r="C34" s="57" t="s">
        <v>641</v>
      </c>
      <c r="D34" s="70" t="s">
        <v>50</v>
      </c>
      <c r="E34" s="59">
        <v>336</v>
      </c>
      <c r="F34" s="11">
        <f t="shared" si="8"/>
        <v>0</v>
      </c>
      <c r="G34" s="61">
        <v>2</v>
      </c>
      <c r="H34" s="11">
        <f t="shared" si="9"/>
        <v>0</v>
      </c>
      <c r="I34" s="62"/>
      <c r="J34" s="109" t="str">
        <f t="shared" si="10"/>
      </c>
      <c r="K34" s="111">
        <f t="shared" si="11"/>
        <v>0</v>
      </c>
      <c r="L34" s="64">
        <v>8</v>
      </c>
      <c r="M34" s="62">
        <v>0</v>
      </c>
      <c r="N34" s="65">
        <v>0</v>
      </c>
      <c r="O34" s="59">
        <v>9</v>
      </c>
      <c r="P34" s="62">
        <v>0</v>
      </c>
      <c r="Q34" s="65">
        <v>0</v>
      </c>
      <c r="R34" s="187">
        <v>10</v>
      </c>
      <c r="S34" s="188">
        <v>0</v>
      </c>
      <c r="T34" s="189">
        <v>0</v>
      </c>
      <c r="U34" s="372">
        <v>8</v>
      </c>
      <c r="V34" s="374">
        <v>0</v>
      </c>
      <c r="W34" s="376">
        <v>0</v>
      </c>
      <c r="X34" s="422">
        <v>9</v>
      </c>
      <c r="Y34" s="423">
        <v>0</v>
      </c>
      <c r="Z34" s="424">
        <v>0</v>
      </c>
      <c r="AA34" s="514">
        <v>10</v>
      </c>
      <c r="AB34" s="515">
        <v>0</v>
      </c>
      <c r="AC34" s="516">
        <v>0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>
      <c r="A35" s="458" t="s">
        <v>642</v>
      </c>
      <c r="B35" s="9">
        <v>28</v>
      </c>
      <c r="C35" s="57" t="s">
        <v>643</v>
      </c>
      <c r="D35" s="70" t="s">
        <v>50</v>
      </c>
      <c r="E35" s="59">
        <v>631</v>
      </c>
      <c r="F35" s="11">
        <f t="shared" si="8"/>
        <v>0</v>
      </c>
      <c r="G35" s="61">
        <v>10</v>
      </c>
      <c r="H35" s="11">
        <f t="shared" si="9"/>
        <v>0</v>
      </c>
      <c r="I35" s="62"/>
      <c r="J35" s="109" t="str">
        <f t="shared" si="10"/>
      </c>
      <c r="K35" s="111">
        <f t="shared" si="11"/>
        <v>0</v>
      </c>
      <c r="L35" s="64">
        <v>10</v>
      </c>
      <c r="M35" s="62">
        <v>0</v>
      </c>
      <c r="N35" s="65">
        <v>0</v>
      </c>
      <c r="O35" s="59">
        <v>15</v>
      </c>
      <c r="P35" s="62">
        <v>0</v>
      </c>
      <c r="Q35" s="65">
        <v>0</v>
      </c>
      <c r="R35" s="187">
        <v>13</v>
      </c>
      <c r="S35" s="188">
        <v>0</v>
      </c>
      <c r="T35" s="189">
        <v>0</v>
      </c>
      <c r="U35" s="372">
        <v>9</v>
      </c>
      <c r="V35" s="374">
        <v>0</v>
      </c>
      <c r="W35" s="376">
        <v>0</v>
      </c>
      <c r="X35" s="422">
        <v>8</v>
      </c>
      <c r="Y35" s="423">
        <v>0</v>
      </c>
      <c r="Z35" s="424">
        <v>0</v>
      </c>
      <c r="AA35" s="514">
        <v>12</v>
      </c>
      <c r="AB35" s="515">
        <v>0</v>
      </c>
      <c r="AC35" s="516">
        <v>0</v>
      </c>
      <c r="AD35" s="59">
        <v>0</v>
      </c>
      <c r="AE35" s="62">
        <v>0</v>
      </c>
      <c r="AF35" s="65">
        <v>0</v>
      </c>
      <c r="AG35" s="59">
        <v>0</v>
      </c>
      <c r="AH35" s="62">
        <v>0</v>
      </c>
      <c r="AI35" s="65">
        <v>0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0</v>
      </c>
      <c r="BL35" s="62">
        <v>0</v>
      </c>
      <c r="BM35" s="65">
        <v>0</v>
      </c>
      <c r="BN35" s="59">
        <v>0</v>
      </c>
      <c r="BO35" s="62">
        <v>0</v>
      </c>
      <c r="BP35" s="65">
        <v>0</v>
      </c>
      <c r="BQ35" s="59">
        <v>0</v>
      </c>
      <c r="BR35" s="62">
        <v>0</v>
      </c>
      <c r="BS35" s="65">
        <v>0</v>
      </c>
      <c r="BT35" s="59">
        <v>0</v>
      </c>
      <c r="BU35" s="62">
        <v>0</v>
      </c>
      <c r="BV35" s="65">
        <v>0</v>
      </c>
      <c r="BW35" s="59">
        <v>0</v>
      </c>
      <c r="BX35" s="62">
        <v>0</v>
      </c>
      <c r="BY35" s="65">
        <v>0</v>
      </c>
      <c r="BZ35" s="59">
        <v>0</v>
      </c>
      <c r="CA35" s="62">
        <v>0</v>
      </c>
      <c r="CB35" s="65">
        <v>0</v>
      </c>
      <c r="CC35" s="59">
        <v>0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458" t="s">
        <v>644</v>
      </c>
      <c r="B36" s="9">
        <v>29</v>
      </c>
      <c r="C36" s="57" t="s">
        <v>645</v>
      </c>
      <c r="D36" s="70" t="s">
        <v>50</v>
      </c>
      <c r="E36" s="59">
        <v>496</v>
      </c>
      <c r="F36" s="11">
        <f t="shared" si="8"/>
        <v>0</v>
      </c>
      <c r="G36" s="61">
        <v>7</v>
      </c>
      <c r="H36" s="11">
        <f t="shared" si="9"/>
        <v>0</v>
      </c>
      <c r="I36" s="62"/>
      <c r="J36" s="109" t="str">
        <f t="shared" si="10"/>
      </c>
      <c r="K36" s="111">
        <f t="shared" si="11"/>
        <v>0</v>
      </c>
      <c r="L36" s="64">
        <v>12</v>
      </c>
      <c r="M36" s="62">
        <v>0</v>
      </c>
      <c r="N36" s="65">
        <v>0</v>
      </c>
      <c r="O36" s="59">
        <v>18</v>
      </c>
      <c r="P36" s="62">
        <v>0</v>
      </c>
      <c r="Q36" s="65">
        <v>0</v>
      </c>
      <c r="R36" s="187">
        <v>14</v>
      </c>
      <c r="S36" s="188">
        <v>0</v>
      </c>
      <c r="T36" s="189">
        <v>0</v>
      </c>
      <c r="U36" s="372">
        <v>10</v>
      </c>
      <c r="V36" s="374">
        <v>0</v>
      </c>
      <c r="W36" s="376">
        <v>0</v>
      </c>
      <c r="X36" s="422">
        <v>12</v>
      </c>
      <c r="Y36" s="423">
        <v>0</v>
      </c>
      <c r="Z36" s="424">
        <v>0</v>
      </c>
      <c r="AA36" s="514">
        <v>10</v>
      </c>
      <c r="AB36" s="515">
        <v>0</v>
      </c>
      <c r="AC36" s="516">
        <v>0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646</v>
      </c>
      <c r="B37" s="9">
        <v>30</v>
      </c>
      <c r="C37" s="57" t="s">
        <v>647</v>
      </c>
      <c r="D37" s="70" t="s">
        <v>50</v>
      </c>
      <c r="E37" s="59">
        <v>504</v>
      </c>
      <c r="F37" s="11">
        <f t="shared" si="8"/>
        <v>0</v>
      </c>
      <c r="G37" s="61">
        <v>8</v>
      </c>
      <c r="H37" s="11">
        <f t="shared" si="9"/>
        <v>0</v>
      </c>
      <c r="I37" s="62">
        <v>21</v>
      </c>
      <c r="J37" s="109">
        <f t="shared" si="10"/>
        <v>0</v>
      </c>
      <c r="K37" s="111">
        <f t="shared" si="11"/>
        <v>0</v>
      </c>
      <c r="L37" s="64">
        <v>13</v>
      </c>
      <c r="M37" s="62">
        <v>2</v>
      </c>
      <c r="N37" s="65">
        <v>2</v>
      </c>
      <c r="O37" s="59">
        <v>6</v>
      </c>
      <c r="P37" s="62">
        <v>0</v>
      </c>
      <c r="Q37" s="65">
        <v>0</v>
      </c>
      <c r="R37" s="187">
        <v>96</v>
      </c>
      <c r="S37" s="188">
        <v>4</v>
      </c>
      <c r="T37" s="189">
        <v>2</v>
      </c>
      <c r="U37" s="372">
        <v>60</v>
      </c>
      <c r="V37" s="374">
        <v>0</v>
      </c>
      <c r="W37" s="376">
        <v>0</v>
      </c>
      <c r="X37" s="422">
        <v>0</v>
      </c>
      <c r="Y37" s="423">
        <v>0</v>
      </c>
      <c r="Z37" s="424">
        <v>0</v>
      </c>
      <c r="AA37" s="514">
        <v>0</v>
      </c>
      <c r="AB37" s="515">
        <v>0</v>
      </c>
      <c r="AC37" s="516">
        <v>0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>
      <c r="A38" s="458" t="s">
        <v>648</v>
      </c>
      <c r="B38" s="9">
        <v>31</v>
      </c>
      <c r="C38" s="57" t="s">
        <v>649</v>
      </c>
      <c r="D38" s="70" t="s">
        <v>50</v>
      </c>
      <c r="E38" s="59"/>
      <c r="F38" s="11" t="str">
        <f t="shared" si="8"/>
      </c>
      <c r="G38" s="61"/>
      <c r="H38" s="11" t="str">
        <f t="shared" si="9"/>
      </c>
      <c r="I38" s="62"/>
      <c r="J38" s="109" t="str">
        <f t="shared" si="10"/>
      </c>
      <c r="K38" s="111" t="str">
        <f t="shared" si="11"/>
      </c>
      <c r="L38" s="64">
        <v>0</v>
      </c>
      <c r="M38" s="62">
        <v>0</v>
      </c>
      <c r="N38" s="65">
        <v>0</v>
      </c>
      <c r="O38" s="59">
        <v>0</v>
      </c>
      <c r="P38" s="62">
        <v>0</v>
      </c>
      <c r="Q38" s="65">
        <v>0</v>
      </c>
      <c r="R38" s="187">
        <v>0</v>
      </c>
      <c r="S38" s="188">
        <v>0</v>
      </c>
      <c r="T38" s="189">
        <v>0</v>
      </c>
      <c r="U38" s="372">
        <v>0</v>
      </c>
      <c r="V38" s="374">
        <v>0</v>
      </c>
      <c r="W38" s="376">
        <v>0</v>
      </c>
      <c r="X38" s="422">
        <v>0</v>
      </c>
      <c r="Y38" s="423">
        <v>0</v>
      </c>
      <c r="Z38" s="424">
        <v>0</v>
      </c>
      <c r="AA38" s="514">
        <v>0</v>
      </c>
      <c r="AB38" s="515">
        <v>0</v>
      </c>
      <c r="AC38" s="516">
        <v>0</v>
      </c>
      <c r="AD38" s="59">
        <v>0</v>
      </c>
      <c r="AE38" s="62">
        <v>0</v>
      </c>
      <c r="AF38" s="65">
        <v>0</v>
      </c>
      <c r="AG38" s="59">
        <v>0</v>
      </c>
      <c r="AH38" s="62">
        <v>0</v>
      </c>
      <c r="AI38" s="65">
        <v>0</v>
      </c>
      <c r="AJ38" s="59">
        <v>0</v>
      </c>
      <c r="AK38" s="62">
        <v>0</v>
      </c>
      <c r="AL38" s="65">
        <v>0</v>
      </c>
      <c r="AM38" s="59">
        <v>0</v>
      </c>
      <c r="AN38" s="62">
        <v>0</v>
      </c>
      <c r="AO38" s="65">
        <v>0</v>
      </c>
      <c r="AP38" s="59">
        <v>0</v>
      </c>
      <c r="AQ38" s="62">
        <v>0</v>
      </c>
      <c r="AR38" s="65">
        <v>0</v>
      </c>
      <c r="AS38" s="59">
        <v>0</v>
      </c>
      <c r="AT38" s="62">
        <v>0</v>
      </c>
      <c r="AU38" s="65">
        <v>0</v>
      </c>
      <c r="AV38" s="59">
        <v>0</v>
      </c>
      <c r="AW38" s="62">
        <v>0</v>
      </c>
      <c r="AX38" s="65">
        <v>0</v>
      </c>
      <c r="AY38" s="59">
        <v>0</v>
      </c>
      <c r="AZ38" s="62">
        <v>0</v>
      </c>
      <c r="BA38" s="65">
        <v>0</v>
      </c>
      <c r="BB38" s="59">
        <v>0</v>
      </c>
      <c r="BC38" s="62">
        <v>0</v>
      </c>
      <c r="BD38" s="65">
        <v>0</v>
      </c>
      <c r="BE38" s="59">
        <v>0</v>
      </c>
      <c r="BF38" s="62">
        <v>0</v>
      </c>
      <c r="BG38" s="65">
        <v>0</v>
      </c>
      <c r="BH38" s="59">
        <v>0</v>
      </c>
      <c r="BI38" s="62">
        <v>0</v>
      </c>
      <c r="BJ38" s="65">
        <v>0</v>
      </c>
      <c r="BK38" s="59">
        <v>0</v>
      </c>
      <c r="BL38" s="62">
        <v>0</v>
      </c>
      <c r="BM38" s="65">
        <v>0</v>
      </c>
      <c r="BN38" s="59">
        <v>0</v>
      </c>
      <c r="BO38" s="62">
        <v>0</v>
      </c>
      <c r="BP38" s="65">
        <v>0</v>
      </c>
      <c r="BQ38" s="59">
        <v>0</v>
      </c>
      <c r="BR38" s="62">
        <v>0</v>
      </c>
      <c r="BS38" s="65">
        <v>0</v>
      </c>
      <c r="BT38" s="59">
        <v>0</v>
      </c>
      <c r="BU38" s="62">
        <v>0</v>
      </c>
      <c r="BV38" s="65">
        <v>0</v>
      </c>
      <c r="BW38" s="59">
        <v>0</v>
      </c>
      <c r="BX38" s="62">
        <v>0</v>
      </c>
      <c r="BY38" s="65">
        <v>0</v>
      </c>
      <c r="BZ38" s="59">
        <v>0</v>
      </c>
      <c r="CA38" s="62">
        <v>0</v>
      </c>
      <c r="CB38" s="65">
        <v>0</v>
      </c>
      <c r="CC38" s="59">
        <v>0</v>
      </c>
      <c r="CD38" s="62">
        <v>0</v>
      </c>
      <c r="CE38" s="65">
        <v>0</v>
      </c>
      <c r="CF38" s="59"/>
      <c r="CG38" s="62"/>
      <c r="CH38" s="65"/>
      <c r="CI38" s="59"/>
      <c r="CJ38" s="62"/>
      <c r="CK38" s="65"/>
    </row>
    <row r="39" ht="25.15" customHeight="1">
      <c r="A39" s="458" t="s">
        <v>650</v>
      </c>
      <c r="B39" s="9">
        <v>32</v>
      </c>
      <c r="C39" s="57" t="s">
        <v>651</v>
      </c>
      <c r="D39" s="70" t="s">
        <v>50</v>
      </c>
      <c r="E39" s="59"/>
      <c r="F39" s="11" t="str">
        <f t="shared" si="8"/>
      </c>
      <c r="G39" s="61"/>
      <c r="H39" s="11" t="str">
        <f t="shared" si="9"/>
      </c>
      <c r="I39" s="62"/>
      <c r="J39" s="109" t="str">
        <f t="shared" si="10"/>
      </c>
      <c r="K39" s="111" t="str">
        <f t="shared" si="11"/>
      </c>
      <c r="L39" s="64">
        <v>5</v>
      </c>
      <c r="M39" s="62">
        <v>0</v>
      </c>
      <c r="N39" s="65">
        <v>0</v>
      </c>
      <c r="O39" s="59">
        <v>6</v>
      </c>
      <c r="P39" s="62">
        <v>1</v>
      </c>
      <c r="Q39" s="65">
        <v>1</v>
      </c>
      <c r="R39" s="187">
        <v>6</v>
      </c>
      <c r="S39" s="188">
        <v>0</v>
      </c>
      <c r="T39" s="189">
        <v>0</v>
      </c>
      <c r="U39" s="372">
        <v>5</v>
      </c>
      <c r="V39" s="374">
        <v>0</v>
      </c>
      <c r="W39" s="376">
        <v>0</v>
      </c>
      <c r="X39" s="422">
        <v>7</v>
      </c>
      <c r="Y39" s="423">
        <v>0</v>
      </c>
      <c r="Z39" s="424">
        <v>0</v>
      </c>
      <c r="AA39" s="514">
        <v>7</v>
      </c>
      <c r="AB39" s="515">
        <v>0</v>
      </c>
      <c r="AC39" s="516">
        <v>0</v>
      </c>
      <c r="AD39" s="59">
        <v>0</v>
      </c>
      <c r="AE39" s="62">
        <v>0</v>
      </c>
      <c r="AF39" s="65">
        <v>0</v>
      </c>
      <c r="AG39" s="59">
        <v>0</v>
      </c>
      <c r="AH39" s="62">
        <v>0</v>
      </c>
      <c r="AI39" s="65">
        <v>0</v>
      </c>
      <c r="AJ39" s="59">
        <v>0</v>
      </c>
      <c r="AK39" s="62">
        <v>0</v>
      </c>
      <c r="AL39" s="65">
        <v>0</v>
      </c>
      <c r="AM39" s="59">
        <v>0</v>
      </c>
      <c r="AN39" s="62">
        <v>0</v>
      </c>
      <c r="AO39" s="65">
        <v>0</v>
      </c>
      <c r="AP39" s="59">
        <v>0</v>
      </c>
      <c r="AQ39" s="62">
        <v>0</v>
      </c>
      <c r="AR39" s="65">
        <v>0</v>
      </c>
      <c r="AS39" s="59">
        <v>0</v>
      </c>
      <c r="AT39" s="62">
        <v>0</v>
      </c>
      <c r="AU39" s="65">
        <v>0</v>
      </c>
      <c r="AV39" s="59">
        <v>0</v>
      </c>
      <c r="AW39" s="62">
        <v>0</v>
      </c>
      <c r="AX39" s="65">
        <v>0</v>
      </c>
      <c r="AY39" s="59">
        <v>0</v>
      </c>
      <c r="AZ39" s="62">
        <v>0</v>
      </c>
      <c r="BA39" s="65">
        <v>0</v>
      </c>
      <c r="BB39" s="59">
        <v>0</v>
      </c>
      <c r="BC39" s="62">
        <v>0</v>
      </c>
      <c r="BD39" s="65">
        <v>0</v>
      </c>
      <c r="BE39" s="59">
        <v>0</v>
      </c>
      <c r="BF39" s="62">
        <v>0</v>
      </c>
      <c r="BG39" s="65">
        <v>0</v>
      </c>
      <c r="BH39" s="59">
        <v>0</v>
      </c>
      <c r="BI39" s="62">
        <v>0</v>
      </c>
      <c r="BJ39" s="65">
        <v>0</v>
      </c>
      <c r="BK39" s="59">
        <v>0</v>
      </c>
      <c r="BL39" s="62">
        <v>0</v>
      </c>
      <c r="BM39" s="65">
        <v>0</v>
      </c>
      <c r="BN39" s="59">
        <v>0</v>
      </c>
      <c r="BO39" s="62">
        <v>0</v>
      </c>
      <c r="BP39" s="65">
        <v>0</v>
      </c>
      <c r="BQ39" s="59">
        <v>0</v>
      </c>
      <c r="BR39" s="62">
        <v>0</v>
      </c>
      <c r="BS39" s="65">
        <v>0</v>
      </c>
      <c r="BT39" s="59">
        <v>0</v>
      </c>
      <c r="BU39" s="62">
        <v>0</v>
      </c>
      <c r="BV39" s="65">
        <v>0</v>
      </c>
      <c r="BW39" s="59">
        <v>0</v>
      </c>
      <c r="BX39" s="62">
        <v>0</v>
      </c>
      <c r="BY39" s="65">
        <v>0</v>
      </c>
      <c r="BZ39" s="59">
        <v>0</v>
      </c>
      <c r="CA39" s="62">
        <v>0</v>
      </c>
      <c r="CB39" s="65">
        <v>0</v>
      </c>
      <c r="CC39" s="59">
        <v>0</v>
      </c>
      <c r="CD39" s="62">
        <v>0</v>
      </c>
      <c r="CE39" s="65">
        <v>0</v>
      </c>
      <c r="CF39" s="59"/>
      <c r="CG39" s="62"/>
      <c r="CH39" s="65"/>
      <c r="CI39" s="59"/>
      <c r="CJ39" s="62"/>
      <c r="CK39" s="65"/>
    </row>
    <row r="40" ht="25.15" customHeight="1">
      <c r="A40" s="458" t="s">
        <v>652</v>
      </c>
      <c r="B40" s="9">
        <v>33</v>
      </c>
      <c r="C40" s="57" t="s">
        <v>653</v>
      </c>
      <c r="D40" s="70" t="s">
        <v>50</v>
      </c>
      <c r="E40" s="59"/>
      <c r="F40" s="11" t="str">
        <f t="shared" si="8"/>
      </c>
      <c r="G40" s="61"/>
      <c r="H40" s="11" t="str">
        <f t="shared" si="9"/>
      </c>
      <c r="I40" s="62"/>
      <c r="J40" s="109" t="str">
        <f t="shared" si="10"/>
      </c>
      <c r="K40" s="111" t="str">
        <f t="shared" si="11"/>
      </c>
      <c r="L40" s="64">
        <v>3</v>
      </c>
      <c r="M40" s="62">
        <v>1</v>
      </c>
      <c r="N40" s="65">
        <v>1</v>
      </c>
      <c r="O40" s="59">
        <v>0</v>
      </c>
      <c r="P40" s="62">
        <v>0</v>
      </c>
      <c r="Q40" s="65">
        <v>0</v>
      </c>
      <c r="R40" s="187">
        <v>2</v>
      </c>
      <c r="S40" s="188">
        <v>0</v>
      </c>
      <c r="T40" s="189">
        <v>0</v>
      </c>
      <c r="U40" s="372">
        <v>4</v>
      </c>
      <c r="V40" s="374">
        <v>0</v>
      </c>
      <c r="W40" s="376">
        <v>0</v>
      </c>
      <c r="X40" s="422">
        <v>3</v>
      </c>
      <c r="Y40" s="423">
        <v>0</v>
      </c>
      <c r="Z40" s="424">
        <v>0</v>
      </c>
      <c r="AA40" s="514">
        <v>2</v>
      </c>
      <c r="AB40" s="515">
        <v>0</v>
      </c>
      <c r="AC40" s="516">
        <v>0</v>
      </c>
      <c r="AD40" s="59">
        <v>0</v>
      </c>
      <c r="AE40" s="62">
        <v>0</v>
      </c>
      <c r="AF40" s="65">
        <v>0</v>
      </c>
      <c r="AG40" s="59">
        <v>0</v>
      </c>
      <c r="AH40" s="62">
        <v>0</v>
      </c>
      <c r="AI40" s="65">
        <v>0</v>
      </c>
      <c r="AJ40" s="59">
        <v>0</v>
      </c>
      <c r="AK40" s="62">
        <v>0</v>
      </c>
      <c r="AL40" s="65">
        <v>0</v>
      </c>
      <c r="AM40" s="59">
        <v>0</v>
      </c>
      <c r="AN40" s="62">
        <v>0</v>
      </c>
      <c r="AO40" s="65">
        <v>0</v>
      </c>
      <c r="AP40" s="59">
        <v>0</v>
      </c>
      <c r="AQ40" s="62">
        <v>0</v>
      </c>
      <c r="AR40" s="65">
        <v>0</v>
      </c>
      <c r="AS40" s="59">
        <v>0</v>
      </c>
      <c r="AT40" s="62">
        <v>0</v>
      </c>
      <c r="AU40" s="65">
        <v>0</v>
      </c>
      <c r="AV40" s="59">
        <v>0</v>
      </c>
      <c r="AW40" s="62">
        <v>0</v>
      </c>
      <c r="AX40" s="65">
        <v>0</v>
      </c>
      <c r="AY40" s="59">
        <v>0</v>
      </c>
      <c r="AZ40" s="62">
        <v>0</v>
      </c>
      <c r="BA40" s="65">
        <v>0</v>
      </c>
      <c r="BB40" s="59">
        <v>0</v>
      </c>
      <c r="BC40" s="62">
        <v>0</v>
      </c>
      <c r="BD40" s="65">
        <v>0</v>
      </c>
      <c r="BE40" s="59">
        <v>0</v>
      </c>
      <c r="BF40" s="62">
        <v>0</v>
      </c>
      <c r="BG40" s="65">
        <v>0</v>
      </c>
      <c r="BH40" s="59">
        <v>0</v>
      </c>
      <c r="BI40" s="62">
        <v>0</v>
      </c>
      <c r="BJ40" s="65">
        <v>0</v>
      </c>
      <c r="BK40" s="59">
        <v>0</v>
      </c>
      <c r="BL40" s="62">
        <v>0</v>
      </c>
      <c r="BM40" s="65">
        <v>0</v>
      </c>
      <c r="BN40" s="59">
        <v>0</v>
      </c>
      <c r="BO40" s="62">
        <v>0</v>
      </c>
      <c r="BP40" s="65">
        <v>0</v>
      </c>
      <c r="BQ40" s="59">
        <v>0</v>
      </c>
      <c r="BR40" s="62">
        <v>0</v>
      </c>
      <c r="BS40" s="65">
        <v>0</v>
      </c>
      <c r="BT40" s="59">
        <v>0</v>
      </c>
      <c r="BU40" s="62">
        <v>0</v>
      </c>
      <c r="BV40" s="65">
        <v>0</v>
      </c>
      <c r="BW40" s="59">
        <v>0</v>
      </c>
      <c r="BX40" s="62">
        <v>0</v>
      </c>
      <c r="BY40" s="65">
        <v>0</v>
      </c>
      <c r="BZ40" s="59">
        <v>0</v>
      </c>
      <c r="CA40" s="62">
        <v>0</v>
      </c>
      <c r="CB40" s="65">
        <v>0</v>
      </c>
      <c r="CC40" s="59">
        <v>0</v>
      </c>
      <c r="CD40" s="62">
        <v>0</v>
      </c>
      <c r="CE40" s="65">
        <v>0</v>
      </c>
      <c r="CF40" s="59"/>
      <c r="CG40" s="62"/>
      <c r="CH40" s="65"/>
      <c r="CI40" s="59"/>
      <c r="CJ40" s="62"/>
      <c r="CK40" s="65"/>
    </row>
    <row r="41" ht="25.15" customHeight="1">
      <c r="A41" s="458" t="s">
        <v>654</v>
      </c>
      <c r="B41" s="9">
        <v>34</v>
      </c>
      <c r="C41" s="57" t="s">
        <v>655</v>
      </c>
      <c r="D41" s="70" t="s">
        <v>50</v>
      </c>
      <c r="E41" s="59"/>
      <c r="F41" s="11" t="str">
        <f t="shared" si="8"/>
      </c>
      <c r="G41" s="61"/>
      <c r="H41" s="11" t="str">
        <f t="shared" si="9"/>
      </c>
      <c r="I41" s="62"/>
      <c r="J41" s="109" t="str">
        <f t="shared" si="10"/>
      </c>
      <c r="K41" s="111" t="str">
        <f t="shared" si="11"/>
      </c>
      <c r="L41" s="64">
        <v>28</v>
      </c>
      <c r="M41" s="62">
        <v>0</v>
      </c>
      <c r="N41" s="65">
        <v>0</v>
      </c>
      <c r="O41" s="59">
        <v>34</v>
      </c>
      <c r="P41" s="62">
        <v>0</v>
      </c>
      <c r="Q41" s="65">
        <v>0</v>
      </c>
      <c r="R41" s="187">
        <v>33</v>
      </c>
      <c r="S41" s="188">
        <v>0</v>
      </c>
      <c r="T41" s="189">
        <v>0</v>
      </c>
      <c r="U41" s="372">
        <v>4</v>
      </c>
      <c r="V41" s="374">
        <v>0</v>
      </c>
      <c r="W41" s="376">
        <v>0</v>
      </c>
      <c r="X41" s="422">
        <v>13</v>
      </c>
      <c r="Y41" s="423">
        <v>2</v>
      </c>
      <c r="Z41" s="424">
        <v>2</v>
      </c>
      <c r="AA41" s="514">
        <v>26</v>
      </c>
      <c r="AB41" s="515">
        <v>0</v>
      </c>
      <c r="AC41" s="516">
        <v>0</v>
      </c>
      <c r="AD41" s="59">
        <v>0</v>
      </c>
      <c r="AE41" s="62">
        <v>0</v>
      </c>
      <c r="AF41" s="65">
        <v>0</v>
      </c>
      <c r="AG41" s="59">
        <v>0</v>
      </c>
      <c r="AH41" s="62">
        <v>0</v>
      </c>
      <c r="AI41" s="65">
        <v>0</v>
      </c>
      <c r="AJ41" s="59">
        <v>0</v>
      </c>
      <c r="AK41" s="62">
        <v>0</v>
      </c>
      <c r="AL41" s="65">
        <v>0</v>
      </c>
      <c r="AM41" s="59">
        <v>0</v>
      </c>
      <c r="AN41" s="62">
        <v>0</v>
      </c>
      <c r="AO41" s="65">
        <v>0</v>
      </c>
      <c r="AP41" s="59">
        <v>0</v>
      </c>
      <c r="AQ41" s="62">
        <v>0</v>
      </c>
      <c r="AR41" s="65">
        <v>0</v>
      </c>
      <c r="AS41" s="59">
        <v>0</v>
      </c>
      <c r="AT41" s="62">
        <v>0</v>
      </c>
      <c r="AU41" s="65">
        <v>0</v>
      </c>
      <c r="AV41" s="59">
        <v>0</v>
      </c>
      <c r="AW41" s="62">
        <v>0</v>
      </c>
      <c r="AX41" s="65">
        <v>0</v>
      </c>
      <c r="AY41" s="59">
        <v>0</v>
      </c>
      <c r="AZ41" s="62">
        <v>0</v>
      </c>
      <c r="BA41" s="65">
        <v>0</v>
      </c>
      <c r="BB41" s="59">
        <v>0</v>
      </c>
      <c r="BC41" s="62">
        <v>0</v>
      </c>
      <c r="BD41" s="65">
        <v>0</v>
      </c>
      <c r="BE41" s="59">
        <v>0</v>
      </c>
      <c r="BF41" s="62">
        <v>0</v>
      </c>
      <c r="BG41" s="65">
        <v>0</v>
      </c>
      <c r="BH41" s="59">
        <v>0</v>
      </c>
      <c r="BI41" s="62">
        <v>0</v>
      </c>
      <c r="BJ41" s="65">
        <v>0</v>
      </c>
      <c r="BK41" s="59">
        <v>0</v>
      </c>
      <c r="BL41" s="62">
        <v>0</v>
      </c>
      <c r="BM41" s="65">
        <v>0</v>
      </c>
      <c r="BN41" s="59">
        <v>0</v>
      </c>
      <c r="BO41" s="62">
        <v>0</v>
      </c>
      <c r="BP41" s="65">
        <v>0</v>
      </c>
      <c r="BQ41" s="59">
        <v>0</v>
      </c>
      <c r="BR41" s="62">
        <v>0</v>
      </c>
      <c r="BS41" s="65">
        <v>0</v>
      </c>
      <c r="BT41" s="59">
        <v>0</v>
      </c>
      <c r="BU41" s="62">
        <v>0</v>
      </c>
      <c r="BV41" s="65">
        <v>0</v>
      </c>
      <c r="BW41" s="59">
        <v>0</v>
      </c>
      <c r="BX41" s="62">
        <v>0</v>
      </c>
      <c r="BY41" s="65">
        <v>0</v>
      </c>
      <c r="BZ41" s="59">
        <v>0</v>
      </c>
      <c r="CA41" s="62">
        <v>0</v>
      </c>
      <c r="CB41" s="65">
        <v>0</v>
      </c>
      <c r="CC41" s="59">
        <v>0</v>
      </c>
      <c r="CD41" s="62">
        <v>0</v>
      </c>
      <c r="CE41" s="65">
        <v>0</v>
      </c>
      <c r="CF41" s="59"/>
      <c r="CG41" s="62"/>
      <c r="CH41" s="65"/>
      <c r="CI41" s="59"/>
      <c r="CJ41" s="62"/>
      <c r="CK41" s="65"/>
    </row>
    <row r="42" ht="25.15" customHeight="1">
      <c r="A42" s="458" t="s">
        <v>656</v>
      </c>
      <c r="B42" s="9">
        <v>35</v>
      </c>
      <c r="C42" s="57" t="s">
        <v>657</v>
      </c>
      <c r="D42" s="70" t="s">
        <v>50</v>
      </c>
      <c r="E42" s="59"/>
      <c r="F42" s="11" t="str">
        <f t="shared" si="8"/>
      </c>
      <c r="G42" s="61"/>
      <c r="H42" s="11" t="str">
        <f t="shared" si="9"/>
      </c>
      <c r="I42" s="62"/>
      <c r="J42" s="109" t="str">
        <f t="shared" si="10"/>
      </c>
      <c r="K42" s="111" t="str">
        <f t="shared" si="11"/>
      </c>
      <c r="L42" s="64">
        <v>0</v>
      </c>
      <c r="M42" s="62">
        <v>0</v>
      </c>
      <c r="N42" s="65">
        <v>0</v>
      </c>
      <c r="O42" s="59">
        <v>0</v>
      </c>
      <c r="P42" s="62">
        <v>0</v>
      </c>
      <c r="Q42" s="65">
        <v>0</v>
      </c>
      <c r="R42" s="187">
        <v>0</v>
      </c>
      <c r="S42" s="188">
        <v>0</v>
      </c>
      <c r="T42" s="189">
        <v>0</v>
      </c>
      <c r="U42" s="372">
        <v>0</v>
      </c>
      <c r="V42" s="374">
        <v>0</v>
      </c>
      <c r="W42" s="376">
        <v>0</v>
      </c>
      <c r="X42" s="422">
        <v>0</v>
      </c>
      <c r="Y42" s="423">
        <v>0</v>
      </c>
      <c r="Z42" s="424">
        <v>0</v>
      </c>
      <c r="AA42" s="514">
        <v>0</v>
      </c>
      <c r="AB42" s="515">
        <v>0</v>
      </c>
      <c r="AC42" s="516">
        <v>0</v>
      </c>
      <c r="AD42" s="59">
        <v>0</v>
      </c>
      <c r="AE42" s="62">
        <v>0</v>
      </c>
      <c r="AF42" s="65">
        <v>0</v>
      </c>
      <c r="AG42" s="59">
        <v>0</v>
      </c>
      <c r="AH42" s="62">
        <v>0</v>
      </c>
      <c r="AI42" s="65">
        <v>0</v>
      </c>
      <c r="AJ42" s="59">
        <v>0</v>
      </c>
      <c r="AK42" s="62">
        <v>0</v>
      </c>
      <c r="AL42" s="65">
        <v>0</v>
      </c>
      <c r="AM42" s="59">
        <v>0</v>
      </c>
      <c r="AN42" s="62">
        <v>0</v>
      </c>
      <c r="AO42" s="65">
        <v>0</v>
      </c>
      <c r="AP42" s="59">
        <v>0</v>
      </c>
      <c r="AQ42" s="62">
        <v>0</v>
      </c>
      <c r="AR42" s="65">
        <v>0</v>
      </c>
      <c r="AS42" s="59">
        <v>0</v>
      </c>
      <c r="AT42" s="62">
        <v>0</v>
      </c>
      <c r="AU42" s="65">
        <v>0</v>
      </c>
      <c r="AV42" s="59">
        <v>0</v>
      </c>
      <c r="AW42" s="62">
        <v>0</v>
      </c>
      <c r="AX42" s="65">
        <v>0</v>
      </c>
      <c r="AY42" s="59">
        <v>0</v>
      </c>
      <c r="AZ42" s="62">
        <v>0</v>
      </c>
      <c r="BA42" s="65">
        <v>0</v>
      </c>
      <c r="BB42" s="59">
        <v>0</v>
      </c>
      <c r="BC42" s="62">
        <v>0</v>
      </c>
      <c r="BD42" s="65">
        <v>0</v>
      </c>
      <c r="BE42" s="59">
        <v>0</v>
      </c>
      <c r="BF42" s="62">
        <v>0</v>
      </c>
      <c r="BG42" s="65">
        <v>0</v>
      </c>
      <c r="BH42" s="59">
        <v>0</v>
      </c>
      <c r="BI42" s="62">
        <v>0</v>
      </c>
      <c r="BJ42" s="65">
        <v>0</v>
      </c>
      <c r="BK42" s="59">
        <v>0</v>
      </c>
      <c r="BL42" s="62">
        <v>0</v>
      </c>
      <c r="BM42" s="65">
        <v>0</v>
      </c>
      <c r="BN42" s="59">
        <v>0</v>
      </c>
      <c r="BO42" s="62">
        <v>0</v>
      </c>
      <c r="BP42" s="65">
        <v>0</v>
      </c>
      <c r="BQ42" s="59">
        <v>0</v>
      </c>
      <c r="BR42" s="62">
        <v>0</v>
      </c>
      <c r="BS42" s="65">
        <v>0</v>
      </c>
      <c r="BT42" s="59">
        <v>0</v>
      </c>
      <c r="BU42" s="62">
        <v>0</v>
      </c>
      <c r="BV42" s="65">
        <v>0</v>
      </c>
      <c r="BW42" s="59">
        <v>0</v>
      </c>
      <c r="BX42" s="62">
        <v>0</v>
      </c>
      <c r="BY42" s="65">
        <v>0</v>
      </c>
      <c r="BZ42" s="59">
        <v>0</v>
      </c>
      <c r="CA42" s="62">
        <v>0</v>
      </c>
      <c r="CB42" s="65">
        <v>0</v>
      </c>
      <c r="CC42" s="59">
        <v>0</v>
      </c>
      <c r="CD42" s="62">
        <v>0</v>
      </c>
      <c r="CE42" s="65">
        <v>0</v>
      </c>
      <c r="CF42" s="59"/>
      <c r="CG42" s="62"/>
      <c r="CH42" s="65"/>
      <c r="CI42" s="59"/>
      <c r="CJ42" s="62"/>
      <c r="CK42" s="65"/>
    </row>
    <row r="43" ht="25.15" customHeight="1">
      <c r="A43" s="458" t="s">
        <v>658</v>
      </c>
      <c r="B43" s="9">
        <v>36</v>
      </c>
      <c r="C43" s="57" t="s">
        <v>659</v>
      </c>
      <c r="D43" s="70" t="s">
        <v>50</v>
      </c>
      <c r="E43" s="59"/>
      <c r="F43" s="11" t="str">
        <f t="shared" si="8"/>
      </c>
      <c r="G43" s="61"/>
      <c r="H43" s="11" t="str">
        <f t="shared" si="9"/>
      </c>
      <c r="I43" s="62"/>
      <c r="J43" s="109" t="str">
        <f t="shared" si="10"/>
      </c>
      <c r="K43" s="111" t="str">
        <f t="shared" si="11"/>
      </c>
      <c r="L43" s="64">
        <v>640</v>
      </c>
      <c r="M43" s="62">
        <v>9</v>
      </c>
      <c r="N43" s="65">
        <v>8</v>
      </c>
      <c r="O43" s="59">
        <v>438</v>
      </c>
      <c r="P43" s="62">
        <v>7</v>
      </c>
      <c r="Q43" s="65">
        <v>8</v>
      </c>
      <c r="R43" s="187">
        <v>501</v>
      </c>
      <c r="S43" s="188">
        <v>5</v>
      </c>
      <c r="T43" s="189">
        <v>6</v>
      </c>
      <c r="U43" s="372">
        <v>517</v>
      </c>
      <c r="V43" s="374">
        <v>11</v>
      </c>
      <c r="W43" s="376">
        <v>10</v>
      </c>
      <c r="X43" s="422">
        <v>501</v>
      </c>
      <c r="Y43" s="423">
        <v>3</v>
      </c>
      <c r="Z43" s="424">
        <v>3</v>
      </c>
      <c r="AA43" s="514">
        <v>693</v>
      </c>
      <c r="AB43" s="515">
        <v>6</v>
      </c>
      <c r="AC43" s="516">
        <v>6</v>
      </c>
      <c r="AD43" s="59">
        <v>0</v>
      </c>
      <c r="AE43" s="62">
        <v>0</v>
      </c>
      <c r="AF43" s="65">
        <v>0</v>
      </c>
      <c r="AG43" s="59">
        <v>0</v>
      </c>
      <c r="AH43" s="62">
        <v>0</v>
      </c>
      <c r="AI43" s="65">
        <v>0</v>
      </c>
      <c r="AJ43" s="59">
        <v>0</v>
      </c>
      <c r="AK43" s="62">
        <v>0</v>
      </c>
      <c r="AL43" s="65">
        <v>0</v>
      </c>
      <c r="AM43" s="59">
        <v>0</v>
      </c>
      <c r="AN43" s="62">
        <v>0</v>
      </c>
      <c r="AO43" s="65">
        <v>0</v>
      </c>
      <c r="AP43" s="59">
        <v>0</v>
      </c>
      <c r="AQ43" s="62">
        <v>0</v>
      </c>
      <c r="AR43" s="65">
        <v>0</v>
      </c>
      <c r="AS43" s="59">
        <v>0</v>
      </c>
      <c r="AT43" s="62">
        <v>0</v>
      </c>
      <c r="AU43" s="65">
        <v>0</v>
      </c>
      <c r="AV43" s="59">
        <v>0</v>
      </c>
      <c r="AW43" s="62">
        <v>0</v>
      </c>
      <c r="AX43" s="65">
        <v>0</v>
      </c>
      <c r="AY43" s="59">
        <v>0</v>
      </c>
      <c r="AZ43" s="62">
        <v>0</v>
      </c>
      <c r="BA43" s="65">
        <v>0</v>
      </c>
      <c r="BB43" s="59">
        <v>0</v>
      </c>
      <c r="BC43" s="62">
        <v>0</v>
      </c>
      <c r="BD43" s="65">
        <v>0</v>
      </c>
      <c r="BE43" s="59">
        <v>0</v>
      </c>
      <c r="BF43" s="62">
        <v>0</v>
      </c>
      <c r="BG43" s="65">
        <v>0</v>
      </c>
      <c r="BH43" s="59">
        <v>0</v>
      </c>
      <c r="BI43" s="62">
        <v>0</v>
      </c>
      <c r="BJ43" s="65">
        <v>0</v>
      </c>
      <c r="BK43" s="59">
        <v>0</v>
      </c>
      <c r="BL43" s="62">
        <v>0</v>
      </c>
      <c r="BM43" s="65">
        <v>0</v>
      </c>
      <c r="BN43" s="59">
        <v>0</v>
      </c>
      <c r="BO43" s="62">
        <v>0</v>
      </c>
      <c r="BP43" s="65">
        <v>0</v>
      </c>
      <c r="BQ43" s="59">
        <v>0</v>
      </c>
      <c r="BR43" s="62">
        <v>0</v>
      </c>
      <c r="BS43" s="65">
        <v>0</v>
      </c>
      <c r="BT43" s="59">
        <v>0</v>
      </c>
      <c r="BU43" s="62">
        <v>0</v>
      </c>
      <c r="BV43" s="65">
        <v>0</v>
      </c>
      <c r="BW43" s="59">
        <v>0</v>
      </c>
      <c r="BX43" s="62">
        <v>0</v>
      </c>
      <c r="BY43" s="65">
        <v>0</v>
      </c>
      <c r="BZ43" s="59">
        <v>0</v>
      </c>
      <c r="CA43" s="62">
        <v>0</v>
      </c>
      <c r="CB43" s="65">
        <v>0</v>
      </c>
      <c r="CC43" s="59">
        <v>0</v>
      </c>
      <c r="CD43" s="62">
        <v>0</v>
      </c>
      <c r="CE43" s="65">
        <v>0</v>
      </c>
      <c r="CF43" s="59"/>
      <c r="CG43" s="62"/>
      <c r="CH43" s="65"/>
      <c r="CI43" s="59"/>
      <c r="CJ43" s="62"/>
      <c r="CK43" s="65"/>
    </row>
    <row r="44" ht="25.15" customHeight="1">
      <c r="A44" s="458" t="s">
        <v>660</v>
      </c>
      <c r="B44" s="9">
        <v>37</v>
      </c>
      <c r="C44" s="57" t="s">
        <v>661</v>
      </c>
      <c r="D44" s="70" t="s">
        <v>50</v>
      </c>
      <c r="E44" s="59">
        <v>342</v>
      </c>
      <c r="F44" s="11">
        <f t="shared" si="8"/>
        <v>0</v>
      </c>
      <c r="G44" s="61">
        <v>5</v>
      </c>
      <c r="H44" s="11">
        <f t="shared" si="9"/>
        <v>0</v>
      </c>
      <c r="I44" s="62">
        <v>21</v>
      </c>
      <c r="J44" s="109">
        <f t="shared" si="10"/>
        <v>0</v>
      </c>
      <c r="K44" s="111">
        <f t="shared" si="11"/>
        <v>0</v>
      </c>
      <c r="L44" s="64">
        <v>52</v>
      </c>
      <c r="M44" s="62">
        <v>3</v>
      </c>
      <c r="N44" s="65">
        <v>1</v>
      </c>
      <c r="O44" s="59">
        <v>73</v>
      </c>
      <c r="P44" s="62">
        <v>1</v>
      </c>
      <c r="Q44" s="65">
        <v>2</v>
      </c>
      <c r="R44" s="187">
        <v>36</v>
      </c>
      <c r="S44" s="188">
        <v>0</v>
      </c>
      <c r="T44" s="189">
        <v>3</v>
      </c>
      <c r="U44" s="372">
        <v>27</v>
      </c>
      <c r="V44" s="374">
        <v>2</v>
      </c>
      <c r="W44" s="376">
        <v>2</v>
      </c>
      <c r="X44" s="422">
        <v>59</v>
      </c>
      <c r="Y44" s="423">
        <v>0</v>
      </c>
      <c r="Z44" s="424">
        <v>4</v>
      </c>
      <c r="AA44" s="514">
        <v>19</v>
      </c>
      <c r="AB44" s="515">
        <v>0</v>
      </c>
      <c r="AC44" s="516">
        <v>0</v>
      </c>
      <c r="AD44" s="59">
        <v>0</v>
      </c>
      <c r="AE44" s="62">
        <v>0</v>
      </c>
      <c r="AF44" s="65">
        <v>0</v>
      </c>
      <c r="AG44" s="59">
        <v>0</v>
      </c>
      <c r="AH44" s="62">
        <v>0</v>
      </c>
      <c r="AI44" s="65">
        <v>0</v>
      </c>
      <c r="AJ44" s="59">
        <v>0</v>
      </c>
      <c r="AK44" s="62">
        <v>0</v>
      </c>
      <c r="AL44" s="65">
        <v>0</v>
      </c>
      <c r="AM44" s="59">
        <v>0</v>
      </c>
      <c r="AN44" s="62">
        <v>0</v>
      </c>
      <c r="AO44" s="65">
        <v>0</v>
      </c>
      <c r="AP44" s="59">
        <v>0</v>
      </c>
      <c r="AQ44" s="62">
        <v>0</v>
      </c>
      <c r="AR44" s="65">
        <v>0</v>
      </c>
      <c r="AS44" s="59">
        <v>0</v>
      </c>
      <c r="AT44" s="62">
        <v>0</v>
      </c>
      <c r="AU44" s="65">
        <v>0</v>
      </c>
      <c r="AV44" s="59">
        <v>0</v>
      </c>
      <c r="AW44" s="62">
        <v>0</v>
      </c>
      <c r="AX44" s="65">
        <v>0</v>
      </c>
      <c r="AY44" s="59">
        <v>0</v>
      </c>
      <c r="AZ44" s="62">
        <v>0</v>
      </c>
      <c r="BA44" s="65">
        <v>0</v>
      </c>
      <c r="BB44" s="59">
        <v>0</v>
      </c>
      <c r="BC44" s="62">
        <v>0</v>
      </c>
      <c r="BD44" s="65">
        <v>0</v>
      </c>
      <c r="BE44" s="59">
        <v>0</v>
      </c>
      <c r="BF44" s="62">
        <v>0</v>
      </c>
      <c r="BG44" s="65">
        <v>0</v>
      </c>
      <c r="BH44" s="59">
        <v>0</v>
      </c>
      <c r="BI44" s="62">
        <v>0</v>
      </c>
      <c r="BJ44" s="65">
        <v>0</v>
      </c>
      <c r="BK44" s="59">
        <v>0</v>
      </c>
      <c r="BL44" s="62">
        <v>0</v>
      </c>
      <c r="BM44" s="65">
        <v>0</v>
      </c>
      <c r="BN44" s="59">
        <v>0</v>
      </c>
      <c r="BO44" s="62">
        <v>0</v>
      </c>
      <c r="BP44" s="65">
        <v>0</v>
      </c>
      <c r="BQ44" s="59">
        <v>0</v>
      </c>
      <c r="BR44" s="62">
        <v>0</v>
      </c>
      <c r="BS44" s="65">
        <v>0</v>
      </c>
      <c r="BT44" s="59">
        <v>0</v>
      </c>
      <c r="BU44" s="62">
        <v>0</v>
      </c>
      <c r="BV44" s="65">
        <v>0</v>
      </c>
      <c r="BW44" s="59">
        <v>0</v>
      </c>
      <c r="BX44" s="62">
        <v>0</v>
      </c>
      <c r="BY44" s="65">
        <v>0</v>
      </c>
      <c r="BZ44" s="59">
        <v>0</v>
      </c>
      <c r="CA44" s="62">
        <v>0</v>
      </c>
      <c r="CB44" s="65">
        <v>0</v>
      </c>
      <c r="CC44" s="59">
        <v>0</v>
      </c>
      <c r="CD44" s="62">
        <v>0</v>
      </c>
      <c r="CE44" s="65">
        <v>0</v>
      </c>
      <c r="CF44" s="59"/>
      <c r="CG44" s="62"/>
      <c r="CH44" s="65"/>
      <c r="CI44" s="59"/>
      <c r="CJ44" s="62"/>
      <c r="CK44" s="65"/>
    </row>
    <row r="45" ht="25.15" customHeight="1">
      <c r="A45" s="458" t="s">
        <v>662</v>
      </c>
      <c r="B45" s="9">
        <v>38</v>
      </c>
      <c r="C45" s="57" t="s">
        <v>663</v>
      </c>
      <c r="D45" s="70" t="s">
        <v>50</v>
      </c>
      <c r="E45" s="59">
        <v>867</v>
      </c>
      <c r="F45" s="11">
        <f t="shared" si="8"/>
        <v>0</v>
      </c>
      <c r="G45" s="61">
        <v>16</v>
      </c>
      <c r="H45" s="11">
        <f t="shared" si="9"/>
        <v>0</v>
      </c>
      <c r="I45" s="62"/>
      <c r="J45" s="109" t="str">
        <f t="shared" si="10"/>
      </c>
      <c r="K45" s="111">
        <f t="shared" si="11"/>
        <v>0</v>
      </c>
      <c r="L45" s="64">
        <v>10</v>
      </c>
      <c r="M45" s="62">
        <v>0</v>
      </c>
      <c r="N45" s="65">
        <v>0</v>
      </c>
      <c r="O45" s="59">
        <v>11</v>
      </c>
      <c r="P45" s="62">
        <v>0</v>
      </c>
      <c r="Q45" s="65">
        <v>0</v>
      </c>
      <c r="R45" s="187">
        <v>10</v>
      </c>
      <c r="S45" s="188">
        <v>0</v>
      </c>
      <c r="T45" s="189">
        <v>0</v>
      </c>
      <c r="U45" s="372">
        <v>9</v>
      </c>
      <c r="V45" s="374">
        <v>0</v>
      </c>
      <c r="W45" s="376">
        <v>0</v>
      </c>
      <c r="X45" s="422">
        <v>11</v>
      </c>
      <c r="Y45" s="423">
        <v>0</v>
      </c>
      <c r="Z45" s="424">
        <v>0</v>
      </c>
      <c r="AA45" s="514">
        <v>9</v>
      </c>
      <c r="AB45" s="515">
        <v>0</v>
      </c>
      <c r="AC45" s="516">
        <v>0</v>
      </c>
      <c r="AD45" s="59">
        <v>0</v>
      </c>
      <c r="AE45" s="62">
        <v>0</v>
      </c>
      <c r="AF45" s="65">
        <v>0</v>
      </c>
      <c r="AG45" s="59">
        <v>0</v>
      </c>
      <c r="AH45" s="62">
        <v>0</v>
      </c>
      <c r="AI45" s="65">
        <v>0</v>
      </c>
      <c r="AJ45" s="59">
        <v>0</v>
      </c>
      <c r="AK45" s="62">
        <v>0</v>
      </c>
      <c r="AL45" s="65">
        <v>0</v>
      </c>
      <c r="AM45" s="59">
        <v>0</v>
      </c>
      <c r="AN45" s="62">
        <v>0</v>
      </c>
      <c r="AO45" s="65">
        <v>0</v>
      </c>
      <c r="AP45" s="59">
        <v>0</v>
      </c>
      <c r="AQ45" s="62">
        <v>0</v>
      </c>
      <c r="AR45" s="65">
        <v>0</v>
      </c>
      <c r="AS45" s="59">
        <v>0</v>
      </c>
      <c r="AT45" s="62">
        <v>0</v>
      </c>
      <c r="AU45" s="65">
        <v>0</v>
      </c>
      <c r="AV45" s="59">
        <v>0</v>
      </c>
      <c r="AW45" s="62">
        <v>0</v>
      </c>
      <c r="AX45" s="65">
        <v>0</v>
      </c>
      <c r="AY45" s="59">
        <v>0</v>
      </c>
      <c r="AZ45" s="62">
        <v>0</v>
      </c>
      <c r="BA45" s="65">
        <v>0</v>
      </c>
      <c r="BB45" s="59">
        <v>0</v>
      </c>
      <c r="BC45" s="62">
        <v>0</v>
      </c>
      <c r="BD45" s="65">
        <v>0</v>
      </c>
      <c r="BE45" s="59">
        <v>0</v>
      </c>
      <c r="BF45" s="62">
        <v>0</v>
      </c>
      <c r="BG45" s="65">
        <v>0</v>
      </c>
      <c r="BH45" s="59">
        <v>0</v>
      </c>
      <c r="BI45" s="62">
        <v>0</v>
      </c>
      <c r="BJ45" s="65">
        <v>0</v>
      </c>
      <c r="BK45" s="59">
        <v>0</v>
      </c>
      <c r="BL45" s="62">
        <v>0</v>
      </c>
      <c r="BM45" s="65">
        <v>0</v>
      </c>
      <c r="BN45" s="59">
        <v>0</v>
      </c>
      <c r="BO45" s="62">
        <v>0</v>
      </c>
      <c r="BP45" s="65">
        <v>0</v>
      </c>
      <c r="BQ45" s="59">
        <v>0</v>
      </c>
      <c r="BR45" s="62">
        <v>0</v>
      </c>
      <c r="BS45" s="65">
        <v>0</v>
      </c>
      <c r="BT45" s="59">
        <v>0</v>
      </c>
      <c r="BU45" s="62">
        <v>0</v>
      </c>
      <c r="BV45" s="65">
        <v>0</v>
      </c>
      <c r="BW45" s="59">
        <v>0</v>
      </c>
      <c r="BX45" s="62">
        <v>0</v>
      </c>
      <c r="BY45" s="65">
        <v>0</v>
      </c>
      <c r="BZ45" s="59">
        <v>0</v>
      </c>
      <c r="CA45" s="62">
        <v>0</v>
      </c>
      <c r="CB45" s="65">
        <v>0</v>
      </c>
      <c r="CC45" s="59">
        <v>0</v>
      </c>
      <c r="CD45" s="62">
        <v>0</v>
      </c>
      <c r="CE45" s="65">
        <v>0</v>
      </c>
      <c r="CF45" s="59"/>
      <c r="CG45" s="62"/>
      <c r="CH45" s="65"/>
      <c r="CI45" s="59"/>
      <c r="CJ45" s="62"/>
      <c r="CK45" s="65"/>
    </row>
    <row r="46" ht="25.15" customHeight="1">
      <c r="A46" s="458" t="s">
        <v>664</v>
      </c>
      <c r="B46" s="9">
        <v>39</v>
      </c>
      <c r="C46" s="57" t="s">
        <v>665</v>
      </c>
      <c r="D46" s="70" t="s">
        <v>50</v>
      </c>
      <c r="E46" s="59"/>
      <c r="F46" s="11" t="str">
        <f t="shared" si="8"/>
      </c>
      <c r="G46" s="61"/>
      <c r="H46" s="11" t="str">
        <f t="shared" si="9"/>
      </c>
      <c r="I46" s="62"/>
      <c r="J46" s="109" t="str">
        <f t="shared" si="10"/>
      </c>
      <c r="K46" s="111" t="str">
        <f t="shared" si="11"/>
      </c>
      <c r="L46" s="64">
        <v>9</v>
      </c>
      <c r="M46" s="62">
        <v>0</v>
      </c>
      <c r="N46" s="65">
        <v>0</v>
      </c>
      <c r="O46" s="59">
        <v>12</v>
      </c>
      <c r="P46" s="62">
        <v>0</v>
      </c>
      <c r="Q46" s="65">
        <v>0</v>
      </c>
      <c r="R46" s="187">
        <v>9</v>
      </c>
      <c r="S46" s="188">
        <v>0</v>
      </c>
      <c r="T46" s="189">
        <v>0</v>
      </c>
      <c r="U46" s="372">
        <v>8</v>
      </c>
      <c r="V46" s="374">
        <v>0</v>
      </c>
      <c r="W46" s="376">
        <v>0</v>
      </c>
      <c r="X46" s="422">
        <v>9</v>
      </c>
      <c r="Y46" s="423">
        <v>0</v>
      </c>
      <c r="Z46" s="424">
        <v>0</v>
      </c>
      <c r="AA46" s="514">
        <v>8</v>
      </c>
      <c r="AB46" s="515">
        <v>0</v>
      </c>
      <c r="AC46" s="516">
        <v>0</v>
      </c>
      <c r="AD46" s="59">
        <v>0</v>
      </c>
      <c r="AE46" s="62">
        <v>0</v>
      </c>
      <c r="AF46" s="65">
        <v>0</v>
      </c>
      <c r="AG46" s="59">
        <v>0</v>
      </c>
      <c r="AH46" s="62">
        <v>0</v>
      </c>
      <c r="AI46" s="65">
        <v>0</v>
      </c>
      <c r="AJ46" s="59">
        <v>0</v>
      </c>
      <c r="AK46" s="62">
        <v>0</v>
      </c>
      <c r="AL46" s="65">
        <v>0</v>
      </c>
      <c r="AM46" s="59">
        <v>0</v>
      </c>
      <c r="AN46" s="62">
        <v>0</v>
      </c>
      <c r="AO46" s="65">
        <v>0</v>
      </c>
      <c r="AP46" s="59">
        <v>0</v>
      </c>
      <c r="AQ46" s="62">
        <v>0</v>
      </c>
      <c r="AR46" s="65">
        <v>0</v>
      </c>
      <c r="AS46" s="59">
        <v>0</v>
      </c>
      <c r="AT46" s="62">
        <v>0</v>
      </c>
      <c r="AU46" s="65">
        <v>0</v>
      </c>
      <c r="AV46" s="59">
        <v>0</v>
      </c>
      <c r="AW46" s="62">
        <v>0</v>
      </c>
      <c r="AX46" s="65">
        <v>0</v>
      </c>
      <c r="AY46" s="59">
        <v>0</v>
      </c>
      <c r="AZ46" s="62">
        <v>0</v>
      </c>
      <c r="BA46" s="65">
        <v>0</v>
      </c>
      <c r="BB46" s="59">
        <v>0</v>
      </c>
      <c r="BC46" s="62">
        <v>0</v>
      </c>
      <c r="BD46" s="65">
        <v>0</v>
      </c>
      <c r="BE46" s="59">
        <v>0</v>
      </c>
      <c r="BF46" s="62">
        <v>0</v>
      </c>
      <c r="BG46" s="65">
        <v>0</v>
      </c>
      <c r="BH46" s="59">
        <v>0</v>
      </c>
      <c r="BI46" s="62">
        <v>0</v>
      </c>
      <c r="BJ46" s="65">
        <v>0</v>
      </c>
      <c r="BK46" s="59">
        <v>0</v>
      </c>
      <c r="BL46" s="62">
        <v>0</v>
      </c>
      <c r="BM46" s="65">
        <v>0</v>
      </c>
      <c r="BN46" s="59">
        <v>0</v>
      </c>
      <c r="BO46" s="62">
        <v>0</v>
      </c>
      <c r="BP46" s="65">
        <v>0</v>
      </c>
      <c r="BQ46" s="59">
        <v>0</v>
      </c>
      <c r="BR46" s="62">
        <v>0</v>
      </c>
      <c r="BS46" s="65">
        <v>0</v>
      </c>
      <c r="BT46" s="59">
        <v>0</v>
      </c>
      <c r="BU46" s="62">
        <v>0</v>
      </c>
      <c r="BV46" s="65">
        <v>0</v>
      </c>
      <c r="BW46" s="59">
        <v>0</v>
      </c>
      <c r="BX46" s="62">
        <v>0</v>
      </c>
      <c r="BY46" s="65">
        <v>0</v>
      </c>
      <c r="BZ46" s="59">
        <v>0</v>
      </c>
      <c r="CA46" s="62">
        <v>0</v>
      </c>
      <c r="CB46" s="65">
        <v>0</v>
      </c>
      <c r="CC46" s="59">
        <v>0</v>
      </c>
      <c r="CD46" s="62">
        <v>0</v>
      </c>
      <c r="CE46" s="65">
        <v>0</v>
      </c>
      <c r="CF46" s="59"/>
      <c r="CG46" s="62"/>
      <c r="CH46" s="65"/>
      <c r="CI46" s="59"/>
      <c r="CJ46" s="62"/>
      <c r="CK46" s="65"/>
    </row>
    <row r="47" ht="25.15" customHeight="1">
      <c r="A47" s="458" t="s">
        <v>666</v>
      </c>
      <c r="B47" s="9">
        <v>40</v>
      </c>
      <c r="C47" s="57" t="s">
        <v>667</v>
      </c>
      <c r="D47" s="70" t="s">
        <v>50</v>
      </c>
      <c r="E47" s="59"/>
      <c r="F47" s="11" t="str">
        <f t="shared" si="8"/>
      </c>
      <c r="G47" s="61"/>
      <c r="H47" s="11" t="str">
        <f t="shared" si="9"/>
      </c>
      <c r="I47" s="62"/>
      <c r="J47" s="109" t="str">
        <f t="shared" si="10"/>
      </c>
      <c r="K47" s="111" t="str">
        <f t="shared" si="11"/>
      </c>
      <c r="L47" s="64">
        <v>0</v>
      </c>
      <c r="M47" s="62">
        <v>0</v>
      </c>
      <c r="N47" s="65">
        <v>0</v>
      </c>
      <c r="O47" s="59">
        <v>0</v>
      </c>
      <c r="P47" s="62">
        <v>0</v>
      </c>
      <c r="Q47" s="65">
        <v>0</v>
      </c>
      <c r="R47" s="187">
        <v>0</v>
      </c>
      <c r="S47" s="188">
        <v>0</v>
      </c>
      <c r="T47" s="189">
        <v>0</v>
      </c>
      <c r="U47" s="372">
        <v>0</v>
      </c>
      <c r="V47" s="374">
        <v>0</v>
      </c>
      <c r="W47" s="376">
        <v>0</v>
      </c>
      <c r="X47" s="422">
        <v>0</v>
      </c>
      <c r="Y47" s="423">
        <v>0</v>
      </c>
      <c r="Z47" s="424">
        <v>0</v>
      </c>
      <c r="AA47" s="514">
        <v>0</v>
      </c>
      <c r="AB47" s="515">
        <v>0</v>
      </c>
      <c r="AC47" s="516">
        <v>0</v>
      </c>
      <c r="AD47" s="59">
        <v>0</v>
      </c>
      <c r="AE47" s="62">
        <v>0</v>
      </c>
      <c r="AF47" s="65">
        <v>0</v>
      </c>
      <c r="AG47" s="59">
        <v>0</v>
      </c>
      <c r="AH47" s="62">
        <v>0</v>
      </c>
      <c r="AI47" s="65">
        <v>0</v>
      </c>
      <c r="AJ47" s="59">
        <v>0</v>
      </c>
      <c r="AK47" s="62">
        <v>0</v>
      </c>
      <c r="AL47" s="65">
        <v>0</v>
      </c>
      <c r="AM47" s="59">
        <v>0</v>
      </c>
      <c r="AN47" s="62">
        <v>0</v>
      </c>
      <c r="AO47" s="65">
        <v>0</v>
      </c>
      <c r="AP47" s="59">
        <v>0</v>
      </c>
      <c r="AQ47" s="62">
        <v>0</v>
      </c>
      <c r="AR47" s="65">
        <v>0</v>
      </c>
      <c r="AS47" s="59">
        <v>0</v>
      </c>
      <c r="AT47" s="62">
        <v>0</v>
      </c>
      <c r="AU47" s="65">
        <v>0</v>
      </c>
      <c r="AV47" s="59">
        <v>0</v>
      </c>
      <c r="AW47" s="62">
        <v>0</v>
      </c>
      <c r="AX47" s="65">
        <v>0</v>
      </c>
      <c r="AY47" s="59">
        <v>0</v>
      </c>
      <c r="AZ47" s="62">
        <v>0</v>
      </c>
      <c r="BA47" s="65">
        <v>0</v>
      </c>
      <c r="BB47" s="59">
        <v>0</v>
      </c>
      <c r="BC47" s="62">
        <v>0</v>
      </c>
      <c r="BD47" s="65">
        <v>0</v>
      </c>
      <c r="BE47" s="59">
        <v>0</v>
      </c>
      <c r="BF47" s="62">
        <v>0</v>
      </c>
      <c r="BG47" s="65">
        <v>0</v>
      </c>
      <c r="BH47" s="59">
        <v>0</v>
      </c>
      <c r="BI47" s="62">
        <v>0</v>
      </c>
      <c r="BJ47" s="65">
        <v>0</v>
      </c>
      <c r="BK47" s="59">
        <v>0</v>
      </c>
      <c r="BL47" s="62">
        <v>0</v>
      </c>
      <c r="BM47" s="65">
        <v>0</v>
      </c>
      <c r="BN47" s="59">
        <v>0</v>
      </c>
      <c r="BO47" s="62">
        <v>0</v>
      </c>
      <c r="BP47" s="65">
        <v>0</v>
      </c>
      <c r="BQ47" s="59">
        <v>0</v>
      </c>
      <c r="BR47" s="62">
        <v>0</v>
      </c>
      <c r="BS47" s="65">
        <v>0</v>
      </c>
      <c r="BT47" s="59">
        <v>0</v>
      </c>
      <c r="BU47" s="62">
        <v>0</v>
      </c>
      <c r="BV47" s="65">
        <v>0</v>
      </c>
      <c r="BW47" s="59">
        <v>0</v>
      </c>
      <c r="BX47" s="62">
        <v>0</v>
      </c>
      <c r="BY47" s="65">
        <v>0</v>
      </c>
      <c r="BZ47" s="59">
        <v>0</v>
      </c>
      <c r="CA47" s="62">
        <v>0</v>
      </c>
      <c r="CB47" s="65">
        <v>0</v>
      </c>
      <c r="CC47" s="59">
        <v>0</v>
      </c>
      <c r="CD47" s="62">
        <v>0</v>
      </c>
      <c r="CE47" s="65">
        <v>0</v>
      </c>
      <c r="CF47" s="59"/>
      <c r="CG47" s="62"/>
      <c r="CH47" s="65"/>
      <c r="CI47" s="59"/>
      <c r="CJ47" s="62"/>
      <c r="CK47" s="65"/>
    </row>
    <row r="48" ht="25.15" customHeight="1">
      <c r="A48" s="458" t="s">
        <v>668</v>
      </c>
      <c r="B48" s="9">
        <v>41</v>
      </c>
      <c r="C48" s="57" t="s">
        <v>669</v>
      </c>
      <c r="D48" s="70" t="s">
        <v>50</v>
      </c>
      <c r="E48" s="59">
        <v>896</v>
      </c>
      <c r="F48" s="11">
        <f t="shared" si="8"/>
        <v>0</v>
      </c>
      <c r="G48" s="61">
        <v>16</v>
      </c>
      <c r="H48" s="11">
        <f t="shared" si="9"/>
        <v>0</v>
      </c>
      <c r="I48" s="62"/>
      <c r="J48" s="109" t="str">
        <f t="shared" si="10"/>
      </c>
      <c r="K48" s="111">
        <f t="shared" si="11"/>
        <v>0</v>
      </c>
      <c r="L48" s="64">
        <v>2</v>
      </c>
      <c r="M48" s="62">
        <v>0</v>
      </c>
      <c r="N48" s="65">
        <v>0</v>
      </c>
      <c r="O48" s="59">
        <v>16</v>
      </c>
      <c r="P48" s="62">
        <v>0</v>
      </c>
      <c r="Q48" s="65">
        <v>0</v>
      </c>
      <c r="R48" s="187">
        <v>0</v>
      </c>
      <c r="S48" s="188">
        <v>0</v>
      </c>
      <c r="T48" s="189">
        <v>0</v>
      </c>
      <c r="U48" s="372">
        <v>20</v>
      </c>
      <c r="V48" s="374">
        <v>0</v>
      </c>
      <c r="W48" s="376">
        <v>0</v>
      </c>
      <c r="X48" s="422">
        <v>2</v>
      </c>
      <c r="Y48" s="423">
        <v>0</v>
      </c>
      <c r="Z48" s="424">
        <v>0</v>
      </c>
      <c r="AA48" s="514">
        <v>5</v>
      </c>
      <c r="AB48" s="515">
        <v>0</v>
      </c>
      <c r="AC48" s="516">
        <v>0</v>
      </c>
      <c r="AD48" s="59">
        <v>0</v>
      </c>
      <c r="AE48" s="62">
        <v>0</v>
      </c>
      <c r="AF48" s="65">
        <v>0</v>
      </c>
      <c r="AG48" s="59">
        <v>0</v>
      </c>
      <c r="AH48" s="62">
        <v>0</v>
      </c>
      <c r="AI48" s="65">
        <v>0</v>
      </c>
      <c r="AJ48" s="59">
        <v>0</v>
      </c>
      <c r="AK48" s="62">
        <v>0</v>
      </c>
      <c r="AL48" s="65">
        <v>0</v>
      </c>
      <c r="AM48" s="59">
        <v>0</v>
      </c>
      <c r="AN48" s="62">
        <v>0</v>
      </c>
      <c r="AO48" s="65">
        <v>0</v>
      </c>
      <c r="AP48" s="59">
        <v>0</v>
      </c>
      <c r="AQ48" s="62">
        <v>0</v>
      </c>
      <c r="AR48" s="65">
        <v>0</v>
      </c>
      <c r="AS48" s="59">
        <v>0</v>
      </c>
      <c r="AT48" s="62">
        <v>0</v>
      </c>
      <c r="AU48" s="65">
        <v>0</v>
      </c>
      <c r="AV48" s="59">
        <v>0</v>
      </c>
      <c r="AW48" s="62">
        <v>0</v>
      </c>
      <c r="AX48" s="65">
        <v>0</v>
      </c>
      <c r="AY48" s="59">
        <v>0</v>
      </c>
      <c r="AZ48" s="62">
        <v>0</v>
      </c>
      <c r="BA48" s="65">
        <v>0</v>
      </c>
      <c r="BB48" s="59">
        <v>0</v>
      </c>
      <c r="BC48" s="62">
        <v>0</v>
      </c>
      <c r="BD48" s="65">
        <v>0</v>
      </c>
      <c r="BE48" s="59">
        <v>0</v>
      </c>
      <c r="BF48" s="62">
        <v>0</v>
      </c>
      <c r="BG48" s="65">
        <v>0</v>
      </c>
      <c r="BH48" s="59">
        <v>0</v>
      </c>
      <c r="BI48" s="62">
        <v>0</v>
      </c>
      <c r="BJ48" s="65">
        <v>0</v>
      </c>
      <c r="BK48" s="59">
        <v>0</v>
      </c>
      <c r="BL48" s="62">
        <v>0</v>
      </c>
      <c r="BM48" s="65">
        <v>0</v>
      </c>
      <c r="BN48" s="59">
        <v>0</v>
      </c>
      <c r="BO48" s="62">
        <v>0</v>
      </c>
      <c r="BP48" s="65">
        <v>0</v>
      </c>
      <c r="BQ48" s="59">
        <v>0</v>
      </c>
      <c r="BR48" s="62">
        <v>0</v>
      </c>
      <c r="BS48" s="65">
        <v>0</v>
      </c>
      <c r="BT48" s="59">
        <v>0</v>
      </c>
      <c r="BU48" s="62">
        <v>0</v>
      </c>
      <c r="BV48" s="65">
        <v>0</v>
      </c>
      <c r="BW48" s="59">
        <v>0</v>
      </c>
      <c r="BX48" s="62">
        <v>0</v>
      </c>
      <c r="BY48" s="65">
        <v>0</v>
      </c>
      <c r="BZ48" s="59">
        <v>0</v>
      </c>
      <c r="CA48" s="62">
        <v>0</v>
      </c>
      <c r="CB48" s="65">
        <v>0</v>
      </c>
      <c r="CC48" s="59">
        <v>0</v>
      </c>
      <c r="CD48" s="62">
        <v>0</v>
      </c>
      <c r="CE48" s="65">
        <v>0</v>
      </c>
      <c r="CF48" s="59"/>
      <c r="CG48" s="62"/>
      <c r="CH48" s="65"/>
      <c r="CI48" s="59"/>
      <c r="CJ48" s="62"/>
      <c r="CK48" s="65"/>
    </row>
    <row r="49" ht="25.15" customHeight="1">
      <c r="A49" s="458" t="s">
        <v>670</v>
      </c>
      <c r="B49" s="9">
        <f>B48+1</f>
        <v>42</v>
      </c>
      <c r="C49" s="57" t="s">
        <v>671</v>
      </c>
      <c r="D49" s="70" t="s">
        <v>50</v>
      </c>
      <c r="E49" s="59"/>
      <c r="F49" s="11"/>
      <c r="G49" s="61"/>
      <c r="H49" s="11"/>
      <c r="I49" s="62"/>
      <c r="J49" s="109" t="str">
        <f t="shared" si="10"/>
      </c>
      <c r="K49" s="111"/>
      <c r="L49" s="64">
        <v>34</v>
      </c>
      <c r="M49" s="62">
        <v>0</v>
      </c>
      <c r="N49" s="65">
        <v>0</v>
      </c>
      <c r="O49" s="59">
        <v>0</v>
      </c>
      <c r="P49" s="62">
        <v>0</v>
      </c>
      <c r="Q49" s="65">
        <v>0</v>
      </c>
      <c r="R49" s="187">
        <v>0</v>
      </c>
      <c r="S49" s="188">
        <v>0</v>
      </c>
      <c r="T49" s="189">
        <v>0</v>
      </c>
      <c r="U49" s="372">
        <v>0</v>
      </c>
      <c r="V49" s="374">
        <v>0</v>
      </c>
      <c r="W49" s="376">
        <v>0</v>
      </c>
      <c r="X49" s="422">
        <v>0</v>
      </c>
      <c r="Y49" s="423">
        <v>0</v>
      </c>
      <c r="Z49" s="424">
        <v>0</v>
      </c>
      <c r="AA49" s="514">
        <v>0</v>
      </c>
      <c r="AB49" s="515">
        <v>0</v>
      </c>
      <c r="AC49" s="516">
        <v>0</v>
      </c>
      <c r="AD49" s="59">
        <v>0</v>
      </c>
      <c r="AE49" s="62">
        <v>0</v>
      </c>
      <c r="AF49" s="65">
        <v>0</v>
      </c>
      <c r="AG49" s="59">
        <v>0</v>
      </c>
      <c r="AH49" s="62">
        <v>0</v>
      </c>
      <c r="AI49" s="65">
        <v>0</v>
      </c>
      <c r="AJ49" s="59">
        <v>0</v>
      </c>
      <c r="AK49" s="62">
        <v>0</v>
      </c>
      <c r="AL49" s="65">
        <v>0</v>
      </c>
      <c r="AM49" s="59">
        <v>0</v>
      </c>
      <c r="AN49" s="62">
        <v>0</v>
      </c>
      <c r="AO49" s="65">
        <v>0</v>
      </c>
      <c r="AP49" s="59">
        <v>0</v>
      </c>
      <c r="AQ49" s="62">
        <v>0</v>
      </c>
      <c r="AR49" s="65">
        <v>0</v>
      </c>
      <c r="AS49" s="59">
        <v>0</v>
      </c>
      <c r="AT49" s="62">
        <v>0</v>
      </c>
      <c r="AU49" s="65">
        <v>0</v>
      </c>
      <c r="AV49" s="59">
        <v>0</v>
      </c>
      <c r="AW49" s="62">
        <v>0</v>
      </c>
      <c r="AX49" s="65">
        <v>0</v>
      </c>
      <c r="AY49" s="59">
        <v>0</v>
      </c>
      <c r="AZ49" s="62">
        <v>0</v>
      </c>
      <c r="BA49" s="65">
        <v>0</v>
      </c>
      <c r="BB49" s="59">
        <v>0</v>
      </c>
      <c r="BC49" s="62">
        <v>0</v>
      </c>
      <c r="BD49" s="65">
        <v>0</v>
      </c>
      <c r="BE49" s="59">
        <v>0</v>
      </c>
      <c r="BF49" s="62">
        <v>0</v>
      </c>
      <c r="BG49" s="65">
        <v>0</v>
      </c>
      <c r="BH49" s="59">
        <v>0</v>
      </c>
      <c r="BI49" s="62">
        <v>0</v>
      </c>
      <c r="BJ49" s="65">
        <v>0</v>
      </c>
      <c r="BK49" s="59">
        <v>0</v>
      </c>
      <c r="BL49" s="62">
        <v>0</v>
      </c>
      <c r="BM49" s="65">
        <v>0</v>
      </c>
      <c r="BN49" s="59">
        <v>0</v>
      </c>
      <c r="BO49" s="62">
        <v>0</v>
      </c>
      <c r="BP49" s="65">
        <v>0</v>
      </c>
      <c r="BQ49" s="59">
        <v>0</v>
      </c>
      <c r="BR49" s="62">
        <v>0</v>
      </c>
      <c r="BS49" s="65">
        <v>0</v>
      </c>
      <c r="BT49" s="59">
        <v>0</v>
      </c>
      <c r="BU49" s="62">
        <v>0</v>
      </c>
      <c r="BV49" s="65">
        <v>0</v>
      </c>
      <c r="BW49" s="59">
        <v>0</v>
      </c>
      <c r="BX49" s="62">
        <v>0</v>
      </c>
      <c r="BY49" s="65">
        <v>0</v>
      </c>
      <c r="BZ49" s="59">
        <v>0</v>
      </c>
      <c r="CA49" s="62">
        <v>0</v>
      </c>
      <c r="CB49" s="65">
        <v>0</v>
      </c>
      <c r="CC49" s="59">
        <v>0</v>
      </c>
      <c r="CD49" s="62">
        <v>0</v>
      </c>
      <c r="CE49" s="65">
        <v>0</v>
      </c>
      <c r="CF49" s="59"/>
      <c r="CG49" s="62"/>
      <c r="CH49" s="65"/>
      <c r="CI49" s="59"/>
      <c r="CJ49" s="62"/>
      <c r="CK49" s="65"/>
    </row>
    <row r="50" ht="25.15" customHeight="1">
      <c r="A50" s="458" t="s">
        <v>672</v>
      </c>
      <c r="B50" s="9">
        <f ref="B50:B62" t="shared" si="12">B49+1</f>
        <v>43</v>
      </c>
      <c r="C50" s="57" t="s">
        <v>673</v>
      </c>
      <c r="D50" s="70" t="s">
        <v>50</v>
      </c>
      <c r="E50" s="59"/>
      <c r="F50" s="11" t="str">
        <f t="shared" si="8"/>
      </c>
      <c r="G50" s="61"/>
      <c r="H50" s="11" t="str">
        <f t="shared" si="9"/>
      </c>
      <c r="I50" s="62"/>
      <c r="J50" s="109" t="str">
        <f t="shared" si="10"/>
      </c>
      <c r="K50" s="111" t="str">
        <f t="shared" si="11"/>
      </c>
      <c r="L50" s="64">
        <v>0</v>
      </c>
      <c r="M50" s="62">
        <v>0</v>
      </c>
      <c r="N50" s="65">
        <v>0</v>
      </c>
      <c r="O50" s="59">
        <v>0</v>
      </c>
      <c r="P50" s="62">
        <v>0</v>
      </c>
      <c r="Q50" s="65">
        <v>0</v>
      </c>
      <c r="R50" s="187">
        <v>0</v>
      </c>
      <c r="S50" s="188">
        <v>0</v>
      </c>
      <c r="T50" s="189">
        <v>0</v>
      </c>
      <c r="U50" s="372">
        <v>0</v>
      </c>
      <c r="V50" s="374">
        <v>0</v>
      </c>
      <c r="W50" s="376">
        <v>0</v>
      </c>
      <c r="X50" s="422">
        <v>0</v>
      </c>
      <c r="Y50" s="423">
        <v>0</v>
      </c>
      <c r="Z50" s="424">
        <v>0</v>
      </c>
      <c r="AA50" s="514">
        <v>0</v>
      </c>
      <c r="AB50" s="515">
        <v>0</v>
      </c>
      <c r="AC50" s="516">
        <v>0</v>
      </c>
      <c r="AD50" s="59">
        <v>0</v>
      </c>
      <c r="AE50" s="62">
        <v>0</v>
      </c>
      <c r="AF50" s="65">
        <v>0</v>
      </c>
      <c r="AG50" s="59">
        <v>0</v>
      </c>
      <c r="AH50" s="62">
        <v>0</v>
      </c>
      <c r="AI50" s="65">
        <v>0</v>
      </c>
      <c r="AJ50" s="59">
        <v>0</v>
      </c>
      <c r="AK50" s="62">
        <v>0</v>
      </c>
      <c r="AL50" s="65">
        <v>0</v>
      </c>
      <c r="AM50" s="59">
        <v>0</v>
      </c>
      <c r="AN50" s="62">
        <v>0</v>
      </c>
      <c r="AO50" s="65">
        <v>0</v>
      </c>
      <c r="AP50" s="59">
        <v>0</v>
      </c>
      <c r="AQ50" s="62">
        <v>0</v>
      </c>
      <c r="AR50" s="65">
        <v>0</v>
      </c>
      <c r="AS50" s="59">
        <v>0</v>
      </c>
      <c r="AT50" s="62">
        <v>0</v>
      </c>
      <c r="AU50" s="65">
        <v>0</v>
      </c>
      <c r="AV50" s="59">
        <v>0</v>
      </c>
      <c r="AW50" s="62">
        <v>0</v>
      </c>
      <c r="AX50" s="65">
        <v>0</v>
      </c>
      <c r="AY50" s="59">
        <v>0</v>
      </c>
      <c r="AZ50" s="62">
        <v>0</v>
      </c>
      <c r="BA50" s="65">
        <v>0</v>
      </c>
      <c r="BB50" s="59">
        <v>0</v>
      </c>
      <c r="BC50" s="62">
        <v>0</v>
      </c>
      <c r="BD50" s="65">
        <v>0</v>
      </c>
      <c r="BE50" s="59">
        <v>0</v>
      </c>
      <c r="BF50" s="62">
        <v>0</v>
      </c>
      <c r="BG50" s="65">
        <v>0</v>
      </c>
      <c r="BH50" s="59">
        <v>0</v>
      </c>
      <c r="BI50" s="62">
        <v>0</v>
      </c>
      <c r="BJ50" s="65">
        <v>0</v>
      </c>
      <c r="BK50" s="59">
        <v>0</v>
      </c>
      <c r="BL50" s="62">
        <v>0</v>
      </c>
      <c r="BM50" s="65">
        <v>0</v>
      </c>
      <c r="BN50" s="59">
        <v>0</v>
      </c>
      <c r="BO50" s="62">
        <v>0</v>
      </c>
      <c r="BP50" s="65">
        <v>0</v>
      </c>
      <c r="BQ50" s="59">
        <v>0</v>
      </c>
      <c r="BR50" s="62">
        <v>0</v>
      </c>
      <c r="BS50" s="65">
        <v>0</v>
      </c>
      <c r="BT50" s="59">
        <v>0</v>
      </c>
      <c r="BU50" s="62">
        <v>0</v>
      </c>
      <c r="BV50" s="65">
        <v>0</v>
      </c>
      <c r="BW50" s="59">
        <v>0</v>
      </c>
      <c r="BX50" s="62">
        <v>0</v>
      </c>
      <c r="BY50" s="65">
        <v>0</v>
      </c>
      <c r="BZ50" s="59">
        <v>0</v>
      </c>
      <c r="CA50" s="62">
        <v>0</v>
      </c>
      <c r="CB50" s="65">
        <v>0</v>
      </c>
      <c r="CC50" s="59">
        <v>0</v>
      </c>
      <c r="CD50" s="62">
        <v>0</v>
      </c>
      <c r="CE50" s="65">
        <v>0</v>
      </c>
      <c r="CF50" s="59"/>
      <c r="CG50" s="62"/>
      <c r="CH50" s="65"/>
      <c r="CI50" s="59"/>
      <c r="CJ50" s="62"/>
      <c r="CK50" s="65"/>
    </row>
    <row r="51" ht="25.15" customHeight="1">
      <c r="A51" s="458" t="s">
        <v>674</v>
      </c>
      <c r="B51" s="9">
        <f t="shared" si="12"/>
        <v>44</v>
      </c>
      <c r="C51" s="57" t="s">
        <v>675</v>
      </c>
      <c r="D51" s="70" t="s">
        <v>50</v>
      </c>
      <c r="E51" s="59">
        <v>1616</v>
      </c>
      <c r="F51" s="11">
        <f t="shared" si="8"/>
        <v>0</v>
      </c>
      <c r="G51" s="61">
        <v>28</v>
      </c>
      <c r="H51" s="11">
        <f t="shared" si="9"/>
        <v>0</v>
      </c>
      <c r="I51" s="62">
        <v>204</v>
      </c>
      <c r="J51" s="109">
        <f t="shared" si="10"/>
        <v>0</v>
      </c>
      <c r="K51" s="111">
        <f t="shared" si="11"/>
        <v>0</v>
      </c>
      <c r="L51" s="64">
        <v>250</v>
      </c>
      <c r="M51" s="62">
        <v>1</v>
      </c>
      <c r="N51" s="65">
        <v>1</v>
      </c>
      <c r="O51" s="59">
        <v>239</v>
      </c>
      <c r="P51" s="62">
        <v>3</v>
      </c>
      <c r="Q51" s="65">
        <v>3</v>
      </c>
      <c r="R51" s="187">
        <v>264</v>
      </c>
      <c r="S51" s="188">
        <v>0</v>
      </c>
      <c r="T51" s="189">
        <v>0</v>
      </c>
      <c r="U51" s="372">
        <v>308</v>
      </c>
      <c r="V51" s="374">
        <v>3</v>
      </c>
      <c r="W51" s="376">
        <v>3</v>
      </c>
      <c r="X51" s="422">
        <v>182</v>
      </c>
      <c r="Y51" s="423">
        <v>0</v>
      </c>
      <c r="Z51" s="424">
        <v>0</v>
      </c>
      <c r="AA51" s="514">
        <v>192</v>
      </c>
      <c r="AB51" s="515">
        <v>0</v>
      </c>
      <c r="AC51" s="516">
        <v>0</v>
      </c>
      <c r="AD51" s="59">
        <v>0</v>
      </c>
      <c r="AE51" s="62">
        <v>0</v>
      </c>
      <c r="AF51" s="65">
        <v>0</v>
      </c>
      <c r="AG51" s="59">
        <v>0</v>
      </c>
      <c r="AH51" s="62">
        <v>0</v>
      </c>
      <c r="AI51" s="65">
        <v>0</v>
      </c>
      <c r="AJ51" s="59">
        <v>0</v>
      </c>
      <c r="AK51" s="62">
        <v>0</v>
      </c>
      <c r="AL51" s="65">
        <v>0</v>
      </c>
      <c r="AM51" s="59">
        <v>0</v>
      </c>
      <c r="AN51" s="62">
        <v>0</v>
      </c>
      <c r="AO51" s="65">
        <v>0</v>
      </c>
      <c r="AP51" s="59">
        <v>0</v>
      </c>
      <c r="AQ51" s="62">
        <v>0</v>
      </c>
      <c r="AR51" s="65">
        <v>0</v>
      </c>
      <c r="AS51" s="59">
        <v>0</v>
      </c>
      <c r="AT51" s="62">
        <v>0</v>
      </c>
      <c r="AU51" s="65">
        <v>0</v>
      </c>
      <c r="AV51" s="59">
        <v>0</v>
      </c>
      <c r="AW51" s="62">
        <v>0</v>
      </c>
      <c r="AX51" s="65">
        <v>0</v>
      </c>
      <c r="AY51" s="59">
        <v>0</v>
      </c>
      <c r="AZ51" s="62">
        <v>0</v>
      </c>
      <c r="BA51" s="65">
        <v>0</v>
      </c>
      <c r="BB51" s="59">
        <v>0</v>
      </c>
      <c r="BC51" s="62">
        <v>0</v>
      </c>
      <c r="BD51" s="65">
        <v>0</v>
      </c>
      <c r="BE51" s="59">
        <v>0</v>
      </c>
      <c r="BF51" s="62">
        <v>0</v>
      </c>
      <c r="BG51" s="65">
        <v>0</v>
      </c>
      <c r="BH51" s="59">
        <v>0</v>
      </c>
      <c r="BI51" s="62">
        <v>0</v>
      </c>
      <c r="BJ51" s="65">
        <v>0</v>
      </c>
      <c r="BK51" s="59">
        <v>0</v>
      </c>
      <c r="BL51" s="62">
        <v>0</v>
      </c>
      <c r="BM51" s="65">
        <v>0</v>
      </c>
      <c r="BN51" s="59">
        <v>0</v>
      </c>
      <c r="BO51" s="62">
        <v>0</v>
      </c>
      <c r="BP51" s="65">
        <v>0</v>
      </c>
      <c r="BQ51" s="59">
        <v>0</v>
      </c>
      <c r="BR51" s="62">
        <v>0</v>
      </c>
      <c r="BS51" s="65">
        <v>0</v>
      </c>
      <c r="BT51" s="59">
        <v>0</v>
      </c>
      <c r="BU51" s="62">
        <v>0</v>
      </c>
      <c r="BV51" s="65">
        <v>0</v>
      </c>
      <c r="BW51" s="59">
        <v>0</v>
      </c>
      <c r="BX51" s="62">
        <v>0</v>
      </c>
      <c r="BY51" s="65">
        <v>0</v>
      </c>
      <c r="BZ51" s="59">
        <v>0</v>
      </c>
      <c r="CA51" s="62">
        <v>0</v>
      </c>
      <c r="CB51" s="65">
        <v>0</v>
      </c>
      <c r="CC51" s="59">
        <v>0</v>
      </c>
      <c r="CD51" s="62">
        <v>0</v>
      </c>
      <c r="CE51" s="65">
        <v>0</v>
      </c>
      <c r="CF51" s="59"/>
      <c r="CG51" s="62"/>
      <c r="CH51" s="65"/>
      <c r="CI51" s="59"/>
      <c r="CJ51" s="62"/>
      <c r="CK51" s="65"/>
    </row>
    <row r="52" ht="25.15" customHeight="1">
      <c r="A52" s="458" t="s">
        <v>676</v>
      </c>
      <c r="B52" s="9">
        <f t="shared" si="12"/>
        <v>45</v>
      </c>
      <c r="C52" s="57" t="s">
        <v>677</v>
      </c>
      <c r="D52" s="70" t="s">
        <v>50</v>
      </c>
      <c r="E52" s="59"/>
      <c r="F52" s="11" t="str">
        <f t="shared" si="8"/>
      </c>
      <c r="G52" s="61"/>
      <c r="H52" s="11" t="str">
        <f t="shared" si="9"/>
      </c>
      <c r="I52" s="62"/>
      <c r="J52" s="109" t="str">
        <f t="shared" si="10"/>
      </c>
      <c r="K52" s="111" t="str">
        <f t="shared" si="11"/>
      </c>
      <c r="L52" s="64">
        <v>0</v>
      </c>
      <c r="M52" s="62">
        <v>0</v>
      </c>
      <c r="N52" s="65">
        <v>0</v>
      </c>
      <c r="O52" s="59">
        <v>0</v>
      </c>
      <c r="P52" s="62">
        <v>0</v>
      </c>
      <c r="Q52" s="65">
        <v>0</v>
      </c>
      <c r="R52" s="187">
        <v>11</v>
      </c>
      <c r="S52" s="188">
        <v>0</v>
      </c>
      <c r="T52" s="189">
        <v>0</v>
      </c>
      <c r="U52" s="372">
        <v>0</v>
      </c>
      <c r="V52" s="374">
        <v>0</v>
      </c>
      <c r="W52" s="376">
        <v>0</v>
      </c>
      <c r="X52" s="422">
        <v>27</v>
      </c>
      <c r="Y52" s="423">
        <v>0</v>
      </c>
      <c r="Z52" s="424">
        <v>0</v>
      </c>
      <c r="AA52" s="514">
        <v>0</v>
      </c>
      <c r="AB52" s="515">
        <v>0</v>
      </c>
      <c r="AC52" s="516">
        <v>0</v>
      </c>
      <c r="AD52" s="59">
        <v>0</v>
      </c>
      <c r="AE52" s="62">
        <v>0</v>
      </c>
      <c r="AF52" s="65">
        <v>0</v>
      </c>
      <c r="AG52" s="59">
        <v>0</v>
      </c>
      <c r="AH52" s="62">
        <v>0</v>
      </c>
      <c r="AI52" s="65">
        <v>0</v>
      </c>
      <c r="AJ52" s="59">
        <v>0</v>
      </c>
      <c r="AK52" s="62">
        <v>0</v>
      </c>
      <c r="AL52" s="65">
        <v>0</v>
      </c>
      <c r="AM52" s="59">
        <v>0</v>
      </c>
      <c r="AN52" s="62">
        <v>0</v>
      </c>
      <c r="AO52" s="65">
        <v>0</v>
      </c>
      <c r="AP52" s="59">
        <v>0</v>
      </c>
      <c r="AQ52" s="62">
        <v>0</v>
      </c>
      <c r="AR52" s="65">
        <v>0</v>
      </c>
      <c r="AS52" s="59">
        <v>0</v>
      </c>
      <c r="AT52" s="62">
        <v>0</v>
      </c>
      <c r="AU52" s="65">
        <v>0</v>
      </c>
      <c r="AV52" s="59">
        <v>0</v>
      </c>
      <c r="AW52" s="62">
        <v>0</v>
      </c>
      <c r="AX52" s="65">
        <v>0</v>
      </c>
      <c r="AY52" s="59">
        <v>0</v>
      </c>
      <c r="AZ52" s="62">
        <v>0</v>
      </c>
      <c r="BA52" s="65">
        <v>0</v>
      </c>
      <c r="BB52" s="59">
        <v>0</v>
      </c>
      <c r="BC52" s="62">
        <v>0</v>
      </c>
      <c r="BD52" s="65">
        <v>0</v>
      </c>
      <c r="BE52" s="59">
        <v>0</v>
      </c>
      <c r="BF52" s="62">
        <v>0</v>
      </c>
      <c r="BG52" s="65">
        <v>0</v>
      </c>
      <c r="BH52" s="59">
        <v>0</v>
      </c>
      <c r="BI52" s="62">
        <v>0</v>
      </c>
      <c r="BJ52" s="65">
        <v>0</v>
      </c>
      <c r="BK52" s="59">
        <v>0</v>
      </c>
      <c r="BL52" s="62">
        <v>0</v>
      </c>
      <c r="BM52" s="65">
        <v>0</v>
      </c>
      <c r="BN52" s="59">
        <v>0</v>
      </c>
      <c r="BO52" s="62">
        <v>0</v>
      </c>
      <c r="BP52" s="65">
        <v>0</v>
      </c>
      <c r="BQ52" s="59">
        <v>0</v>
      </c>
      <c r="BR52" s="62">
        <v>0</v>
      </c>
      <c r="BS52" s="65">
        <v>0</v>
      </c>
      <c r="BT52" s="59">
        <v>0</v>
      </c>
      <c r="BU52" s="62">
        <v>0</v>
      </c>
      <c r="BV52" s="65">
        <v>0</v>
      </c>
      <c r="BW52" s="59">
        <v>0</v>
      </c>
      <c r="BX52" s="62">
        <v>0</v>
      </c>
      <c r="BY52" s="65">
        <v>0</v>
      </c>
      <c r="BZ52" s="59">
        <v>0</v>
      </c>
      <c r="CA52" s="62">
        <v>0</v>
      </c>
      <c r="CB52" s="65">
        <v>0</v>
      </c>
      <c r="CC52" s="59">
        <v>0</v>
      </c>
      <c r="CD52" s="62">
        <v>0</v>
      </c>
      <c r="CE52" s="65">
        <v>0</v>
      </c>
      <c r="CF52" s="59"/>
      <c r="CG52" s="62"/>
      <c r="CH52" s="65"/>
      <c r="CI52" s="59"/>
      <c r="CJ52" s="62"/>
      <c r="CK52" s="65"/>
    </row>
    <row r="53" ht="25.15" customHeight="1">
      <c r="A53" s="458" t="s">
        <v>678</v>
      </c>
      <c r="B53" s="9">
        <f t="shared" si="12"/>
        <v>46</v>
      </c>
      <c r="C53" s="57" t="s">
        <v>679</v>
      </c>
      <c r="D53" s="70" t="s">
        <v>50</v>
      </c>
      <c r="E53" s="59">
        <v>537</v>
      </c>
      <c r="F53" s="11">
        <f t="shared" si="8"/>
        <v>0</v>
      </c>
      <c r="G53" s="61">
        <v>9</v>
      </c>
      <c r="H53" s="11">
        <f t="shared" si="9"/>
        <v>0</v>
      </c>
      <c r="I53" s="62"/>
      <c r="J53" s="109" t="str">
        <f t="shared" si="10"/>
      </c>
      <c r="K53" s="111">
        <f t="shared" si="11"/>
        <v>0</v>
      </c>
      <c r="L53" s="64">
        <v>12</v>
      </c>
      <c r="M53" s="62">
        <v>0</v>
      </c>
      <c r="N53" s="65">
        <v>0</v>
      </c>
      <c r="O53" s="59">
        <v>10</v>
      </c>
      <c r="P53" s="62">
        <v>0</v>
      </c>
      <c r="Q53" s="65">
        <v>0</v>
      </c>
      <c r="R53" s="187">
        <v>0</v>
      </c>
      <c r="S53" s="188">
        <v>0</v>
      </c>
      <c r="T53" s="189">
        <v>0</v>
      </c>
      <c r="U53" s="372">
        <v>10</v>
      </c>
      <c r="V53" s="374">
        <v>0</v>
      </c>
      <c r="W53" s="376">
        <v>0</v>
      </c>
      <c r="X53" s="422">
        <v>11</v>
      </c>
      <c r="Y53" s="423">
        <v>0</v>
      </c>
      <c r="Z53" s="424">
        <v>0</v>
      </c>
      <c r="AA53" s="514">
        <v>12</v>
      </c>
      <c r="AB53" s="515">
        <v>0</v>
      </c>
      <c r="AC53" s="516">
        <v>0</v>
      </c>
      <c r="AD53" s="59">
        <v>0</v>
      </c>
      <c r="AE53" s="62">
        <v>0</v>
      </c>
      <c r="AF53" s="65">
        <v>0</v>
      </c>
      <c r="AG53" s="59">
        <v>0</v>
      </c>
      <c r="AH53" s="62">
        <v>0</v>
      </c>
      <c r="AI53" s="65">
        <v>0</v>
      </c>
      <c r="AJ53" s="59">
        <v>0</v>
      </c>
      <c r="AK53" s="62">
        <v>0</v>
      </c>
      <c r="AL53" s="65">
        <v>0</v>
      </c>
      <c r="AM53" s="59">
        <v>0</v>
      </c>
      <c r="AN53" s="62">
        <v>0</v>
      </c>
      <c r="AO53" s="65">
        <v>0</v>
      </c>
      <c r="AP53" s="59">
        <v>0</v>
      </c>
      <c r="AQ53" s="62">
        <v>0</v>
      </c>
      <c r="AR53" s="65">
        <v>0</v>
      </c>
      <c r="AS53" s="59">
        <v>0</v>
      </c>
      <c r="AT53" s="62">
        <v>0</v>
      </c>
      <c r="AU53" s="65">
        <v>0</v>
      </c>
      <c r="AV53" s="59">
        <v>0</v>
      </c>
      <c r="AW53" s="62">
        <v>0</v>
      </c>
      <c r="AX53" s="65">
        <v>0</v>
      </c>
      <c r="AY53" s="59">
        <v>0</v>
      </c>
      <c r="AZ53" s="62">
        <v>0</v>
      </c>
      <c r="BA53" s="65">
        <v>0</v>
      </c>
      <c r="BB53" s="59">
        <v>0</v>
      </c>
      <c r="BC53" s="62">
        <v>0</v>
      </c>
      <c r="BD53" s="65">
        <v>0</v>
      </c>
      <c r="BE53" s="59">
        <v>0</v>
      </c>
      <c r="BF53" s="62">
        <v>0</v>
      </c>
      <c r="BG53" s="65">
        <v>0</v>
      </c>
      <c r="BH53" s="59">
        <v>0</v>
      </c>
      <c r="BI53" s="62">
        <v>0</v>
      </c>
      <c r="BJ53" s="65">
        <v>0</v>
      </c>
      <c r="BK53" s="59">
        <v>0</v>
      </c>
      <c r="BL53" s="62">
        <v>0</v>
      </c>
      <c r="BM53" s="65">
        <v>0</v>
      </c>
      <c r="BN53" s="59">
        <v>0</v>
      </c>
      <c r="BO53" s="62">
        <v>0</v>
      </c>
      <c r="BP53" s="65">
        <v>0</v>
      </c>
      <c r="BQ53" s="59">
        <v>0</v>
      </c>
      <c r="BR53" s="62">
        <v>0</v>
      </c>
      <c r="BS53" s="65">
        <v>0</v>
      </c>
      <c r="BT53" s="59">
        <v>0</v>
      </c>
      <c r="BU53" s="62">
        <v>0</v>
      </c>
      <c r="BV53" s="65">
        <v>0</v>
      </c>
      <c r="BW53" s="59">
        <v>0</v>
      </c>
      <c r="BX53" s="62">
        <v>0</v>
      </c>
      <c r="BY53" s="65">
        <v>0</v>
      </c>
      <c r="BZ53" s="59">
        <v>0</v>
      </c>
      <c r="CA53" s="62">
        <v>0</v>
      </c>
      <c r="CB53" s="65">
        <v>0</v>
      </c>
      <c r="CC53" s="59">
        <v>0</v>
      </c>
      <c r="CD53" s="62">
        <v>0</v>
      </c>
      <c r="CE53" s="65">
        <v>0</v>
      </c>
      <c r="CF53" s="59"/>
      <c r="CG53" s="62"/>
      <c r="CH53" s="65"/>
      <c r="CI53" s="59"/>
      <c r="CJ53" s="62"/>
      <c r="CK53" s="65"/>
    </row>
    <row r="54" ht="25.15" customHeight="1">
      <c r="A54" s="458" t="s">
        <v>680</v>
      </c>
      <c r="B54" s="9">
        <f t="shared" si="12"/>
        <v>47</v>
      </c>
      <c r="C54" s="57" t="s">
        <v>681</v>
      </c>
      <c r="D54" s="70" t="s">
        <v>50</v>
      </c>
      <c r="E54" s="59">
        <v>1414</v>
      </c>
      <c r="F54" s="11">
        <f>IFERROR((SUM(L54,O54,R54,U54,X54,AA54,AD54,AG54,AJ54,AM54,AP54,AS54,AV54,AY54,BB54,BE54,BH54,BK54,BN54,BQ54,BT54,BW54,BZ54,CC54,CF54,CI54)/E54),"")</f>
        <v>0</v>
      </c>
      <c r="G54" s="61">
        <v>25</v>
      </c>
      <c r="H54" s="11">
        <f>IFERROR((SUM(M54,P54,S54,V54,Y54,AB54,AE54,AH54,AK54,AN54,AQ54,AT54,AW54,AZ54,BC54,BF54,BI54,BL54,BO54,BR54,BU54,BX54,CA54,CD54,CG54,CJ54)/G54),"")</f>
        <v>0</v>
      </c>
      <c r="I54" s="62">
        <v>31</v>
      </c>
      <c r="J54" s="109">
        <f>IFERROR((SUM(N54,Q54,T54,W54,Z54,AC54,AF54,AI54,AL54,AO54,AR54,AU54,AX54,BA54,BD54,BG54,BJ54,BM54,BP54,BS54,BV54,BY54,CB54,CE54,CH54,CK54)/I54),"")</f>
        <v>0</v>
      </c>
      <c r="K54" s="111">
        <f t="shared" si="11"/>
        <v>0</v>
      </c>
      <c r="L54" s="64">
        <v>23</v>
      </c>
      <c r="M54" s="62">
        <v>0</v>
      </c>
      <c r="N54" s="65">
        <v>0</v>
      </c>
      <c r="O54" s="59">
        <v>98</v>
      </c>
      <c r="P54" s="62">
        <v>1</v>
      </c>
      <c r="Q54" s="65">
        <v>1</v>
      </c>
      <c r="R54" s="358">
        <v>22</v>
      </c>
      <c r="S54" s="359">
        <v>2</v>
      </c>
      <c r="T54" s="360">
        <v>2</v>
      </c>
      <c r="U54" s="372">
        <v>75</v>
      </c>
      <c r="V54" s="374">
        <v>0</v>
      </c>
      <c r="W54" s="376">
        <v>0</v>
      </c>
      <c r="X54" s="422">
        <v>27</v>
      </c>
      <c r="Y54" s="423">
        <v>0</v>
      </c>
      <c r="Z54" s="424">
        <v>0</v>
      </c>
      <c r="AA54" s="514">
        <v>11</v>
      </c>
      <c r="AB54" s="515">
        <v>0</v>
      </c>
      <c r="AC54" s="516">
        <v>0</v>
      </c>
      <c r="AD54" s="59">
        <v>0</v>
      </c>
      <c r="AE54" s="62">
        <v>0</v>
      </c>
      <c r="AF54" s="65">
        <v>0</v>
      </c>
      <c r="AG54" s="59">
        <v>0</v>
      </c>
      <c r="AH54" s="62">
        <v>0</v>
      </c>
      <c r="AI54" s="65">
        <v>0</v>
      </c>
      <c r="AJ54" s="59">
        <v>0</v>
      </c>
      <c r="AK54" s="62">
        <v>0</v>
      </c>
      <c r="AL54" s="65">
        <v>0</v>
      </c>
      <c r="AM54" s="59">
        <v>0</v>
      </c>
      <c r="AN54" s="62">
        <v>0</v>
      </c>
      <c r="AO54" s="65">
        <v>0</v>
      </c>
      <c r="AP54" s="59">
        <v>0</v>
      </c>
      <c r="AQ54" s="62">
        <v>0</v>
      </c>
      <c r="AR54" s="65">
        <v>0</v>
      </c>
      <c r="AS54" s="59">
        <v>0</v>
      </c>
      <c r="AT54" s="62">
        <v>0</v>
      </c>
      <c r="AU54" s="65">
        <v>0</v>
      </c>
      <c r="AV54" s="59">
        <v>0</v>
      </c>
      <c r="AW54" s="62">
        <v>0</v>
      </c>
      <c r="AX54" s="65">
        <v>0</v>
      </c>
      <c r="AY54" s="59">
        <v>0</v>
      </c>
      <c r="AZ54" s="62">
        <v>0</v>
      </c>
      <c r="BA54" s="65">
        <v>0</v>
      </c>
      <c r="BB54" s="59">
        <v>0</v>
      </c>
      <c r="BC54" s="62">
        <v>0</v>
      </c>
      <c r="BD54" s="65">
        <v>0</v>
      </c>
      <c r="BE54" s="59">
        <v>0</v>
      </c>
      <c r="BF54" s="62">
        <v>0</v>
      </c>
      <c r="BG54" s="65">
        <v>0</v>
      </c>
      <c r="BH54" s="59">
        <v>0</v>
      </c>
      <c r="BI54" s="62">
        <v>0</v>
      </c>
      <c r="BJ54" s="65">
        <v>0</v>
      </c>
      <c r="BK54" s="59">
        <v>0</v>
      </c>
      <c r="BL54" s="62">
        <v>0</v>
      </c>
      <c r="BM54" s="65">
        <v>0</v>
      </c>
      <c r="BN54" s="59">
        <v>0</v>
      </c>
      <c r="BO54" s="62">
        <v>0</v>
      </c>
      <c r="BP54" s="65">
        <v>0</v>
      </c>
      <c r="BQ54" s="59">
        <v>0</v>
      </c>
      <c r="BR54" s="62">
        <v>0</v>
      </c>
      <c r="BS54" s="65">
        <v>0</v>
      </c>
      <c r="BT54" s="59">
        <v>0</v>
      </c>
      <c r="BU54" s="62">
        <v>0</v>
      </c>
      <c r="BV54" s="65">
        <v>0</v>
      </c>
      <c r="BW54" s="59">
        <v>0</v>
      </c>
      <c r="BX54" s="62">
        <v>0</v>
      </c>
      <c r="BY54" s="65">
        <v>0</v>
      </c>
      <c r="BZ54" s="59">
        <v>0</v>
      </c>
      <c r="CA54" s="62">
        <v>0</v>
      </c>
      <c r="CB54" s="65">
        <v>0</v>
      </c>
      <c r="CC54" s="59">
        <v>0</v>
      </c>
      <c r="CD54" s="62">
        <v>0</v>
      </c>
      <c r="CE54" s="65">
        <v>0</v>
      </c>
      <c r="CF54" s="59"/>
      <c r="CG54" s="62"/>
      <c r="CH54" s="65"/>
      <c r="CI54" s="59"/>
      <c r="CJ54" s="62"/>
      <c r="CK54" s="65"/>
    </row>
    <row r="55" ht="25.15" customHeight="1">
      <c r="A55" s="458" t="s">
        <v>682</v>
      </c>
      <c r="B55" s="9">
        <f t="shared" si="12"/>
        <v>48</v>
      </c>
      <c r="C55" s="57" t="s">
        <v>683</v>
      </c>
      <c r="D55" s="70" t="s">
        <v>50</v>
      </c>
      <c r="E55" s="59">
        <v>299</v>
      </c>
      <c r="F55" s="11">
        <f>IFERROR((SUM(L55,O55,R55,U55,X55,AA55,AD55,AG55,AJ55,AM55,AP55,AS55,AV55,AY55,BB55,BE55,BH55,BK55,BN55,BQ55,BT55,BW55,BZ55,CC55,CF55,CI55)/E55),"")</f>
        <v>0</v>
      </c>
      <c r="G55" s="61">
        <v>5</v>
      </c>
      <c r="H55" s="11">
        <f>IFERROR((SUM(M55,P55,S55,V55,Y55,AB55,AE55,AH55,AK55,AN55,AQ55,AT55,AW55,AZ55,BC55,BF55,BI55,BL55,BO55,BR55,BU55,BX55,CA55,CD55,CG55,CJ55)/G55),"")</f>
        <v>0</v>
      </c>
      <c r="I55" s="62"/>
      <c r="J55" s="109" t="str">
        <f>IFERROR((SUM(N55,Q55,T55,W55,Z55,AC55,AF55,AI55,AL55,AO55,AR55,AU55,AX55,BA55,BD55,BG55,BJ55,BM55,BP55,BS55,BV55,BY55,CB55,CE55,CH55,CK55)/I55),"")</f>
      </c>
      <c r="K55" s="111">
        <f t="shared" si="11"/>
        <v>0</v>
      </c>
      <c r="L55" s="64">
        <v>31</v>
      </c>
      <c r="M55" s="62">
        <v>0</v>
      </c>
      <c r="N55" s="65">
        <v>0</v>
      </c>
      <c r="O55" s="59">
        <v>17</v>
      </c>
      <c r="P55" s="62">
        <v>0</v>
      </c>
      <c r="Q55" s="65">
        <v>0</v>
      </c>
      <c r="R55" s="187">
        <v>35</v>
      </c>
      <c r="S55" s="188">
        <v>0</v>
      </c>
      <c r="T55" s="189">
        <v>0</v>
      </c>
      <c r="U55" s="372">
        <v>18</v>
      </c>
      <c r="V55" s="374">
        <v>1</v>
      </c>
      <c r="W55" s="376">
        <v>0</v>
      </c>
      <c r="X55" s="422">
        <v>0</v>
      </c>
      <c r="Y55" s="423">
        <v>0</v>
      </c>
      <c r="Z55" s="424">
        <v>0</v>
      </c>
      <c r="AA55" s="514">
        <v>12</v>
      </c>
      <c r="AB55" s="515">
        <v>1</v>
      </c>
      <c r="AC55" s="516">
        <v>0</v>
      </c>
      <c r="AD55" s="59">
        <v>0</v>
      </c>
      <c r="AE55" s="62">
        <v>0</v>
      </c>
      <c r="AF55" s="65">
        <v>0</v>
      </c>
      <c r="AG55" s="59">
        <v>0</v>
      </c>
      <c r="AH55" s="62">
        <v>0</v>
      </c>
      <c r="AI55" s="65">
        <v>0</v>
      </c>
      <c r="AJ55" s="59">
        <v>0</v>
      </c>
      <c r="AK55" s="62">
        <v>0</v>
      </c>
      <c r="AL55" s="65">
        <v>0</v>
      </c>
      <c r="AM55" s="59">
        <v>0</v>
      </c>
      <c r="AN55" s="62">
        <v>0</v>
      </c>
      <c r="AO55" s="65">
        <v>0</v>
      </c>
      <c r="AP55" s="59">
        <v>0</v>
      </c>
      <c r="AQ55" s="62">
        <v>0</v>
      </c>
      <c r="AR55" s="65">
        <v>0</v>
      </c>
      <c r="AS55" s="59">
        <v>0</v>
      </c>
      <c r="AT55" s="62">
        <v>0</v>
      </c>
      <c r="AU55" s="65">
        <v>0</v>
      </c>
      <c r="AV55" s="59">
        <v>0</v>
      </c>
      <c r="AW55" s="62">
        <v>0</v>
      </c>
      <c r="AX55" s="65">
        <v>0</v>
      </c>
      <c r="AY55" s="59">
        <v>0</v>
      </c>
      <c r="AZ55" s="62">
        <v>0</v>
      </c>
      <c r="BA55" s="65">
        <v>0</v>
      </c>
      <c r="BB55" s="59">
        <v>0</v>
      </c>
      <c r="BC55" s="62">
        <v>0</v>
      </c>
      <c r="BD55" s="65">
        <v>0</v>
      </c>
      <c r="BE55" s="59">
        <v>0</v>
      </c>
      <c r="BF55" s="62">
        <v>0</v>
      </c>
      <c r="BG55" s="65">
        <v>0</v>
      </c>
      <c r="BH55" s="59">
        <v>0</v>
      </c>
      <c r="BI55" s="62">
        <v>0</v>
      </c>
      <c r="BJ55" s="65">
        <v>0</v>
      </c>
      <c r="BK55" s="59">
        <v>0</v>
      </c>
      <c r="BL55" s="62">
        <v>0</v>
      </c>
      <c r="BM55" s="65">
        <v>0</v>
      </c>
      <c r="BN55" s="59">
        <v>0</v>
      </c>
      <c r="BO55" s="62">
        <v>0</v>
      </c>
      <c r="BP55" s="65">
        <v>0</v>
      </c>
      <c r="BQ55" s="59">
        <v>0</v>
      </c>
      <c r="BR55" s="62">
        <v>0</v>
      </c>
      <c r="BS55" s="65">
        <v>0</v>
      </c>
      <c r="BT55" s="59">
        <v>0</v>
      </c>
      <c r="BU55" s="62">
        <v>0</v>
      </c>
      <c r="BV55" s="65">
        <v>0</v>
      </c>
      <c r="BW55" s="59">
        <v>0</v>
      </c>
      <c r="BX55" s="62">
        <v>0</v>
      </c>
      <c r="BY55" s="65">
        <v>0</v>
      </c>
      <c r="BZ55" s="59">
        <v>0</v>
      </c>
      <c r="CA55" s="62">
        <v>0</v>
      </c>
      <c r="CB55" s="65">
        <v>0</v>
      </c>
      <c r="CC55" s="59">
        <v>0</v>
      </c>
      <c r="CD55" s="62">
        <v>0</v>
      </c>
      <c r="CE55" s="65">
        <v>0</v>
      </c>
      <c r="CF55" s="59"/>
      <c r="CG55" s="62"/>
      <c r="CH55" s="65"/>
      <c r="CI55" s="59"/>
      <c r="CJ55" s="62"/>
      <c r="CK55" s="65"/>
    </row>
    <row r="56" ht="25.15" customHeight="1">
      <c r="A56" s="458" t="s">
        <v>684</v>
      </c>
      <c r="B56" s="9">
        <f t="shared" si="12"/>
        <v>49</v>
      </c>
      <c r="C56" s="57" t="s">
        <v>685</v>
      </c>
      <c r="D56" s="70" t="s">
        <v>50</v>
      </c>
      <c r="E56" s="59">
        <v>780</v>
      </c>
      <c r="F56" s="11">
        <f t="shared" si="8"/>
        <v>0</v>
      </c>
      <c r="G56" s="61">
        <v>13</v>
      </c>
      <c r="H56" s="11">
        <f t="shared" si="9"/>
        <v>0</v>
      </c>
      <c r="I56" s="62"/>
      <c r="J56" s="109" t="str">
        <f t="shared" si="10"/>
      </c>
      <c r="K56" s="111">
        <f t="shared" si="11"/>
        <v>0</v>
      </c>
      <c r="L56" s="64">
        <v>10</v>
      </c>
      <c r="M56" s="62">
        <v>0</v>
      </c>
      <c r="N56" s="65">
        <v>0</v>
      </c>
      <c r="O56" s="59">
        <v>18</v>
      </c>
      <c r="P56" s="62">
        <v>0</v>
      </c>
      <c r="Q56" s="65">
        <v>0</v>
      </c>
      <c r="R56" s="187">
        <v>16</v>
      </c>
      <c r="S56" s="188">
        <v>0</v>
      </c>
      <c r="T56" s="189">
        <v>0</v>
      </c>
      <c r="U56" s="372">
        <v>9</v>
      </c>
      <c r="V56" s="374">
        <v>0</v>
      </c>
      <c r="W56" s="376">
        <v>0</v>
      </c>
      <c r="X56" s="422">
        <v>9</v>
      </c>
      <c r="Y56" s="423">
        <v>0</v>
      </c>
      <c r="Z56" s="424">
        <v>0</v>
      </c>
      <c r="AA56" s="514">
        <v>12</v>
      </c>
      <c r="AB56" s="515">
        <v>0</v>
      </c>
      <c r="AC56" s="516">
        <v>0</v>
      </c>
      <c r="AD56" s="59">
        <v>0</v>
      </c>
      <c r="AE56" s="62">
        <v>0</v>
      </c>
      <c r="AF56" s="65">
        <v>0</v>
      </c>
      <c r="AG56" s="59">
        <v>0</v>
      </c>
      <c r="AH56" s="62">
        <v>0</v>
      </c>
      <c r="AI56" s="65">
        <v>0</v>
      </c>
      <c r="AJ56" s="59">
        <v>0</v>
      </c>
      <c r="AK56" s="62">
        <v>0</v>
      </c>
      <c r="AL56" s="65">
        <v>0</v>
      </c>
      <c r="AM56" s="59">
        <v>0</v>
      </c>
      <c r="AN56" s="62">
        <v>0</v>
      </c>
      <c r="AO56" s="65">
        <v>0</v>
      </c>
      <c r="AP56" s="59">
        <v>0</v>
      </c>
      <c r="AQ56" s="62">
        <v>0</v>
      </c>
      <c r="AR56" s="65">
        <v>0</v>
      </c>
      <c r="AS56" s="59">
        <v>0</v>
      </c>
      <c r="AT56" s="62">
        <v>0</v>
      </c>
      <c r="AU56" s="65">
        <v>0</v>
      </c>
      <c r="AV56" s="59">
        <v>0</v>
      </c>
      <c r="AW56" s="62">
        <v>0</v>
      </c>
      <c r="AX56" s="65">
        <v>0</v>
      </c>
      <c r="AY56" s="59">
        <v>0</v>
      </c>
      <c r="AZ56" s="62">
        <v>0</v>
      </c>
      <c r="BA56" s="65">
        <v>0</v>
      </c>
      <c r="BB56" s="59">
        <v>0</v>
      </c>
      <c r="BC56" s="62">
        <v>0</v>
      </c>
      <c r="BD56" s="65">
        <v>0</v>
      </c>
      <c r="BE56" s="59">
        <v>0</v>
      </c>
      <c r="BF56" s="62">
        <v>0</v>
      </c>
      <c r="BG56" s="65">
        <v>0</v>
      </c>
      <c r="BH56" s="59">
        <v>0</v>
      </c>
      <c r="BI56" s="62">
        <v>0</v>
      </c>
      <c r="BJ56" s="65">
        <v>0</v>
      </c>
      <c r="BK56" s="59">
        <v>0</v>
      </c>
      <c r="BL56" s="62">
        <v>0</v>
      </c>
      <c r="BM56" s="65">
        <v>0</v>
      </c>
      <c r="BN56" s="59">
        <v>0</v>
      </c>
      <c r="BO56" s="62">
        <v>0</v>
      </c>
      <c r="BP56" s="65">
        <v>0</v>
      </c>
      <c r="BQ56" s="59">
        <v>0</v>
      </c>
      <c r="BR56" s="62">
        <v>0</v>
      </c>
      <c r="BS56" s="65">
        <v>0</v>
      </c>
      <c r="BT56" s="59">
        <v>0</v>
      </c>
      <c r="BU56" s="62">
        <v>0</v>
      </c>
      <c r="BV56" s="65">
        <v>0</v>
      </c>
      <c r="BW56" s="59">
        <v>0</v>
      </c>
      <c r="BX56" s="62">
        <v>0</v>
      </c>
      <c r="BY56" s="65">
        <v>0</v>
      </c>
      <c r="BZ56" s="59">
        <v>0</v>
      </c>
      <c r="CA56" s="62">
        <v>0</v>
      </c>
      <c r="CB56" s="65">
        <v>0</v>
      </c>
      <c r="CC56" s="59">
        <v>0</v>
      </c>
      <c r="CD56" s="62">
        <v>0</v>
      </c>
      <c r="CE56" s="65">
        <v>0</v>
      </c>
      <c r="CF56" s="59"/>
      <c r="CG56" s="62"/>
      <c r="CH56" s="65"/>
      <c r="CI56" s="59"/>
      <c r="CJ56" s="62"/>
      <c r="CK56" s="65"/>
    </row>
    <row r="57" ht="25.15" customHeight="1">
      <c r="A57" s="458" t="s">
        <v>686</v>
      </c>
      <c r="B57" s="9">
        <f t="shared" si="12"/>
        <v>50</v>
      </c>
      <c r="C57" s="57" t="s">
        <v>687</v>
      </c>
      <c r="D57" s="70" t="s">
        <v>50</v>
      </c>
      <c r="E57" s="59">
        <v>342</v>
      </c>
      <c r="F57" s="11">
        <f t="shared" si="8"/>
        <v>0</v>
      </c>
      <c r="G57" s="61">
        <v>5</v>
      </c>
      <c r="H57" s="11">
        <f t="shared" si="9"/>
        <v>0</v>
      </c>
      <c r="I57" s="62"/>
      <c r="J57" s="109" t="str">
        <f t="shared" si="10"/>
      </c>
      <c r="K57" s="111">
        <f t="shared" si="11"/>
        <v>0</v>
      </c>
      <c r="L57" s="64">
        <v>0</v>
      </c>
      <c r="M57" s="62">
        <v>0</v>
      </c>
      <c r="N57" s="65">
        <v>0</v>
      </c>
      <c r="O57" s="59">
        <v>0</v>
      </c>
      <c r="P57" s="62">
        <v>0</v>
      </c>
      <c r="Q57" s="65">
        <v>0</v>
      </c>
      <c r="R57" s="187">
        <v>0</v>
      </c>
      <c r="S57" s="188">
        <v>0</v>
      </c>
      <c r="T57" s="189">
        <v>0</v>
      </c>
      <c r="U57" s="372">
        <v>0</v>
      </c>
      <c r="V57" s="374">
        <v>0</v>
      </c>
      <c r="W57" s="376">
        <v>0</v>
      </c>
      <c r="X57" s="422">
        <v>0</v>
      </c>
      <c r="Y57" s="423">
        <v>0</v>
      </c>
      <c r="Z57" s="424">
        <v>0</v>
      </c>
      <c r="AA57" s="514">
        <v>0</v>
      </c>
      <c r="AB57" s="515">
        <v>0</v>
      </c>
      <c r="AC57" s="516">
        <v>0</v>
      </c>
      <c r="AD57" s="59">
        <v>0</v>
      </c>
      <c r="AE57" s="62">
        <v>0</v>
      </c>
      <c r="AF57" s="65">
        <v>0</v>
      </c>
      <c r="AG57" s="59">
        <v>0</v>
      </c>
      <c r="AH57" s="62">
        <v>0</v>
      </c>
      <c r="AI57" s="65">
        <v>0</v>
      </c>
      <c r="AJ57" s="59">
        <v>0</v>
      </c>
      <c r="AK57" s="62">
        <v>0</v>
      </c>
      <c r="AL57" s="65">
        <v>0</v>
      </c>
      <c r="AM57" s="59">
        <v>0</v>
      </c>
      <c r="AN57" s="62">
        <v>0</v>
      </c>
      <c r="AO57" s="65">
        <v>0</v>
      </c>
      <c r="AP57" s="59">
        <v>0</v>
      </c>
      <c r="AQ57" s="62">
        <v>0</v>
      </c>
      <c r="AR57" s="65">
        <v>0</v>
      </c>
      <c r="AS57" s="59">
        <v>0</v>
      </c>
      <c r="AT57" s="62">
        <v>0</v>
      </c>
      <c r="AU57" s="65">
        <v>0</v>
      </c>
      <c r="AV57" s="59">
        <v>0</v>
      </c>
      <c r="AW57" s="62">
        <v>0</v>
      </c>
      <c r="AX57" s="65">
        <v>0</v>
      </c>
      <c r="AY57" s="59">
        <v>0</v>
      </c>
      <c r="AZ57" s="62">
        <v>0</v>
      </c>
      <c r="BA57" s="65">
        <v>0</v>
      </c>
      <c r="BB57" s="59">
        <v>0</v>
      </c>
      <c r="BC57" s="62">
        <v>0</v>
      </c>
      <c r="BD57" s="65">
        <v>0</v>
      </c>
      <c r="BE57" s="59">
        <v>0</v>
      </c>
      <c r="BF57" s="62">
        <v>0</v>
      </c>
      <c r="BG57" s="65">
        <v>0</v>
      </c>
      <c r="BH57" s="59">
        <v>0</v>
      </c>
      <c r="BI57" s="62">
        <v>0</v>
      </c>
      <c r="BJ57" s="65">
        <v>0</v>
      </c>
      <c r="BK57" s="59">
        <v>0</v>
      </c>
      <c r="BL57" s="62">
        <v>0</v>
      </c>
      <c r="BM57" s="65">
        <v>0</v>
      </c>
      <c r="BN57" s="59">
        <v>0</v>
      </c>
      <c r="BO57" s="62">
        <v>0</v>
      </c>
      <c r="BP57" s="65">
        <v>0</v>
      </c>
      <c r="BQ57" s="59">
        <v>0</v>
      </c>
      <c r="BR57" s="62">
        <v>0</v>
      </c>
      <c r="BS57" s="65">
        <v>0</v>
      </c>
      <c r="BT57" s="59">
        <v>0</v>
      </c>
      <c r="BU57" s="62">
        <v>0</v>
      </c>
      <c r="BV57" s="65">
        <v>0</v>
      </c>
      <c r="BW57" s="59">
        <v>0</v>
      </c>
      <c r="BX57" s="62">
        <v>0</v>
      </c>
      <c r="BY57" s="65">
        <v>0</v>
      </c>
      <c r="BZ57" s="59">
        <v>0</v>
      </c>
      <c r="CA57" s="62">
        <v>0</v>
      </c>
      <c r="CB57" s="65">
        <v>0</v>
      </c>
      <c r="CC57" s="59">
        <v>0</v>
      </c>
      <c r="CD57" s="62">
        <v>0</v>
      </c>
      <c r="CE57" s="65">
        <v>0</v>
      </c>
      <c r="CF57" s="59"/>
      <c r="CG57" s="62"/>
      <c r="CH57" s="65"/>
      <c r="CI57" s="59"/>
      <c r="CJ57" s="62"/>
      <c r="CK57" s="65"/>
    </row>
    <row r="58" ht="25.15" customHeight="1">
      <c r="A58" s="458" t="s">
        <v>688</v>
      </c>
      <c r="B58" s="9">
        <f t="shared" si="12"/>
        <v>51</v>
      </c>
      <c r="C58" s="57" t="s">
        <v>689</v>
      </c>
      <c r="D58" s="70" t="s">
        <v>50</v>
      </c>
      <c r="E58" s="59">
        <v>687</v>
      </c>
      <c r="F58" s="11">
        <f t="shared" si="8"/>
        <v>0</v>
      </c>
      <c r="G58" s="61">
        <v>12</v>
      </c>
      <c r="H58" s="11">
        <f t="shared" si="9"/>
        <v>0</v>
      </c>
      <c r="I58" s="62">
        <v>21</v>
      </c>
      <c r="J58" s="109">
        <f t="shared" si="10"/>
        <v>0</v>
      </c>
      <c r="K58" s="111">
        <f t="shared" si="11"/>
        <v>0</v>
      </c>
      <c r="L58" s="64">
        <v>22</v>
      </c>
      <c r="M58" s="62">
        <v>0</v>
      </c>
      <c r="N58" s="65">
        <v>0</v>
      </c>
      <c r="O58" s="59">
        <v>21</v>
      </c>
      <c r="P58" s="62">
        <v>2</v>
      </c>
      <c r="Q58" s="65">
        <v>2</v>
      </c>
      <c r="R58" s="187">
        <v>27</v>
      </c>
      <c r="S58" s="188">
        <v>0</v>
      </c>
      <c r="T58" s="189">
        <v>0</v>
      </c>
      <c r="U58" s="372">
        <v>7</v>
      </c>
      <c r="V58" s="374">
        <v>1</v>
      </c>
      <c r="W58" s="376">
        <v>0</v>
      </c>
      <c r="X58" s="422">
        <v>49</v>
      </c>
      <c r="Y58" s="423">
        <v>1</v>
      </c>
      <c r="Z58" s="424">
        <v>0</v>
      </c>
      <c r="AA58" s="514">
        <v>11</v>
      </c>
      <c r="AB58" s="515">
        <v>0</v>
      </c>
      <c r="AC58" s="516">
        <v>0</v>
      </c>
      <c r="AD58" s="59">
        <v>0</v>
      </c>
      <c r="AE58" s="62">
        <v>0</v>
      </c>
      <c r="AF58" s="65">
        <v>0</v>
      </c>
      <c r="AG58" s="59">
        <v>0</v>
      </c>
      <c r="AH58" s="62">
        <v>0</v>
      </c>
      <c r="AI58" s="65">
        <v>0</v>
      </c>
      <c r="AJ58" s="59">
        <v>0</v>
      </c>
      <c r="AK58" s="62">
        <v>0</v>
      </c>
      <c r="AL58" s="65">
        <v>0</v>
      </c>
      <c r="AM58" s="59">
        <v>0</v>
      </c>
      <c r="AN58" s="62">
        <v>0</v>
      </c>
      <c r="AO58" s="65">
        <v>0</v>
      </c>
      <c r="AP58" s="59">
        <v>0</v>
      </c>
      <c r="AQ58" s="62">
        <v>0</v>
      </c>
      <c r="AR58" s="65">
        <v>0</v>
      </c>
      <c r="AS58" s="59">
        <v>0</v>
      </c>
      <c r="AT58" s="62">
        <v>0</v>
      </c>
      <c r="AU58" s="65">
        <v>0</v>
      </c>
      <c r="AV58" s="59">
        <v>0</v>
      </c>
      <c r="AW58" s="62">
        <v>0</v>
      </c>
      <c r="AX58" s="65">
        <v>0</v>
      </c>
      <c r="AY58" s="59">
        <v>0</v>
      </c>
      <c r="AZ58" s="62">
        <v>0</v>
      </c>
      <c r="BA58" s="65">
        <v>0</v>
      </c>
      <c r="BB58" s="59">
        <v>0</v>
      </c>
      <c r="BC58" s="62">
        <v>0</v>
      </c>
      <c r="BD58" s="65">
        <v>0</v>
      </c>
      <c r="BE58" s="59">
        <v>0</v>
      </c>
      <c r="BF58" s="62">
        <v>0</v>
      </c>
      <c r="BG58" s="65">
        <v>0</v>
      </c>
      <c r="BH58" s="59">
        <v>0</v>
      </c>
      <c r="BI58" s="62">
        <v>0</v>
      </c>
      <c r="BJ58" s="65">
        <v>0</v>
      </c>
      <c r="BK58" s="59">
        <v>0</v>
      </c>
      <c r="BL58" s="62">
        <v>0</v>
      </c>
      <c r="BM58" s="65">
        <v>0</v>
      </c>
      <c r="BN58" s="59">
        <v>0</v>
      </c>
      <c r="BO58" s="62">
        <v>0</v>
      </c>
      <c r="BP58" s="65">
        <v>0</v>
      </c>
      <c r="BQ58" s="59">
        <v>0</v>
      </c>
      <c r="BR58" s="62">
        <v>0</v>
      </c>
      <c r="BS58" s="65">
        <v>0</v>
      </c>
      <c r="BT58" s="59">
        <v>0</v>
      </c>
      <c r="BU58" s="62">
        <v>0</v>
      </c>
      <c r="BV58" s="65">
        <v>0</v>
      </c>
      <c r="BW58" s="59">
        <v>0</v>
      </c>
      <c r="BX58" s="62">
        <v>0</v>
      </c>
      <c r="BY58" s="65">
        <v>0</v>
      </c>
      <c r="BZ58" s="59">
        <v>0</v>
      </c>
      <c r="CA58" s="62">
        <v>0</v>
      </c>
      <c r="CB58" s="65">
        <v>0</v>
      </c>
      <c r="CC58" s="59">
        <v>0</v>
      </c>
      <c r="CD58" s="62">
        <v>0</v>
      </c>
      <c r="CE58" s="65">
        <v>0</v>
      </c>
      <c r="CF58" s="59"/>
      <c r="CG58" s="62"/>
      <c r="CH58" s="65"/>
      <c r="CI58" s="59"/>
      <c r="CJ58" s="62"/>
      <c r="CK58" s="65"/>
    </row>
    <row r="59" ht="25.15" customHeight="1">
      <c r="A59" s="458" t="s">
        <v>690</v>
      </c>
      <c r="B59" s="9">
        <f t="shared" si="12"/>
        <v>52</v>
      </c>
      <c r="C59" s="57" t="s">
        <v>691</v>
      </c>
      <c r="D59" s="70" t="s">
        <v>50</v>
      </c>
      <c r="E59" s="59">
        <v>342</v>
      </c>
      <c r="F59" s="11">
        <f t="shared" si="8"/>
        <v>0</v>
      </c>
      <c r="G59" s="61">
        <v>5</v>
      </c>
      <c r="H59" s="11">
        <f t="shared" si="9"/>
        <v>0</v>
      </c>
      <c r="I59" s="62">
        <v>21</v>
      </c>
      <c r="J59" s="109">
        <f t="shared" si="10"/>
        <v>0</v>
      </c>
      <c r="K59" s="111">
        <f t="shared" si="11"/>
        <v>0</v>
      </c>
      <c r="L59" s="64">
        <v>0</v>
      </c>
      <c r="M59" s="62">
        <v>0</v>
      </c>
      <c r="N59" s="65">
        <v>0</v>
      </c>
      <c r="O59" s="59">
        <v>0</v>
      </c>
      <c r="P59" s="62">
        <v>0</v>
      </c>
      <c r="Q59" s="65">
        <v>0</v>
      </c>
      <c r="R59" s="187">
        <v>8</v>
      </c>
      <c r="S59" s="188">
        <v>0</v>
      </c>
      <c r="T59" s="189">
        <v>0</v>
      </c>
      <c r="U59" s="372">
        <v>0</v>
      </c>
      <c r="V59" s="374">
        <v>0</v>
      </c>
      <c r="W59" s="376">
        <v>0</v>
      </c>
      <c r="X59" s="422">
        <v>0</v>
      </c>
      <c r="Y59" s="423">
        <v>0</v>
      </c>
      <c r="Z59" s="424">
        <v>0</v>
      </c>
      <c r="AA59" s="514">
        <v>0</v>
      </c>
      <c r="AB59" s="515">
        <v>0</v>
      </c>
      <c r="AC59" s="516">
        <v>0</v>
      </c>
      <c r="AD59" s="59">
        <v>0</v>
      </c>
      <c r="AE59" s="62">
        <v>0</v>
      </c>
      <c r="AF59" s="65">
        <v>0</v>
      </c>
      <c r="AG59" s="59">
        <v>0</v>
      </c>
      <c r="AH59" s="62">
        <v>0</v>
      </c>
      <c r="AI59" s="65">
        <v>0</v>
      </c>
      <c r="AJ59" s="59">
        <v>0</v>
      </c>
      <c r="AK59" s="62">
        <v>0</v>
      </c>
      <c r="AL59" s="65">
        <v>0</v>
      </c>
      <c r="AM59" s="59">
        <v>0</v>
      </c>
      <c r="AN59" s="62">
        <v>0</v>
      </c>
      <c r="AO59" s="65">
        <v>0</v>
      </c>
      <c r="AP59" s="59">
        <v>0</v>
      </c>
      <c r="AQ59" s="62">
        <v>0</v>
      </c>
      <c r="AR59" s="65">
        <v>0</v>
      </c>
      <c r="AS59" s="59">
        <v>0</v>
      </c>
      <c r="AT59" s="62">
        <v>0</v>
      </c>
      <c r="AU59" s="65">
        <v>0</v>
      </c>
      <c r="AV59" s="59">
        <v>0</v>
      </c>
      <c r="AW59" s="62">
        <v>0</v>
      </c>
      <c r="AX59" s="65">
        <v>0</v>
      </c>
      <c r="AY59" s="59">
        <v>0</v>
      </c>
      <c r="AZ59" s="62">
        <v>0</v>
      </c>
      <c r="BA59" s="65">
        <v>0</v>
      </c>
      <c r="BB59" s="59">
        <v>0</v>
      </c>
      <c r="BC59" s="62">
        <v>0</v>
      </c>
      <c r="BD59" s="65">
        <v>0</v>
      </c>
      <c r="BE59" s="59">
        <v>0</v>
      </c>
      <c r="BF59" s="62">
        <v>0</v>
      </c>
      <c r="BG59" s="65">
        <v>0</v>
      </c>
      <c r="BH59" s="59">
        <v>0</v>
      </c>
      <c r="BI59" s="62">
        <v>0</v>
      </c>
      <c r="BJ59" s="65">
        <v>0</v>
      </c>
      <c r="BK59" s="59">
        <v>0</v>
      </c>
      <c r="BL59" s="62">
        <v>0</v>
      </c>
      <c r="BM59" s="65">
        <v>0</v>
      </c>
      <c r="BN59" s="59">
        <v>0</v>
      </c>
      <c r="BO59" s="62">
        <v>0</v>
      </c>
      <c r="BP59" s="65">
        <v>0</v>
      </c>
      <c r="BQ59" s="59">
        <v>0</v>
      </c>
      <c r="BR59" s="62">
        <v>0</v>
      </c>
      <c r="BS59" s="65">
        <v>0</v>
      </c>
      <c r="BT59" s="59">
        <v>0</v>
      </c>
      <c r="BU59" s="62">
        <v>0</v>
      </c>
      <c r="BV59" s="65">
        <v>0</v>
      </c>
      <c r="BW59" s="59">
        <v>0</v>
      </c>
      <c r="BX59" s="62">
        <v>0</v>
      </c>
      <c r="BY59" s="65">
        <v>0</v>
      </c>
      <c r="BZ59" s="59">
        <v>0</v>
      </c>
      <c r="CA59" s="62">
        <v>0</v>
      </c>
      <c r="CB59" s="65">
        <v>0</v>
      </c>
      <c r="CC59" s="59">
        <v>0</v>
      </c>
      <c r="CD59" s="62">
        <v>0</v>
      </c>
      <c r="CE59" s="65">
        <v>0</v>
      </c>
      <c r="CF59" s="59"/>
      <c r="CG59" s="62"/>
      <c r="CH59" s="65"/>
      <c r="CI59" s="59"/>
      <c r="CJ59" s="62"/>
      <c r="CK59" s="65"/>
    </row>
    <row r="60" ht="25.15" customHeight="1">
      <c r="A60" s="458" t="s">
        <v>692</v>
      </c>
      <c r="B60" s="9">
        <f t="shared" si="12"/>
        <v>53</v>
      </c>
      <c r="C60" s="57" t="s">
        <v>693</v>
      </c>
      <c r="D60" s="70" t="s">
        <v>50</v>
      </c>
      <c r="E60" s="59"/>
      <c r="F60" s="11" t="str">
        <f t="shared" si="8"/>
      </c>
      <c r="G60" s="61"/>
      <c r="H60" s="11" t="str">
        <f t="shared" si="9"/>
      </c>
      <c r="I60" s="62"/>
      <c r="J60" s="109" t="str">
        <f t="shared" si="10"/>
      </c>
      <c r="K60" s="111" t="str">
        <f t="shared" si="11"/>
      </c>
      <c r="L60" s="64">
        <v>10</v>
      </c>
      <c r="M60" s="62">
        <v>0</v>
      </c>
      <c r="N60" s="65">
        <v>0</v>
      </c>
      <c r="O60" s="59">
        <v>9</v>
      </c>
      <c r="P60" s="62">
        <v>0</v>
      </c>
      <c r="Q60" s="65">
        <v>0</v>
      </c>
      <c r="R60" s="187">
        <v>14</v>
      </c>
      <c r="S60" s="188">
        <v>0</v>
      </c>
      <c r="T60" s="189">
        <v>0</v>
      </c>
      <c r="U60" s="372">
        <v>9</v>
      </c>
      <c r="V60" s="374">
        <v>0</v>
      </c>
      <c r="W60" s="376">
        <v>0</v>
      </c>
      <c r="X60" s="422">
        <v>11</v>
      </c>
      <c r="Y60" s="423">
        <v>0</v>
      </c>
      <c r="Z60" s="424">
        <v>0</v>
      </c>
      <c r="AA60" s="514">
        <v>8</v>
      </c>
      <c r="AB60" s="515">
        <v>0</v>
      </c>
      <c r="AC60" s="516">
        <v>0</v>
      </c>
      <c r="AD60" s="59">
        <v>0</v>
      </c>
      <c r="AE60" s="62">
        <v>0</v>
      </c>
      <c r="AF60" s="65">
        <v>0</v>
      </c>
      <c r="AG60" s="59">
        <v>0</v>
      </c>
      <c r="AH60" s="62">
        <v>0</v>
      </c>
      <c r="AI60" s="65">
        <v>0</v>
      </c>
      <c r="AJ60" s="59">
        <v>0</v>
      </c>
      <c r="AK60" s="62">
        <v>0</v>
      </c>
      <c r="AL60" s="65">
        <v>0</v>
      </c>
      <c r="AM60" s="59">
        <v>0</v>
      </c>
      <c r="AN60" s="62">
        <v>0</v>
      </c>
      <c r="AO60" s="65">
        <v>0</v>
      </c>
      <c r="AP60" s="59">
        <v>0</v>
      </c>
      <c r="AQ60" s="62">
        <v>0</v>
      </c>
      <c r="AR60" s="65">
        <v>0</v>
      </c>
      <c r="AS60" s="59">
        <v>0</v>
      </c>
      <c r="AT60" s="62">
        <v>0</v>
      </c>
      <c r="AU60" s="65">
        <v>0</v>
      </c>
      <c r="AV60" s="59">
        <v>0</v>
      </c>
      <c r="AW60" s="62">
        <v>0</v>
      </c>
      <c r="AX60" s="65">
        <v>0</v>
      </c>
      <c r="AY60" s="59">
        <v>0</v>
      </c>
      <c r="AZ60" s="62">
        <v>0</v>
      </c>
      <c r="BA60" s="65">
        <v>0</v>
      </c>
      <c r="BB60" s="59">
        <v>0</v>
      </c>
      <c r="BC60" s="62">
        <v>0</v>
      </c>
      <c r="BD60" s="65">
        <v>0</v>
      </c>
      <c r="BE60" s="59">
        <v>0</v>
      </c>
      <c r="BF60" s="62">
        <v>0</v>
      </c>
      <c r="BG60" s="65">
        <v>0</v>
      </c>
      <c r="BH60" s="59">
        <v>0</v>
      </c>
      <c r="BI60" s="62">
        <v>0</v>
      </c>
      <c r="BJ60" s="65">
        <v>0</v>
      </c>
      <c r="BK60" s="59">
        <v>0</v>
      </c>
      <c r="BL60" s="62">
        <v>0</v>
      </c>
      <c r="BM60" s="65">
        <v>0</v>
      </c>
      <c r="BN60" s="59">
        <v>0</v>
      </c>
      <c r="BO60" s="62">
        <v>0</v>
      </c>
      <c r="BP60" s="65">
        <v>0</v>
      </c>
      <c r="BQ60" s="59">
        <v>0</v>
      </c>
      <c r="BR60" s="62">
        <v>0</v>
      </c>
      <c r="BS60" s="65">
        <v>0</v>
      </c>
      <c r="BT60" s="59">
        <v>0</v>
      </c>
      <c r="BU60" s="62">
        <v>0</v>
      </c>
      <c r="BV60" s="65">
        <v>0</v>
      </c>
      <c r="BW60" s="59">
        <v>0</v>
      </c>
      <c r="BX60" s="62">
        <v>0</v>
      </c>
      <c r="BY60" s="65">
        <v>0</v>
      </c>
      <c r="BZ60" s="59">
        <v>0</v>
      </c>
      <c r="CA60" s="62">
        <v>0</v>
      </c>
      <c r="CB60" s="65">
        <v>0</v>
      </c>
      <c r="CC60" s="59">
        <v>0</v>
      </c>
      <c r="CD60" s="62">
        <v>0</v>
      </c>
      <c r="CE60" s="65">
        <v>0</v>
      </c>
      <c r="CF60" s="59"/>
      <c r="CG60" s="62"/>
      <c r="CH60" s="65"/>
      <c r="CI60" s="59"/>
      <c r="CJ60" s="62"/>
      <c r="CK60" s="65"/>
    </row>
    <row r="61" ht="25.15" customHeight="1">
      <c r="A61" s="458" t="s">
        <v>694</v>
      </c>
      <c r="B61" s="9">
        <f t="shared" si="12"/>
        <v>54</v>
      </c>
      <c r="C61" s="57" t="s">
        <v>695</v>
      </c>
      <c r="D61" s="70" t="s">
        <v>50</v>
      </c>
      <c r="E61" s="59"/>
      <c r="F61" s="11" t="str">
        <f t="shared" si="8"/>
      </c>
      <c r="G61" s="61"/>
      <c r="H61" s="11" t="str">
        <f t="shared" si="9"/>
      </c>
      <c r="I61" s="62"/>
      <c r="J61" s="109" t="str">
        <f t="shared" si="10"/>
      </c>
      <c r="K61" s="111" t="str">
        <f t="shared" si="11"/>
      </c>
      <c r="L61" s="64">
        <v>10</v>
      </c>
      <c r="M61" s="62">
        <v>0</v>
      </c>
      <c r="N61" s="65">
        <v>0</v>
      </c>
      <c r="O61" s="59">
        <v>15</v>
      </c>
      <c r="P61" s="62">
        <v>0</v>
      </c>
      <c r="Q61" s="65">
        <v>0</v>
      </c>
      <c r="R61" s="187">
        <v>6</v>
      </c>
      <c r="S61" s="188">
        <v>0</v>
      </c>
      <c r="T61" s="189">
        <v>0</v>
      </c>
      <c r="U61" s="372">
        <v>10</v>
      </c>
      <c r="V61" s="374">
        <v>0</v>
      </c>
      <c r="W61" s="376">
        <v>0</v>
      </c>
      <c r="X61" s="422">
        <v>10</v>
      </c>
      <c r="Y61" s="423">
        <v>0</v>
      </c>
      <c r="Z61" s="424">
        <v>0</v>
      </c>
      <c r="AA61" s="514">
        <v>7</v>
      </c>
      <c r="AB61" s="515">
        <v>0</v>
      </c>
      <c r="AC61" s="516">
        <v>0</v>
      </c>
      <c r="AD61" s="59">
        <v>0</v>
      </c>
      <c r="AE61" s="62">
        <v>0</v>
      </c>
      <c r="AF61" s="65">
        <v>0</v>
      </c>
      <c r="AG61" s="59">
        <v>0</v>
      </c>
      <c r="AH61" s="62">
        <v>0</v>
      </c>
      <c r="AI61" s="65">
        <v>0</v>
      </c>
      <c r="AJ61" s="59">
        <v>0</v>
      </c>
      <c r="AK61" s="62">
        <v>0</v>
      </c>
      <c r="AL61" s="65">
        <v>0</v>
      </c>
      <c r="AM61" s="59">
        <v>0</v>
      </c>
      <c r="AN61" s="62">
        <v>0</v>
      </c>
      <c r="AO61" s="65">
        <v>0</v>
      </c>
      <c r="AP61" s="59">
        <v>0</v>
      </c>
      <c r="AQ61" s="62">
        <v>0</v>
      </c>
      <c r="AR61" s="65">
        <v>0</v>
      </c>
      <c r="AS61" s="59">
        <v>0</v>
      </c>
      <c r="AT61" s="62">
        <v>0</v>
      </c>
      <c r="AU61" s="65">
        <v>0</v>
      </c>
      <c r="AV61" s="59">
        <v>0</v>
      </c>
      <c r="AW61" s="62">
        <v>0</v>
      </c>
      <c r="AX61" s="65">
        <v>0</v>
      </c>
      <c r="AY61" s="59">
        <v>0</v>
      </c>
      <c r="AZ61" s="62">
        <v>0</v>
      </c>
      <c r="BA61" s="65">
        <v>0</v>
      </c>
      <c r="BB61" s="59">
        <v>0</v>
      </c>
      <c r="BC61" s="62">
        <v>0</v>
      </c>
      <c r="BD61" s="65">
        <v>0</v>
      </c>
      <c r="BE61" s="59">
        <v>0</v>
      </c>
      <c r="BF61" s="62">
        <v>0</v>
      </c>
      <c r="BG61" s="65">
        <v>0</v>
      </c>
      <c r="BH61" s="59">
        <v>0</v>
      </c>
      <c r="BI61" s="62">
        <v>0</v>
      </c>
      <c r="BJ61" s="65">
        <v>0</v>
      </c>
      <c r="BK61" s="59">
        <v>0</v>
      </c>
      <c r="BL61" s="62">
        <v>0</v>
      </c>
      <c r="BM61" s="65">
        <v>0</v>
      </c>
      <c r="BN61" s="59">
        <v>0</v>
      </c>
      <c r="BO61" s="62">
        <v>0</v>
      </c>
      <c r="BP61" s="65">
        <v>0</v>
      </c>
      <c r="BQ61" s="59">
        <v>0</v>
      </c>
      <c r="BR61" s="62">
        <v>0</v>
      </c>
      <c r="BS61" s="65">
        <v>0</v>
      </c>
      <c r="BT61" s="59">
        <v>0</v>
      </c>
      <c r="BU61" s="62">
        <v>0</v>
      </c>
      <c r="BV61" s="65">
        <v>0</v>
      </c>
      <c r="BW61" s="59">
        <v>0</v>
      </c>
      <c r="BX61" s="62">
        <v>0</v>
      </c>
      <c r="BY61" s="65">
        <v>0</v>
      </c>
      <c r="BZ61" s="59">
        <v>0</v>
      </c>
      <c r="CA61" s="62">
        <v>0</v>
      </c>
      <c r="CB61" s="65">
        <v>0</v>
      </c>
      <c r="CC61" s="59">
        <v>0</v>
      </c>
      <c r="CD61" s="62">
        <v>0</v>
      </c>
      <c r="CE61" s="65">
        <v>0</v>
      </c>
      <c r="CF61" s="59"/>
      <c r="CG61" s="62"/>
      <c r="CH61" s="65"/>
      <c r="CI61" s="59"/>
      <c r="CJ61" s="62"/>
      <c r="CK61" s="65"/>
    </row>
    <row r="62" ht="25.15" customHeight="1">
      <c r="A62" s="458" t="s">
        <v>696</v>
      </c>
      <c r="B62" s="9">
        <f t="shared" si="12"/>
        <v>55</v>
      </c>
      <c r="C62" s="57" t="s">
        <v>697</v>
      </c>
      <c r="D62" s="70" t="s">
        <v>50</v>
      </c>
      <c r="E62" s="59"/>
      <c r="F62" s="11" t="str">
        <f t="shared" si="8"/>
      </c>
      <c r="G62" s="61"/>
      <c r="H62" s="11" t="str">
        <f t="shared" si="9"/>
      </c>
      <c r="I62" s="62"/>
      <c r="J62" s="109" t="str">
        <f t="shared" si="10"/>
      </c>
      <c r="K62" s="111" t="str">
        <f t="shared" si="11"/>
      </c>
      <c r="L62" s="64">
        <v>9</v>
      </c>
      <c r="M62" s="62">
        <v>0</v>
      </c>
      <c r="N62" s="65">
        <v>0</v>
      </c>
      <c r="O62" s="59">
        <v>5</v>
      </c>
      <c r="P62" s="62">
        <v>0</v>
      </c>
      <c r="Q62" s="65">
        <v>0</v>
      </c>
      <c r="R62" s="187">
        <v>0</v>
      </c>
      <c r="S62" s="188">
        <v>0</v>
      </c>
      <c r="T62" s="189">
        <v>0</v>
      </c>
      <c r="U62" s="372">
        <v>12</v>
      </c>
      <c r="V62" s="374">
        <v>0</v>
      </c>
      <c r="W62" s="376">
        <v>0</v>
      </c>
      <c r="X62" s="422">
        <v>10</v>
      </c>
      <c r="Y62" s="423">
        <v>0</v>
      </c>
      <c r="Z62" s="424">
        <v>0</v>
      </c>
      <c r="AA62" s="514">
        <v>8</v>
      </c>
      <c r="AB62" s="515">
        <v>0</v>
      </c>
      <c r="AC62" s="516">
        <v>0</v>
      </c>
      <c r="AD62" s="59">
        <v>0</v>
      </c>
      <c r="AE62" s="62">
        <v>0</v>
      </c>
      <c r="AF62" s="65">
        <v>0</v>
      </c>
      <c r="AG62" s="59">
        <v>0</v>
      </c>
      <c r="AH62" s="62">
        <v>0</v>
      </c>
      <c r="AI62" s="65">
        <v>0</v>
      </c>
      <c r="AJ62" s="59">
        <v>0</v>
      </c>
      <c r="AK62" s="62">
        <v>0</v>
      </c>
      <c r="AL62" s="65">
        <v>0</v>
      </c>
      <c r="AM62" s="59">
        <v>0</v>
      </c>
      <c r="AN62" s="62">
        <v>0</v>
      </c>
      <c r="AO62" s="65">
        <v>0</v>
      </c>
      <c r="AP62" s="59">
        <v>0</v>
      </c>
      <c r="AQ62" s="62">
        <v>0</v>
      </c>
      <c r="AR62" s="65">
        <v>0</v>
      </c>
      <c r="AS62" s="59">
        <v>0</v>
      </c>
      <c r="AT62" s="62">
        <v>0</v>
      </c>
      <c r="AU62" s="65">
        <v>0</v>
      </c>
      <c r="AV62" s="59">
        <v>0</v>
      </c>
      <c r="AW62" s="62">
        <v>0</v>
      </c>
      <c r="AX62" s="65">
        <v>0</v>
      </c>
      <c r="AY62" s="59">
        <v>0</v>
      </c>
      <c r="AZ62" s="62">
        <v>0</v>
      </c>
      <c r="BA62" s="65">
        <v>0</v>
      </c>
      <c r="BB62" s="59">
        <v>0</v>
      </c>
      <c r="BC62" s="62">
        <v>0</v>
      </c>
      <c r="BD62" s="65">
        <v>0</v>
      </c>
      <c r="BE62" s="59">
        <v>0</v>
      </c>
      <c r="BF62" s="62">
        <v>0</v>
      </c>
      <c r="BG62" s="65">
        <v>0</v>
      </c>
      <c r="BH62" s="59">
        <v>0</v>
      </c>
      <c r="BI62" s="62">
        <v>0</v>
      </c>
      <c r="BJ62" s="65">
        <v>0</v>
      </c>
      <c r="BK62" s="59">
        <v>0</v>
      </c>
      <c r="BL62" s="62">
        <v>0</v>
      </c>
      <c r="BM62" s="65">
        <v>0</v>
      </c>
      <c r="BN62" s="59">
        <v>0</v>
      </c>
      <c r="BO62" s="62">
        <v>0</v>
      </c>
      <c r="BP62" s="65">
        <v>0</v>
      </c>
      <c r="BQ62" s="59">
        <v>0</v>
      </c>
      <c r="BR62" s="62">
        <v>0</v>
      </c>
      <c r="BS62" s="65">
        <v>0</v>
      </c>
      <c r="BT62" s="59">
        <v>0</v>
      </c>
      <c r="BU62" s="62">
        <v>0</v>
      </c>
      <c r="BV62" s="65">
        <v>0</v>
      </c>
      <c r="BW62" s="59">
        <v>0</v>
      </c>
      <c r="BX62" s="62">
        <v>0</v>
      </c>
      <c r="BY62" s="65">
        <v>0</v>
      </c>
      <c r="BZ62" s="59">
        <v>0</v>
      </c>
      <c r="CA62" s="62">
        <v>0</v>
      </c>
      <c r="CB62" s="65">
        <v>0</v>
      </c>
      <c r="CC62" s="59">
        <v>0</v>
      </c>
      <c r="CD62" s="62">
        <v>0</v>
      </c>
      <c r="CE62" s="65">
        <v>0</v>
      </c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09" t="str">
        <f t="shared" si="10"/>
      </c>
      <c r="K63" s="111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09" t="str">
        <f t="shared" si="10"/>
      </c>
      <c r="K64" s="111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09" t="str">
        <f t="shared" si="10"/>
      </c>
      <c r="K65" s="111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09" t="str">
        <f t="shared" si="10"/>
      </c>
      <c r="K66" s="111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09" t="str">
        <f t="shared" si="10"/>
      </c>
      <c r="K67" s="111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09" t="str">
        <f t="shared" si="10"/>
      </c>
      <c r="K68" s="111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09" t="str">
        <f t="shared" si="10"/>
      </c>
      <c r="K69" s="111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09" t="str">
        <f t="shared" si="10"/>
      </c>
      <c r="K70" s="111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09" t="str">
        <f t="shared" si="10"/>
      </c>
      <c r="K71" s="111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09" t="str">
        <f t="shared" si="10"/>
      </c>
      <c r="K72" s="111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09" t="str">
        <f t="shared" si="10"/>
      </c>
      <c r="K73" s="111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09" t="str">
        <f t="shared" si="10"/>
      </c>
      <c r="K74" s="111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09" t="str">
        <f t="shared" si="10"/>
      </c>
      <c r="K75" s="111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09" t="str">
        <f t="shared" si="10"/>
      </c>
      <c r="K76" s="111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09" t="str">
        <f t="shared" si="10"/>
      </c>
      <c r="K77" s="111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09" t="str">
        <f t="shared" si="10"/>
      </c>
      <c r="K78" s="111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09" t="str">
        <f t="shared" si="10"/>
      </c>
      <c r="K79" s="111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09" t="str">
        <f t="shared" si="10"/>
      </c>
      <c r="K80" s="111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09" t="str">
        <f t="shared" si="10"/>
      </c>
      <c r="K81" s="111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09" t="str">
        <f t="shared" si="10"/>
      </c>
      <c r="K82" s="111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09" t="str">
        <f t="shared" si="10"/>
      </c>
      <c r="K83" s="111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09" t="str">
        <f t="shared" si="10"/>
      </c>
      <c r="K84" s="111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09" t="str">
        <f t="shared" si="10"/>
      </c>
      <c r="K85" s="111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09" t="str">
        <f t="shared" si="10"/>
      </c>
      <c r="K86" s="111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09" t="str">
        <f t="shared" si="10"/>
      </c>
      <c r="K87" s="111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09" t="str">
        <f t="shared" si="10"/>
      </c>
      <c r="K88" s="111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09" t="str">
        <f t="shared" si="10"/>
      </c>
      <c r="K89" s="111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09" t="str">
        <f t="shared" si="10"/>
      </c>
      <c r="K90" s="111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09" t="str">
        <f t="shared" si="10"/>
      </c>
      <c r="K91" s="111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09" t="str">
        <f t="shared" si="10"/>
      </c>
      <c r="K92" s="111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09" t="str">
        <f t="shared" si="10"/>
      </c>
      <c r="K93" s="111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09" t="str">
        <f t="shared" si="10"/>
      </c>
      <c r="K94" s="111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09" t="str">
        <f t="shared" si="10"/>
      </c>
      <c r="K95" s="111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09" t="str">
        <f t="shared" si="10"/>
      </c>
      <c r="K96" s="111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09" t="str">
        <f t="shared" si="10"/>
      </c>
      <c r="K97" s="111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09" t="str">
        <f t="shared" si="10"/>
      </c>
      <c r="K98" s="111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09" t="str">
        <f t="shared" si="10"/>
      </c>
      <c r="K99" s="111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09" t="str">
        <f t="shared" si="10"/>
      </c>
      <c r="K100" s="111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09" t="str">
        <f t="shared" si="10"/>
      </c>
      <c r="K101" s="111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09" t="str">
        <f t="shared" si="10"/>
      </c>
      <c r="K102" s="111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09" t="str">
        <f t="shared" si="10"/>
      </c>
      <c r="K103" s="111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09" t="str">
        <f t="shared" si="10"/>
      </c>
      <c r="K104" s="111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09" t="str">
        <f t="shared" si="10"/>
      </c>
      <c r="K105" s="111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09" t="str">
        <f t="shared" si="10"/>
      </c>
      <c r="K106" s="111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09" t="str">
        <f t="shared" si="10"/>
      </c>
      <c r="K107" s="111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09" t="str">
        <f t="shared" si="10"/>
      </c>
      <c r="K108" s="111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09" t="str">
        <f t="shared" si="10"/>
      </c>
      <c r="K109" s="111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09" t="str">
        <f t="shared" si="10"/>
      </c>
      <c r="K110" s="111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09" t="str">
        <f t="shared" si="10"/>
      </c>
      <c r="K111" s="111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09" t="str">
        <f t="shared" si="10"/>
      </c>
      <c r="K112" s="111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09" t="str">
        <f t="shared" si="10"/>
      </c>
      <c r="K113" s="111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09" t="str">
        <f t="shared" si="10"/>
      </c>
      <c r="K114" s="111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09" t="str">
        <f t="shared" si="10"/>
      </c>
      <c r="K115" s="111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09" t="str">
        <f t="shared" si="10"/>
      </c>
      <c r="K116" s="111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09" t="str">
        <f t="shared" si="10"/>
      </c>
      <c r="K117" s="111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09" t="str">
        <f t="shared" si="10"/>
      </c>
      <c r="K118" s="111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09" t="str">
        <f t="shared" si="10"/>
      </c>
      <c r="K119" s="111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09" t="str">
        <f t="shared" si="10"/>
      </c>
      <c r="K120" s="111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09" t="str">
        <f t="shared" si="10"/>
      </c>
      <c r="K121" s="111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09" t="str">
        <f t="shared" si="10"/>
      </c>
      <c r="K122" s="111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09" t="str">
        <f t="shared" si="10"/>
      </c>
      <c r="K123" s="111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09" t="str">
        <f t="shared" si="10"/>
      </c>
      <c r="K124" s="111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09" t="str">
        <f t="shared" si="10"/>
      </c>
      <c r="K125" s="111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09" t="str">
        <f t="shared" si="10"/>
      </c>
      <c r="K126" s="111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09" t="str">
        <f t="shared" si="10"/>
      </c>
      <c r="K127" s="111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09" t="str">
        <f t="shared" si="10"/>
      </c>
      <c r="K128" s="111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09" t="str">
        <f t="shared" si="10"/>
      </c>
      <c r="K129" s="111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09" t="str">
        <f t="shared" si="10"/>
      </c>
      <c r="K130" s="111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09" t="str">
        <f t="shared" si="10"/>
      </c>
      <c r="K131" s="111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09" t="str">
        <f t="shared" si="10"/>
      </c>
      <c r="K132" s="111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09" t="str">
        <f t="shared" si="10"/>
      </c>
      <c r="K133" s="111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09" t="str">
        <f t="shared" si="10"/>
      </c>
      <c r="K134" s="111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09" t="str">
        <f t="shared" si="10"/>
      </c>
      <c r="K135" s="111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09" t="str">
        <f t="shared" si="10"/>
      </c>
      <c r="K136" s="111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09" t="str">
        <f t="shared" si="10"/>
      </c>
      <c r="K137" s="111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09" t="str">
        <f t="shared" si="10"/>
      </c>
      <c r="K138" s="111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09" t="str">
        <f t="shared" si="10"/>
      </c>
      <c r="K139" s="111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09" t="str">
        <f t="shared" si="10"/>
      </c>
      <c r="K140" s="111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09" t="str">
        <f t="shared" si="10"/>
      </c>
      <c r="K141" s="111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09" t="str">
        <f t="shared" si="10"/>
      </c>
      <c r="K142" s="111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09" t="str">
        <f t="shared" si="10"/>
      </c>
      <c r="K143" s="111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09" t="str">
        <f t="shared" si="10"/>
      </c>
      <c r="K144" s="111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09" t="str">
        <f t="shared" si="10"/>
      </c>
      <c r="K145" s="111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09" t="str">
        <f t="shared" si="10"/>
      </c>
      <c r="K146" s="111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09" t="str">
        <f t="shared" si="10"/>
      </c>
      <c r="K147" s="111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09" t="str">
        <f t="shared" si="10"/>
      </c>
      <c r="K148" s="111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09" t="str">
        <f t="shared" si="10"/>
      </c>
      <c r="K149" s="111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09" t="str">
        <f t="shared" si="10"/>
      </c>
      <c r="K150" s="111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09" t="str">
        <f t="shared" si="10"/>
      </c>
      <c r="K151" s="111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09" t="str">
        <f t="shared" si="10"/>
      </c>
      <c r="K152" s="111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09" t="str">
        <f t="shared" si="10"/>
      </c>
      <c r="K153" s="111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09" t="str">
        <f t="shared" si="10"/>
      </c>
      <c r="K154" s="111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09" t="str">
        <f t="shared" si="10"/>
      </c>
      <c r="K155" s="111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09" t="str">
        <f t="shared" si="10"/>
      </c>
      <c r="K156" s="111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09" t="str">
        <f t="shared" si="10"/>
      </c>
      <c r="K157" s="111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09" t="str">
        <f t="shared" si="10"/>
      </c>
      <c r="K158" s="111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09" t="str">
        <f t="shared" si="10"/>
      </c>
      <c r="K159" s="111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09" t="str">
        <f t="shared" si="10"/>
      </c>
      <c r="K160" s="111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09" t="str">
        <f t="shared" si="10"/>
      </c>
      <c r="K161" s="111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09" t="str">
        <f t="shared" si="10"/>
      </c>
      <c r="K162" s="111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09" t="str">
        <f t="shared" si="10"/>
      </c>
      <c r="K163" s="111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09" t="str">
        <f t="shared" si="10"/>
      </c>
      <c r="K164" s="111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09" t="str">
        <f t="shared" si="10"/>
      </c>
      <c r="K165" s="111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09" t="str">
        <f t="shared" si="10"/>
      </c>
      <c r="K166" s="111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09" t="str">
        <f t="shared" si="10"/>
      </c>
      <c r="K167" s="111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09" t="str">
        <f t="shared" si="10"/>
      </c>
      <c r="K168" s="111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09" t="str">
        <f t="shared" si="10"/>
      </c>
      <c r="K169" s="111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09" t="str">
        <f t="shared" si="10"/>
      </c>
      <c r="K170" s="111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09" t="str">
        <f t="shared" si="10"/>
      </c>
      <c r="K171" s="111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09" t="str">
        <f t="shared" si="10"/>
      </c>
      <c r="K172" s="111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09" t="str">
        <f t="shared" si="10"/>
      </c>
      <c r="K173" s="111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09" t="str">
        <f t="shared" si="10"/>
      </c>
      <c r="K174" s="111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09" t="str">
        <f t="shared" si="10"/>
      </c>
      <c r="K175" s="111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09" t="str">
        <f t="shared" si="10"/>
      </c>
      <c r="K176" s="111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09" t="str">
        <f t="shared" si="10"/>
      </c>
      <c r="K177" s="111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09" t="str">
        <f t="shared" si="10"/>
      </c>
      <c r="K178" s="111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09" t="str">
        <f t="shared" si="10"/>
      </c>
      <c r="K179" s="111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09" t="str">
        <f t="shared" si="10"/>
      </c>
      <c r="K180" s="111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09" t="str">
        <f t="shared" si="10"/>
      </c>
      <c r="K181" s="111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09" t="str">
        <f t="shared" si="10"/>
      </c>
      <c r="K182" s="111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09" t="str">
        <f t="shared" si="10"/>
      </c>
      <c r="K183" s="111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09" t="str">
        <f t="shared" si="10"/>
      </c>
      <c r="K184" s="111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09" t="str">
        <f t="shared" si="10"/>
      </c>
      <c r="K185" s="111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09" t="str">
        <f t="shared" si="10"/>
      </c>
      <c r="K186" s="111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09" t="str">
        <f t="shared" si="10"/>
      </c>
      <c r="K187" s="111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09" t="str">
        <f t="shared" si="10"/>
      </c>
      <c r="K188" s="111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09" t="str">
        <f t="shared" si="10"/>
      </c>
      <c r="K189" s="111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09" t="str">
        <f t="shared" si="10"/>
      </c>
      <c r="K190" s="111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09" t="str">
        <f t="shared" si="10"/>
      </c>
      <c r="K191" s="111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09" t="str">
        <f t="shared" si="10"/>
      </c>
      <c r="K192" s="111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09" t="str">
        <f t="shared" si="10"/>
      </c>
      <c r="K193" s="111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09" t="str">
        <f t="shared" si="10"/>
      </c>
      <c r="K194" s="111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09" t="str">
        <f t="shared" si="10"/>
      </c>
      <c r="K195" s="111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09" t="str">
        <f t="shared" si="10"/>
      </c>
      <c r="K196" s="111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09" t="str">
        <f t="shared" si="10"/>
      </c>
      <c r="K197" s="111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09" t="str">
        <f t="shared" si="10"/>
      </c>
      <c r="K198" s="111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09" t="str">
        <f t="shared" si="10"/>
      </c>
      <c r="K199" s="111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09" t="str">
        <f t="shared" si="10"/>
      </c>
      <c r="K200" s="111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09" t="str">
        <f t="shared" si="10"/>
      </c>
      <c r="K201" s="111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09" t="str">
        <f t="shared" si="10"/>
      </c>
      <c r="K202" s="111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09" t="str">
        <f t="shared" si="10"/>
      </c>
      <c r="K203" s="111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09" t="str">
        <f t="shared" si="10"/>
      </c>
      <c r="K204" s="111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09" t="str">
        <f t="shared" si="10"/>
      </c>
      <c r="K205" s="111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09" t="str">
        <f t="shared" si="10"/>
      </c>
      <c r="K206" s="111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09" t="str">
        <f t="shared" si="10"/>
      </c>
      <c r="K207" s="111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09" t="str">
        <f t="shared" si="10"/>
      </c>
      <c r="K208" s="111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09" t="str">
        <f t="shared" si="10"/>
      </c>
      <c r="K209" s="111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09" t="str">
        <f t="shared" si="10"/>
      </c>
      <c r="K210" s="111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09" t="str">
        <f t="shared" si="10"/>
      </c>
      <c r="K211" s="111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09" t="str">
        <f t="shared" si="10"/>
      </c>
      <c r="K212" s="111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09" t="str">
        <f t="shared" si="10"/>
      </c>
      <c r="K213" s="111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09" t="str">
        <f t="shared" si="10"/>
      </c>
      <c r="K214" s="111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09" t="str">
        <f t="shared" si="10"/>
      </c>
      <c r="K215" s="111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09" t="str">
        <f t="shared" si="10"/>
      </c>
      <c r="K216" s="111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09" t="str">
        <f t="shared" si="10"/>
      </c>
      <c r="K217" s="111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09" t="str">
        <f t="shared" si="10"/>
      </c>
      <c r="K218" s="111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09" t="str">
        <f t="shared" si="10"/>
      </c>
      <c r="K219" s="111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09" t="str">
        <f t="shared" si="10"/>
      </c>
      <c r="K220" s="111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09" t="str">
        <f t="shared" si="10"/>
      </c>
      <c r="K221" s="111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09" t="str">
        <f t="shared" si="10"/>
      </c>
      <c r="K222" s="111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09" t="str">
        <f t="shared" si="10"/>
      </c>
      <c r="K223" s="111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09" t="str">
        <f t="shared" si="10"/>
      </c>
      <c r="K224" s="111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09" t="str">
        <f t="shared" si="10"/>
      </c>
      <c r="K225" s="111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09" t="str">
        <f t="shared" si="10"/>
      </c>
      <c r="K226" s="111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09" t="str">
        <f t="shared" si="10"/>
      </c>
      <c r="K227" s="111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09" t="str">
        <f t="shared" si="10"/>
      </c>
      <c r="K228" s="111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09" t="str">
        <f t="shared" si="10"/>
      </c>
      <c r="K229" s="111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09" t="str">
        <f t="shared" si="10"/>
      </c>
      <c r="K230" s="111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09" t="str">
        <f t="shared" si="10"/>
      </c>
      <c r="K231" s="111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09" t="str">
        <f t="shared" si="10"/>
      </c>
      <c r="K232" s="111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09" t="str">
        <f t="shared" si="10"/>
      </c>
      <c r="K233" s="111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09" t="str">
        <f t="shared" si="10"/>
      </c>
      <c r="K234" s="111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09" t="str">
        <f t="shared" si="10"/>
      </c>
      <c r="K235" s="111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09" t="str">
        <f t="shared" si="10"/>
      </c>
      <c r="K236" s="111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09" t="str">
        <f t="shared" si="10"/>
      </c>
      <c r="K237" s="111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09" t="str">
        <f t="shared" si="10"/>
      </c>
      <c r="K238" s="111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09" t="str">
        <f t="shared" si="10"/>
      </c>
      <c r="K239" s="111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09" t="str">
        <f t="shared" si="10"/>
      </c>
      <c r="K240" s="111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09" t="str">
        <f t="shared" si="10"/>
      </c>
      <c r="K241" s="111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09" t="str">
        <f t="shared" si="10"/>
      </c>
      <c r="K242" s="111" t="str">
        <f ref="K242:K256" t="shared" si="13">IFERROR(H242-F242,"")</f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09" t="str">
        <f t="shared" si="10"/>
      </c>
      <c r="K243" s="111" t="str">
        <f t="shared" si="13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09" t="str">
        <f t="shared" si="10"/>
      </c>
      <c r="K244" s="111" t="str">
        <f t="shared" si="13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09" t="str">
        <f t="shared" si="10"/>
      </c>
      <c r="K245" s="111" t="str">
        <f t="shared" si="13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09" t="str">
        <f t="shared" si="10"/>
      </c>
      <c r="K246" s="111" t="str">
        <f t="shared" si="13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09" t="str">
        <f t="shared" si="10"/>
      </c>
      <c r="K247" s="111" t="str">
        <f t="shared" si="13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09" t="str">
        <f t="shared" si="10"/>
      </c>
      <c r="K248" s="111" t="str">
        <f t="shared" si="13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09" t="str">
        <f t="shared" si="10"/>
      </c>
      <c r="K249" s="111" t="str">
        <f t="shared" si="13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09" t="str">
        <f t="shared" si="10"/>
      </c>
      <c r="K250" s="111" t="str">
        <f t="shared" si="13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09" t="str">
        <f t="shared" si="10"/>
      </c>
      <c r="K251" s="111" t="str">
        <f t="shared" si="13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09" t="str">
        <f t="shared" si="10"/>
      </c>
      <c r="K252" s="111" t="str">
        <f t="shared" si="13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09" t="str">
        <f t="shared" si="10"/>
      </c>
      <c r="K253" s="111" t="str">
        <f t="shared" si="13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09" t="str">
        <f t="shared" si="10"/>
      </c>
      <c r="K254" s="111" t="str">
        <f t="shared" si="13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8"/>
      </c>
      <c r="G255" s="61"/>
      <c r="H255" s="11" t="str">
        <f t="shared" si="9"/>
      </c>
      <c r="I255" s="62"/>
      <c r="J255" s="109" t="str">
        <f t="shared" si="10"/>
      </c>
      <c r="K255" s="111" t="str">
        <f t="shared" si="13"/>
      </c>
      <c r="L255" s="64"/>
      <c r="M255" s="62"/>
      <c r="N255" s="65"/>
      <c r="O255" s="59"/>
      <c r="P255" s="62"/>
      <c r="Q255" s="65"/>
      <c r="R255" s="64"/>
      <c r="S255" s="62"/>
      <c r="T255" s="65"/>
      <c r="U255" s="59"/>
      <c r="V255" s="62"/>
      <c r="W255" s="65"/>
      <c r="X255" s="59"/>
      <c r="Y255" s="62"/>
      <c r="Z255" s="65"/>
      <c r="AA255" s="64"/>
      <c r="AB255" s="62"/>
      <c r="AC255" s="65"/>
      <c r="AD255" s="59"/>
      <c r="AE255" s="62"/>
      <c r="AF255" s="65"/>
      <c r="AG255" s="59"/>
      <c r="AH255" s="62"/>
      <c r="AI255" s="65"/>
      <c r="AJ255" s="64"/>
      <c r="AK255" s="62"/>
      <c r="AL255" s="65"/>
      <c r="AM255" s="64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64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64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64"/>
      <c r="CD255" s="66"/>
      <c r="CE255" s="65"/>
      <c r="CF255" s="59"/>
      <c r="CG255" s="62"/>
      <c r="CH255" s="65"/>
      <c r="CI255" s="64"/>
      <c r="CJ255" s="66"/>
      <c r="CK255" s="65"/>
    </row>
    <row r="256" ht="25.15" customHeight="1">
      <c r="B256" s="107"/>
      <c r="C256" s="58"/>
      <c r="D256" s="71"/>
      <c r="E256" s="60"/>
      <c r="F256" s="174" t="str">
        <f t="shared" si="8"/>
      </c>
      <c r="G256" s="175"/>
      <c r="H256" s="174" t="str">
        <f t="shared" si="9"/>
      </c>
      <c r="I256" s="63"/>
      <c r="J256" s="176" t="str">
        <f t="shared" si="10"/>
      </c>
      <c r="K256" s="112" t="str">
        <f t="shared" si="13"/>
      </c>
      <c r="L256" s="67"/>
      <c r="M256" s="63"/>
      <c r="N256" s="68"/>
      <c r="O256" s="60"/>
      <c r="P256" s="63"/>
      <c r="Q256" s="68"/>
      <c r="R256" s="67"/>
      <c r="S256" s="63"/>
      <c r="T256" s="68"/>
      <c r="U256" s="60"/>
      <c r="V256" s="63"/>
      <c r="W256" s="68"/>
      <c r="X256" s="60"/>
      <c r="Y256" s="63"/>
      <c r="Z256" s="68"/>
      <c r="AA256" s="67"/>
      <c r="AB256" s="63"/>
      <c r="AC256" s="68"/>
      <c r="AD256" s="60"/>
      <c r="AE256" s="63"/>
      <c r="AF256" s="68"/>
      <c r="AG256" s="60"/>
      <c r="AH256" s="63"/>
      <c r="AI256" s="68"/>
      <c r="AJ256" s="67"/>
      <c r="AK256" s="63"/>
      <c r="AL256" s="68"/>
      <c r="AM256" s="67"/>
      <c r="AN256" s="63"/>
      <c r="AO256" s="68"/>
      <c r="AP256" s="60"/>
      <c r="AQ256" s="63"/>
      <c r="AR256" s="68"/>
      <c r="AS256" s="60"/>
      <c r="AT256" s="63"/>
      <c r="AU256" s="68"/>
      <c r="AV256" s="60"/>
      <c r="AW256" s="63"/>
      <c r="AX256" s="68"/>
      <c r="AY256" s="67"/>
      <c r="AZ256" s="63"/>
      <c r="BA256" s="68"/>
      <c r="BB256" s="60"/>
      <c r="BC256" s="63"/>
      <c r="BD256" s="68"/>
      <c r="BE256" s="60"/>
      <c r="BF256" s="63"/>
      <c r="BG256" s="68"/>
      <c r="BH256" s="60"/>
      <c r="BI256" s="63"/>
      <c r="BJ256" s="68"/>
      <c r="BK256" s="60"/>
      <c r="BL256" s="63"/>
      <c r="BM256" s="68"/>
      <c r="BN256" s="60"/>
      <c r="BO256" s="63"/>
      <c r="BP256" s="68"/>
      <c r="BQ256" s="67"/>
      <c r="BR256" s="63"/>
      <c r="BS256" s="68"/>
      <c r="BT256" s="60"/>
      <c r="BU256" s="63"/>
      <c r="BV256" s="68"/>
      <c r="BW256" s="60"/>
      <c r="BX256" s="63"/>
      <c r="BY256" s="68"/>
      <c r="BZ256" s="60"/>
      <c r="CA256" s="63"/>
      <c r="CB256" s="68"/>
      <c r="CC256" s="67"/>
      <c r="CD256" s="69"/>
      <c r="CE256" s="68"/>
      <c r="CF256" s="60"/>
      <c r="CG256" s="63"/>
      <c r="CH256" s="68"/>
      <c r="CI256" s="67"/>
      <c r="CJ256" s="69"/>
      <c r="CK256" s="68"/>
    </row>
    <row r="257" s="7" customFormat="1">
      <c r="D257" s="72"/>
    </row>
    <row r="258" s="7" customFormat="1">
      <c r="D258" s="72"/>
    </row>
    <row r="259" s="7" customFormat="1"/>
    <row r="260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6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6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zoomScale="90" zoomScaleNormal="90" workbookViewId="0">
      <pane xSplit="4" ySplit="2" topLeftCell="F46" activePane="bottomRight" state="frozen"/>
      <selection activeCell="D3" sqref="D3"/>
      <selection pane="topRight" activeCell="D3" sqref="D3"/>
      <selection pane="bottomLeft" activeCell="D3" sqref="D3"/>
      <selection pane="bottomRight" activeCell="M52" sqref="M52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828</v>
      </c>
      <c r="B1" s="560" t="str">
        <f>'LGA Registration'!A6</f>
        <v>KONSHISHA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SUM(E8:E257)</f>
        <v>55695</v>
      </c>
      <c r="F3" s="128">
        <f>SUM(L3,O3,R3,U3,X3,AA3,AD3,AG3,AJ3,AM3,AP3,AS3,AV3,AY3,BB3,BE3,BH3,BK3,BN3,BQ3,BT3,BW3,BZ3,CC3,CF3,CI3)</f>
        <v>0</v>
      </c>
      <c r="G3" s="34">
        <f>SUM(G8:G257)</f>
        <v>1341</v>
      </c>
      <c r="H3" s="128">
        <f>SUM(M3,P3,S3,V3,Y3,AB3,AE3,AH3,AK3,AN3,AQ3,AT3,AW3,AZ3,BC3,BF3,BI3,BL3,BO3,BR3,BU3,BX3,CA3,CD3,CG3,CJ3)</f>
        <v>0</v>
      </c>
      <c r="I3" s="34">
        <f>SUM(I8:I257)</f>
        <v>1630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IF(COUNTA(L8:L257)=0,"",SUM(L8:L257))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IF(COUNTA(AR8:AR257)=0,"",SUM(AR8:AR257))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IF(COUNTA(BX8:BX257)=0,"",SUM(BX8:BX257))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IF(CF8="","",SUM(CF8:CF257))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SUMIF($D$8:$D$257,"Facility",L8:L257)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SUMIF($D$8:$D$257,"Facility",AR8:AR257)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SUMIF($D$8:$D$257,"Facility",BX8:BX257)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SUMIF($D$8:$D$257,"Community",L8:L257)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SUMIF($D$8:$D$257,"Community",AR8:AR257)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SUMIF($D$8:$D$257,"Community",BX8:BX257)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829</v>
      </c>
      <c r="B8" s="8">
        <v>1</v>
      </c>
      <c r="C8" s="56" t="s">
        <v>830</v>
      </c>
      <c r="D8" s="173" t="s">
        <v>50</v>
      </c>
      <c r="E8" s="102">
        <v>12826</v>
      </c>
      <c r="F8" s="103">
        <f>IFERROR((SUM(L8,O8,R8,U8,X8,AA8,AD8,AG8,AJ8,AM8,AP8,AS8,AV8,AY8,BB8,BE8,BH8,BK8,BN8,BQ8,BT8,BW8,BZ8,CC8,CF8,CI8)/E8),"")</f>
        <v>0</v>
      </c>
      <c r="G8" s="104">
        <v>70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381">
        <v>0</v>
      </c>
      <c r="M8" s="380">
        <v>0</v>
      </c>
      <c r="N8" s="378">
        <v>0</v>
      </c>
      <c r="O8" s="379">
        <v>0</v>
      </c>
      <c r="P8" s="380">
        <v>0</v>
      </c>
      <c r="Q8" s="378">
        <v>0</v>
      </c>
      <c r="R8" s="379">
        <v>0</v>
      </c>
      <c r="S8" s="380">
        <v>0</v>
      </c>
      <c r="T8" s="378">
        <v>0</v>
      </c>
      <c r="U8" s="381">
        <v>3</v>
      </c>
      <c r="V8" s="380">
        <v>0</v>
      </c>
      <c r="W8" s="378">
        <v>0</v>
      </c>
      <c r="X8" s="450">
        <v>29</v>
      </c>
      <c r="Y8" s="451">
        <v>1</v>
      </c>
      <c r="Z8" s="449">
        <v>1</v>
      </c>
      <c r="AA8" s="518">
        <v>0</v>
      </c>
      <c r="AB8" s="519">
        <v>0</v>
      </c>
      <c r="AC8" s="517">
        <v>0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831</v>
      </c>
      <c r="B9" s="9">
        <v>2</v>
      </c>
      <c r="C9" s="57" t="s">
        <v>832</v>
      </c>
      <c r="D9" s="70" t="s">
        <v>50</v>
      </c>
      <c r="E9" s="59">
        <v>359</v>
      </c>
      <c r="F9" s="11">
        <f ref="F9:F257" t="shared" si="11">IFERROR((SUM(L9,O9,R9,U9,X9,AA9,AD9,AG9,AJ9,AM9,AP9,AS9,AV9,AY9,BB9,BE9,BH9,BK9,BN9,BQ9,BT9,BW9,BZ9,CC9,CF9,CI9)/E9),"")</f>
        <v>0</v>
      </c>
      <c r="G9" s="61">
        <v>9</v>
      </c>
      <c r="H9" s="11">
        <f ref="H9:H257" t="shared" si="12">IFERROR((SUM(M9,P9,S9,V9,Y9,AB9,AE9,AH9,AK9,AN9,AQ9,AT9,AW9,AZ9,BC9,BF9,BI9,BL9,BO9,BR9,BU9,BX9,CA9,CD9,CG9,CJ9)/G9),"")</f>
        <v>0</v>
      </c>
      <c r="I9" s="62" t="s">
        <v>833</v>
      </c>
      <c r="J9" s="109" t="str">
        <f ref="J9:J257" t="shared" si="13">IFERROR((SUM(N9,Q9,T9,W9,Z9,AC9,AF9,AI9,AL9,AO9,AR9,AU9,AX9,BA9,BD9,BG9,BJ9,BM9,BP9,BS9,BV9,BY9,CB9,CE9,CH9,CK9)/I9),"")</f>
      </c>
      <c r="K9" s="111">
        <f ref="K9:K87" t="shared" si="14">IFERROR(H9-F9,"")</f>
        <v>0</v>
      </c>
      <c r="L9" s="375">
        <v>0</v>
      </c>
      <c r="M9" s="374">
        <v>0</v>
      </c>
      <c r="N9" s="376">
        <v>0</v>
      </c>
      <c r="O9" s="372">
        <v>0</v>
      </c>
      <c r="P9" s="374">
        <v>0</v>
      </c>
      <c r="Q9" s="376">
        <v>0</v>
      </c>
      <c r="R9" s="372">
        <v>0</v>
      </c>
      <c r="S9" s="374">
        <v>0</v>
      </c>
      <c r="T9" s="376">
        <v>0</v>
      </c>
      <c r="U9" s="372">
        <v>0</v>
      </c>
      <c r="V9" s="374">
        <v>0</v>
      </c>
      <c r="W9" s="376">
        <v>0</v>
      </c>
      <c r="X9" s="446">
        <v>5</v>
      </c>
      <c r="Y9" s="447">
        <v>0</v>
      </c>
      <c r="Z9" s="448">
        <v>0</v>
      </c>
      <c r="AA9" s="514">
        <v>23</v>
      </c>
      <c r="AB9" s="515">
        <v>2</v>
      </c>
      <c r="AC9" s="516">
        <v>2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834</v>
      </c>
      <c r="B10" s="9">
        <v>3</v>
      </c>
      <c r="C10" s="57" t="s">
        <v>835</v>
      </c>
      <c r="D10" s="70" t="s">
        <v>50</v>
      </c>
      <c r="E10" s="59">
        <v>333</v>
      </c>
      <c r="F10" s="11">
        <f t="shared" si="11"/>
        <v>0</v>
      </c>
      <c r="G10" s="61">
        <v>10</v>
      </c>
      <c r="H10" s="11">
        <f t="shared" si="12"/>
        <v>0</v>
      </c>
      <c r="I10" s="62" t="s">
        <v>833</v>
      </c>
      <c r="J10" s="109" t="str">
        <f t="shared" si="13"/>
      </c>
      <c r="K10" s="111">
        <f t="shared" si="14"/>
        <v>0</v>
      </c>
      <c r="L10" s="375">
        <v>9</v>
      </c>
      <c r="M10" s="374">
        <v>1</v>
      </c>
      <c r="N10" s="376">
        <v>1</v>
      </c>
      <c r="O10" s="372">
        <v>16</v>
      </c>
      <c r="P10" s="374">
        <v>2</v>
      </c>
      <c r="Q10" s="376">
        <v>2</v>
      </c>
      <c r="R10" s="372">
        <v>0</v>
      </c>
      <c r="S10" s="374">
        <v>0</v>
      </c>
      <c r="T10" s="376">
        <v>0</v>
      </c>
      <c r="U10" s="375">
        <v>44</v>
      </c>
      <c r="V10" s="374">
        <v>2</v>
      </c>
      <c r="W10" s="376">
        <v>2</v>
      </c>
      <c r="X10" s="446">
        <v>21</v>
      </c>
      <c r="Y10" s="447">
        <v>1</v>
      </c>
      <c r="Z10" s="448">
        <v>1</v>
      </c>
      <c r="AA10" s="514">
        <v>18</v>
      </c>
      <c r="AB10" s="515">
        <v>0</v>
      </c>
      <c r="AC10" s="516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836</v>
      </c>
      <c r="B11" s="9">
        <f>B10+1</f>
        <v>4</v>
      </c>
      <c r="C11" s="57" t="s">
        <v>837</v>
      </c>
      <c r="D11" s="70" t="s">
        <v>50</v>
      </c>
      <c r="E11" s="59">
        <v>1167</v>
      </c>
      <c r="F11" s="11">
        <f t="shared" si="11"/>
        <v>0</v>
      </c>
      <c r="G11" s="61">
        <v>35</v>
      </c>
      <c r="H11" s="11">
        <f t="shared" si="12"/>
        <v>0</v>
      </c>
      <c r="I11" s="62" t="s">
        <v>833</v>
      </c>
      <c r="J11" s="109" t="str">
        <f t="shared" si="13"/>
      </c>
      <c r="K11" s="111">
        <f t="shared" si="14"/>
        <v>0</v>
      </c>
      <c r="L11" s="375">
        <v>0</v>
      </c>
      <c r="M11" s="374">
        <v>0</v>
      </c>
      <c r="N11" s="376">
        <v>0</v>
      </c>
      <c r="O11" s="372">
        <v>0</v>
      </c>
      <c r="P11" s="374">
        <v>0</v>
      </c>
      <c r="Q11" s="376">
        <v>0</v>
      </c>
      <c r="R11" s="372">
        <v>0</v>
      </c>
      <c r="S11" s="374">
        <v>0</v>
      </c>
      <c r="T11" s="376">
        <v>0</v>
      </c>
      <c r="U11" s="375">
        <v>5</v>
      </c>
      <c r="V11" s="374">
        <v>1</v>
      </c>
      <c r="W11" s="376">
        <v>1</v>
      </c>
      <c r="X11" s="446">
        <v>5</v>
      </c>
      <c r="Y11" s="447">
        <v>0</v>
      </c>
      <c r="Z11" s="448">
        <v>0</v>
      </c>
      <c r="AA11" s="514">
        <v>21</v>
      </c>
      <c r="AB11" s="515">
        <v>4</v>
      </c>
      <c r="AC11" s="516">
        <v>4</v>
      </c>
      <c r="AD11" s="64">
        <v>0</v>
      </c>
      <c r="AE11" s="62">
        <v>0</v>
      </c>
      <c r="AF11" s="65">
        <v>0</v>
      </c>
      <c r="AG11" s="59">
        <v>0</v>
      </c>
      <c r="AH11" s="62">
        <v>0</v>
      </c>
      <c r="AI11" s="65">
        <v>0</v>
      </c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 s="368" customFormat="1">
      <c r="A12" s="458" t="s">
        <v>838</v>
      </c>
      <c r="B12" s="369">
        <f ref="B12:B54" t="shared" si="15">B11+1</f>
        <v>5</v>
      </c>
      <c r="C12" s="371" t="s">
        <v>839</v>
      </c>
      <c r="D12" s="377" t="s">
        <v>50</v>
      </c>
      <c r="E12" s="372"/>
      <c r="F12" s="370"/>
      <c r="G12" s="373"/>
      <c r="H12" s="370"/>
      <c r="I12" s="374"/>
      <c r="J12" s="382"/>
      <c r="K12" s="383"/>
      <c r="L12" s="375">
        <v>3</v>
      </c>
      <c r="M12" s="374">
        <v>1</v>
      </c>
      <c r="N12" s="376">
        <v>0</v>
      </c>
      <c r="O12" s="372">
        <v>0</v>
      </c>
      <c r="P12" s="374">
        <v>0</v>
      </c>
      <c r="Q12" s="376">
        <v>0</v>
      </c>
      <c r="R12" s="372">
        <v>3</v>
      </c>
      <c r="S12" s="374">
        <v>1</v>
      </c>
      <c r="T12" s="376">
        <v>0</v>
      </c>
      <c r="U12" s="372">
        <v>27</v>
      </c>
      <c r="V12" s="374">
        <v>0</v>
      </c>
      <c r="W12" s="376">
        <v>0</v>
      </c>
      <c r="X12" s="446">
        <v>22</v>
      </c>
      <c r="Y12" s="447">
        <v>0</v>
      </c>
      <c r="Z12" s="448">
        <v>0</v>
      </c>
      <c r="AA12" s="514">
        <v>13</v>
      </c>
      <c r="AB12" s="515">
        <v>0</v>
      </c>
      <c r="AC12" s="516">
        <v>0</v>
      </c>
      <c r="AD12" s="372">
        <v>0</v>
      </c>
      <c r="AE12" s="374">
        <v>0</v>
      </c>
      <c r="AF12" s="376">
        <v>0</v>
      </c>
      <c r="AG12" s="372">
        <v>0</v>
      </c>
      <c r="AH12" s="374">
        <v>0</v>
      </c>
      <c r="AI12" s="376">
        <v>0</v>
      </c>
      <c r="AJ12" s="372">
        <v>0</v>
      </c>
      <c r="AK12" s="374">
        <v>0</v>
      </c>
      <c r="AL12" s="376">
        <v>0</v>
      </c>
      <c r="AM12" s="372">
        <v>0</v>
      </c>
      <c r="AN12" s="374">
        <v>0</v>
      </c>
      <c r="AO12" s="376">
        <v>0</v>
      </c>
      <c r="AP12" s="372">
        <v>0</v>
      </c>
      <c r="AQ12" s="374">
        <v>0</v>
      </c>
      <c r="AR12" s="376">
        <v>0</v>
      </c>
      <c r="AS12" s="372">
        <v>0</v>
      </c>
      <c r="AT12" s="374">
        <v>0</v>
      </c>
      <c r="AU12" s="376">
        <v>0</v>
      </c>
      <c r="AV12" s="372">
        <v>0</v>
      </c>
      <c r="AW12" s="374">
        <v>0</v>
      </c>
      <c r="AX12" s="376">
        <v>0</v>
      </c>
      <c r="AY12" s="372">
        <v>0</v>
      </c>
      <c r="AZ12" s="374">
        <v>0</v>
      </c>
      <c r="BA12" s="376">
        <v>0</v>
      </c>
      <c r="BB12" s="372">
        <v>0</v>
      </c>
      <c r="BC12" s="374">
        <v>0</v>
      </c>
      <c r="BD12" s="376">
        <v>0</v>
      </c>
      <c r="BE12" s="372">
        <v>0</v>
      </c>
      <c r="BF12" s="374">
        <v>0</v>
      </c>
      <c r="BG12" s="376">
        <v>0</v>
      </c>
      <c r="BH12" s="372">
        <v>0</v>
      </c>
      <c r="BI12" s="374">
        <v>0</v>
      </c>
      <c r="BJ12" s="376">
        <v>0</v>
      </c>
      <c r="BK12" s="372">
        <v>0</v>
      </c>
      <c r="BL12" s="374">
        <v>0</v>
      </c>
      <c r="BM12" s="376">
        <v>0</v>
      </c>
      <c r="BN12" s="372">
        <v>0</v>
      </c>
      <c r="BO12" s="374">
        <v>0</v>
      </c>
      <c r="BP12" s="376">
        <v>0</v>
      </c>
      <c r="BQ12" s="372">
        <v>0</v>
      </c>
      <c r="BR12" s="374">
        <v>0</v>
      </c>
      <c r="BS12" s="376">
        <v>0</v>
      </c>
      <c r="BT12" s="372">
        <v>0</v>
      </c>
      <c r="BU12" s="374">
        <v>0</v>
      </c>
      <c r="BV12" s="376">
        <v>0</v>
      </c>
      <c r="BW12" s="372">
        <v>0</v>
      </c>
      <c r="BX12" s="374">
        <v>0</v>
      </c>
      <c r="BY12" s="376">
        <v>0</v>
      </c>
      <c r="BZ12" s="372">
        <v>0</v>
      </c>
      <c r="CA12" s="374">
        <v>0</v>
      </c>
      <c r="CB12" s="376">
        <v>0</v>
      </c>
      <c r="CC12" s="372">
        <v>0</v>
      </c>
      <c r="CD12" s="374">
        <v>0</v>
      </c>
      <c r="CE12" s="376">
        <v>0</v>
      </c>
      <c r="CF12" s="372"/>
      <c r="CG12" s="374"/>
      <c r="CH12" s="376"/>
      <c r="CI12" s="372"/>
      <c r="CJ12" s="374"/>
      <c r="CK12" s="376"/>
    </row>
    <row r="13" ht="25.15" customHeight="1">
      <c r="A13" s="458" t="s">
        <v>840</v>
      </c>
      <c r="B13" s="369">
        <f t="shared" si="15"/>
        <v>6</v>
      </c>
      <c r="C13" s="57" t="s">
        <v>841</v>
      </c>
      <c r="D13" s="70" t="s">
        <v>50</v>
      </c>
      <c r="E13" s="59">
        <v>1273</v>
      </c>
      <c r="F13" s="11">
        <f t="shared" si="11"/>
        <v>0</v>
      </c>
      <c r="G13" s="61">
        <v>38</v>
      </c>
      <c r="H13" s="11">
        <f t="shared" si="12"/>
        <v>0</v>
      </c>
      <c r="I13" s="62" t="s">
        <v>833</v>
      </c>
      <c r="J13" s="109" t="str">
        <f t="shared" si="13"/>
      </c>
      <c r="K13" s="111">
        <f t="shared" si="14"/>
        <v>0</v>
      </c>
      <c r="L13" s="375">
        <v>0</v>
      </c>
      <c r="M13" s="374">
        <v>0</v>
      </c>
      <c r="N13" s="376">
        <v>0</v>
      </c>
      <c r="O13" s="372">
        <v>0</v>
      </c>
      <c r="P13" s="374">
        <v>0</v>
      </c>
      <c r="Q13" s="376">
        <v>0</v>
      </c>
      <c r="R13" s="372">
        <v>0</v>
      </c>
      <c r="S13" s="374">
        <v>0</v>
      </c>
      <c r="T13" s="376">
        <v>0</v>
      </c>
      <c r="U13" s="372">
        <v>11</v>
      </c>
      <c r="V13" s="374">
        <v>0</v>
      </c>
      <c r="W13" s="376">
        <v>0</v>
      </c>
      <c r="X13" s="446">
        <v>32</v>
      </c>
      <c r="Y13" s="447">
        <v>1</v>
      </c>
      <c r="Z13" s="448">
        <v>0</v>
      </c>
      <c r="AA13" s="514">
        <v>31</v>
      </c>
      <c r="AB13" s="515">
        <v>0</v>
      </c>
      <c r="AC13" s="516">
        <v>0</v>
      </c>
      <c r="AD13" s="59">
        <v>0</v>
      </c>
      <c r="AE13" s="62">
        <v>0</v>
      </c>
      <c r="AF13" s="65">
        <v>0</v>
      </c>
      <c r="AG13" s="59">
        <v>0</v>
      </c>
      <c r="AH13" s="62">
        <v>0</v>
      </c>
      <c r="AI13" s="65">
        <v>0</v>
      </c>
      <c r="AJ13" s="59">
        <v>0</v>
      </c>
      <c r="AK13" s="62">
        <v>0</v>
      </c>
      <c r="AL13" s="6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842</v>
      </c>
      <c r="B14" s="369">
        <f t="shared" si="15"/>
        <v>7</v>
      </c>
      <c r="C14" s="57" t="s">
        <v>843</v>
      </c>
      <c r="D14" s="70" t="s">
        <v>50</v>
      </c>
      <c r="E14" s="59">
        <v>271</v>
      </c>
      <c r="F14" s="11">
        <f t="shared" si="11"/>
        <v>0</v>
      </c>
      <c r="G14" s="61">
        <v>8</v>
      </c>
      <c r="H14" s="11">
        <f t="shared" si="12"/>
        <v>0</v>
      </c>
      <c r="I14" s="62" t="s">
        <v>833</v>
      </c>
      <c r="J14" s="109" t="str">
        <f t="shared" si="13"/>
      </c>
      <c r="K14" s="111">
        <f t="shared" si="14"/>
        <v>0</v>
      </c>
      <c r="L14" s="375">
        <v>16</v>
      </c>
      <c r="M14" s="374">
        <v>3</v>
      </c>
      <c r="N14" s="376">
        <v>3</v>
      </c>
      <c r="O14" s="372">
        <v>18</v>
      </c>
      <c r="P14" s="374">
        <v>4</v>
      </c>
      <c r="Q14" s="376">
        <v>4</v>
      </c>
      <c r="R14" s="372">
        <v>0</v>
      </c>
      <c r="S14" s="374">
        <v>0</v>
      </c>
      <c r="T14" s="376">
        <v>0</v>
      </c>
      <c r="U14" s="372">
        <v>37</v>
      </c>
      <c r="V14" s="374">
        <v>1</v>
      </c>
      <c r="W14" s="376">
        <v>1</v>
      </c>
      <c r="X14" s="446">
        <v>25</v>
      </c>
      <c r="Y14" s="447">
        <v>3</v>
      </c>
      <c r="Z14" s="448">
        <v>3</v>
      </c>
      <c r="AA14" s="514">
        <v>28</v>
      </c>
      <c r="AB14" s="515">
        <v>1</v>
      </c>
      <c r="AC14" s="516">
        <v>1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844</v>
      </c>
      <c r="B15" s="369">
        <f t="shared" si="15"/>
        <v>8</v>
      </c>
      <c r="C15" s="57" t="s">
        <v>845</v>
      </c>
      <c r="D15" s="70" t="s">
        <v>50</v>
      </c>
      <c r="E15" s="59">
        <v>1558</v>
      </c>
      <c r="F15" s="11">
        <f t="shared" si="11"/>
        <v>0</v>
      </c>
      <c r="G15" s="61">
        <v>48</v>
      </c>
      <c r="H15" s="11">
        <f t="shared" si="12"/>
        <v>0</v>
      </c>
      <c r="I15" s="62" t="s">
        <v>833</v>
      </c>
      <c r="J15" s="109" t="str">
        <f t="shared" si="13"/>
      </c>
      <c r="K15" s="111">
        <f t="shared" si="14"/>
        <v>0</v>
      </c>
      <c r="L15" s="375">
        <v>16</v>
      </c>
      <c r="M15" s="374">
        <v>1</v>
      </c>
      <c r="N15" s="376">
        <v>1</v>
      </c>
      <c r="O15" s="372">
        <v>18</v>
      </c>
      <c r="P15" s="374">
        <v>0</v>
      </c>
      <c r="Q15" s="376">
        <v>0</v>
      </c>
      <c r="R15" s="372">
        <v>0</v>
      </c>
      <c r="S15" s="374">
        <v>0</v>
      </c>
      <c r="T15" s="376">
        <v>0</v>
      </c>
      <c r="U15" s="372">
        <v>11</v>
      </c>
      <c r="V15" s="374">
        <v>0</v>
      </c>
      <c r="W15" s="376">
        <v>0</v>
      </c>
      <c r="X15" s="446">
        <v>0</v>
      </c>
      <c r="Y15" s="447">
        <v>0</v>
      </c>
      <c r="Z15" s="448">
        <v>0</v>
      </c>
      <c r="AA15" s="514">
        <v>11</v>
      </c>
      <c r="AB15" s="515">
        <v>1</v>
      </c>
      <c r="AC15" s="516">
        <v>1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846</v>
      </c>
      <c r="B16" s="369">
        <f t="shared" si="15"/>
        <v>9</v>
      </c>
      <c r="C16" s="57" t="s">
        <v>847</v>
      </c>
      <c r="D16" s="70" t="s">
        <v>50</v>
      </c>
      <c r="E16" s="59">
        <v>931</v>
      </c>
      <c r="F16" s="11">
        <f t="shared" si="11"/>
        <v>0</v>
      </c>
      <c r="G16" s="61">
        <v>27</v>
      </c>
      <c r="H16" s="11">
        <f t="shared" si="12"/>
        <v>0</v>
      </c>
      <c r="I16" s="62" t="s">
        <v>833</v>
      </c>
      <c r="J16" s="109" t="str">
        <f t="shared" si="13"/>
      </c>
      <c r="K16" s="111">
        <f t="shared" si="14"/>
        <v>0</v>
      </c>
      <c r="L16" s="375">
        <v>3</v>
      </c>
      <c r="M16" s="374">
        <v>0</v>
      </c>
      <c r="N16" s="376">
        <v>0</v>
      </c>
      <c r="O16" s="372">
        <v>4</v>
      </c>
      <c r="P16" s="374">
        <v>0</v>
      </c>
      <c r="Q16" s="376">
        <v>0</v>
      </c>
      <c r="R16" s="372">
        <v>5</v>
      </c>
      <c r="S16" s="374">
        <v>0</v>
      </c>
      <c r="T16" s="376">
        <v>0</v>
      </c>
      <c r="U16" s="372">
        <v>6</v>
      </c>
      <c r="V16" s="374">
        <v>0</v>
      </c>
      <c r="W16" s="376">
        <v>0</v>
      </c>
      <c r="X16" s="446">
        <v>8</v>
      </c>
      <c r="Y16" s="447">
        <v>1</v>
      </c>
      <c r="Z16" s="448">
        <v>1</v>
      </c>
      <c r="AA16" s="514">
        <v>12</v>
      </c>
      <c r="AB16" s="515">
        <v>0</v>
      </c>
      <c r="AC16" s="516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848</v>
      </c>
      <c r="B17" s="369">
        <f t="shared" si="15"/>
        <v>10</v>
      </c>
      <c r="C17" s="57" t="s">
        <v>849</v>
      </c>
      <c r="D17" s="70" t="s">
        <v>50</v>
      </c>
      <c r="E17" s="59">
        <v>337</v>
      </c>
      <c r="F17" s="11">
        <f t="shared" si="11"/>
        <v>0</v>
      </c>
      <c r="G17" s="61">
        <v>9</v>
      </c>
      <c r="H17" s="11">
        <f t="shared" si="12"/>
        <v>0</v>
      </c>
      <c r="I17" s="62" t="s">
        <v>833</v>
      </c>
      <c r="J17" s="109" t="str">
        <f t="shared" si="13"/>
      </c>
      <c r="K17" s="111">
        <f t="shared" si="14"/>
        <v>0</v>
      </c>
      <c r="L17" s="375">
        <v>7</v>
      </c>
      <c r="M17" s="374">
        <v>1</v>
      </c>
      <c r="N17" s="376">
        <v>1</v>
      </c>
      <c r="O17" s="372">
        <v>14</v>
      </c>
      <c r="P17" s="374">
        <v>2</v>
      </c>
      <c r="Q17" s="376">
        <v>2</v>
      </c>
      <c r="R17" s="372">
        <v>8</v>
      </c>
      <c r="S17" s="374">
        <v>1</v>
      </c>
      <c r="T17" s="376">
        <v>1</v>
      </c>
      <c r="U17" s="372">
        <v>6</v>
      </c>
      <c r="V17" s="374">
        <v>0</v>
      </c>
      <c r="W17" s="376">
        <v>0</v>
      </c>
      <c r="X17" s="446">
        <v>15</v>
      </c>
      <c r="Y17" s="447">
        <v>4</v>
      </c>
      <c r="Z17" s="448">
        <v>4</v>
      </c>
      <c r="AA17" s="514">
        <v>25</v>
      </c>
      <c r="AB17" s="515">
        <v>4</v>
      </c>
      <c r="AC17" s="516">
        <v>4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850</v>
      </c>
      <c r="B18" s="512">
        <f t="shared" si="15"/>
        <v>11</v>
      </c>
      <c r="C18" s="57" t="s">
        <v>851</v>
      </c>
      <c r="D18" s="70" t="s">
        <v>50</v>
      </c>
      <c r="E18" s="59">
        <v>955</v>
      </c>
      <c r="F18" s="11">
        <f t="shared" si="11"/>
        <v>0</v>
      </c>
      <c r="G18" s="61">
        <v>28</v>
      </c>
      <c r="H18" s="11">
        <f t="shared" si="12"/>
        <v>0</v>
      </c>
      <c r="I18" s="62">
        <v>211</v>
      </c>
      <c r="J18" s="109">
        <f t="shared" si="13"/>
        <v>0</v>
      </c>
      <c r="K18" s="111">
        <f t="shared" si="14"/>
        <v>0</v>
      </c>
      <c r="L18" s="375">
        <v>0</v>
      </c>
      <c r="M18" s="374">
        <v>0</v>
      </c>
      <c r="N18" s="376">
        <v>0</v>
      </c>
      <c r="O18" s="372">
        <v>0</v>
      </c>
      <c r="P18" s="374">
        <v>0</v>
      </c>
      <c r="Q18" s="376">
        <v>0</v>
      </c>
      <c r="R18" s="372">
        <v>0</v>
      </c>
      <c r="S18" s="374">
        <v>0</v>
      </c>
      <c r="T18" s="376">
        <v>0</v>
      </c>
      <c r="U18" s="372">
        <v>5</v>
      </c>
      <c r="V18" s="374">
        <v>0</v>
      </c>
      <c r="W18" s="376">
        <v>0</v>
      </c>
      <c r="X18" s="446">
        <v>5</v>
      </c>
      <c r="Y18" s="447">
        <v>0</v>
      </c>
      <c r="Z18" s="448">
        <v>0</v>
      </c>
      <c r="AA18" s="514">
        <v>26</v>
      </c>
      <c r="AB18" s="515">
        <v>0</v>
      </c>
      <c r="AC18" s="516">
        <v>0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852</v>
      </c>
      <c r="B19" s="369">
        <f t="shared" si="15"/>
        <v>12</v>
      </c>
      <c r="C19" s="513" t="s">
        <v>853</v>
      </c>
      <c r="D19" s="70" t="s">
        <v>50</v>
      </c>
      <c r="E19" s="59">
        <v>2006</v>
      </c>
      <c r="F19" s="11">
        <f t="shared" si="11"/>
        <v>0</v>
      </c>
      <c r="G19" s="61">
        <v>59</v>
      </c>
      <c r="H19" s="11">
        <f t="shared" si="12"/>
        <v>0</v>
      </c>
      <c r="I19" s="62">
        <v>238</v>
      </c>
      <c r="J19" s="109">
        <f t="shared" si="13"/>
        <v>0</v>
      </c>
      <c r="K19" s="111">
        <f t="shared" si="14"/>
        <v>0</v>
      </c>
      <c r="L19" s="375">
        <v>19</v>
      </c>
      <c r="M19" s="374">
        <v>0</v>
      </c>
      <c r="N19" s="376">
        <v>0</v>
      </c>
      <c r="O19" s="372">
        <v>15</v>
      </c>
      <c r="P19" s="374">
        <v>0</v>
      </c>
      <c r="Q19" s="376">
        <v>0</v>
      </c>
      <c r="R19" s="372">
        <v>17</v>
      </c>
      <c r="S19" s="374">
        <v>0</v>
      </c>
      <c r="T19" s="376">
        <v>0</v>
      </c>
      <c r="U19" s="372">
        <v>0</v>
      </c>
      <c r="V19" s="374">
        <v>0</v>
      </c>
      <c r="W19" s="376">
        <v>0</v>
      </c>
      <c r="X19" s="446">
        <v>16</v>
      </c>
      <c r="Y19" s="447">
        <v>1</v>
      </c>
      <c r="Z19" s="448">
        <v>1</v>
      </c>
      <c r="AA19" s="514">
        <v>8</v>
      </c>
      <c r="AB19" s="515">
        <v>1</v>
      </c>
      <c r="AC19" s="516">
        <v>1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854</v>
      </c>
      <c r="B20" s="369">
        <f t="shared" si="15"/>
        <v>13</v>
      </c>
      <c r="C20" s="57" t="s">
        <v>855</v>
      </c>
      <c r="D20" s="70" t="s">
        <v>50</v>
      </c>
      <c r="E20" s="59">
        <v>2681</v>
      </c>
      <c r="F20" s="11">
        <f t="shared" si="11"/>
        <v>0</v>
      </c>
      <c r="G20" s="61">
        <v>81</v>
      </c>
      <c r="H20" s="11">
        <f t="shared" si="12"/>
        <v>0</v>
      </c>
      <c r="I20" s="62" t="s">
        <v>833</v>
      </c>
      <c r="J20" s="109" t="str">
        <f t="shared" si="13"/>
      </c>
      <c r="K20" s="111">
        <f t="shared" si="14"/>
        <v>0</v>
      </c>
      <c r="L20" s="375">
        <v>0</v>
      </c>
      <c r="M20" s="374">
        <v>0</v>
      </c>
      <c r="N20" s="376">
        <v>0</v>
      </c>
      <c r="O20" s="372">
        <v>0</v>
      </c>
      <c r="P20" s="374">
        <v>0</v>
      </c>
      <c r="Q20" s="376">
        <v>0</v>
      </c>
      <c r="R20" s="372">
        <v>0</v>
      </c>
      <c r="S20" s="374">
        <v>0</v>
      </c>
      <c r="T20" s="376">
        <v>0</v>
      </c>
      <c r="U20" s="372">
        <v>3</v>
      </c>
      <c r="V20" s="374">
        <v>0</v>
      </c>
      <c r="W20" s="376">
        <v>0</v>
      </c>
      <c r="X20" s="446">
        <v>2</v>
      </c>
      <c r="Y20" s="447">
        <v>0</v>
      </c>
      <c r="Z20" s="448">
        <v>0</v>
      </c>
      <c r="AA20" s="514">
        <v>4</v>
      </c>
      <c r="AB20" s="515">
        <v>0</v>
      </c>
      <c r="AC20" s="516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 s="368" customFormat="1">
      <c r="A21" s="458" t="s">
        <v>856</v>
      </c>
      <c r="B21" s="369">
        <f t="shared" si="15"/>
        <v>14</v>
      </c>
      <c r="C21" s="371" t="s">
        <v>857</v>
      </c>
      <c r="D21" s="377" t="s">
        <v>50</v>
      </c>
      <c r="E21" s="372"/>
      <c r="F21" s="370"/>
      <c r="G21" s="373"/>
      <c r="H21" s="370"/>
      <c r="I21" s="374"/>
      <c r="J21" s="382"/>
      <c r="K21" s="383"/>
      <c r="L21" s="375">
        <v>0</v>
      </c>
      <c r="M21" s="374">
        <v>0</v>
      </c>
      <c r="N21" s="376">
        <v>0</v>
      </c>
      <c r="O21" s="372">
        <v>0</v>
      </c>
      <c r="P21" s="374">
        <v>0</v>
      </c>
      <c r="Q21" s="376">
        <v>0</v>
      </c>
      <c r="R21" s="372">
        <v>0</v>
      </c>
      <c r="S21" s="374">
        <v>0</v>
      </c>
      <c r="T21" s="376">
        <v>0</v>
      </c>
      <c r="U21" s="372">
        <v>0</v>
      </c>
      <c r="V21" s="374">
        <v>0</v>
      </c>
      <c r="W21" s="376">
        <v>0</v>
      </c>
      <c r="X21" s="446">
        <v>0</v>
      </c>
      <c r="Y21" s="447">
        <v>0</v>
      </c>
      <c r="Z21" s="448">
        <v>0</v>
      </c>
      <c r="AA21" s="514">
        <v>11</v>
      </c>
      <c r="AB21" s="515">
        <v>0</v>
      </c>
      <c r="AC21" s="516">
        <v>0</v>
      </c>
      <c r="AD21" s="372">
        <v>0</v>
      </c>
      <c r="AE21" s="374">
        <v>0</v>
      </c>
      <c r="AF21" s="376">
        <v>0</v>
      </c>
      <c r="AG21" s="372">
        <v>0</v>
      </c>
      <c r="AH21" s="374">
        <v>0</v>
      </c>
      <c r="AI21" s="376">
        <v>0</v>
      </c>
      <c r="AJ21" s="372">
        <v>0</v>
      </c>
      <c r="AK21" s="374">
        <v>0</v>
      </c>
      <c r="AL21" s="376">
        <v>0</v>
      </c>
      <c r="AM21" s="372">
        <v>0</v>
      </c>
      <c r="AN21" s="374">
        <v>0</v>
      </c>
      <c r="AO21" s="376">
        <v>0</v>
      </c>
      <c r="AP21" s="372">
        <v>0</v>
      </c>
      <c r="AQ21" s="374">
        <v>0</v>
      </c>
      <c r="AR21" s="376">
        <v>0</v>
      </c>
      <c r="AS21" s="372">
        <v>0</v>
      </c>
      <c r="AT21" s="374">
        <v>0</v>
      </c>
      <c r="AU21" s="376">
        <v>0</v>
      </c>
      <c r="AV21" s="372">
        <v>0</v>
      </c>
      <c r="AW21" s="374">
        <v>0</v>
      </c>
      <c r="AX21" s="376">
        <v>0</v>
      </c>
      <c r="AY21" s="372">
        <v>0</v>
      </c>
      <c r="AZ21" s="374">
        <v>0</v>
      </c>
      <c r="BA21" s="376">
        <v>0</v>
      </c>
      <c r="BB21" s="372">
        <v>0</v>
      </c>
      <c r="BC21" s="374">
        <v>0</v>
      </c>
      <c r="BD21" s="376">
        <v>0</v>
      </c>
      <c r="BE21" s="372">
        <v>0</v>
      </c>
      <c r="BF21" s="374">
        <v>0</v>
      </c>
      <c r="BG21" s="376">
        <v>0</v>
      </c>
      <c r="BH21" s="372">
        <v>0</v>
      </c>
      <c r="BI21" s="374">
        <v>0</v>
      </c>
      <c r="BJ21" s="376">
        <v>0</v>
      </c>
      <c r="BK21" s="372">
        <v>0</v>
      </c>
      <c r="BL21" s="374">
        <v>0</v>
      </c>
      <c r="BM21" s="376">
        <v>0</v>
      </c>
      <c r="BN21" s="372">
        <v>0</v>
      </c>
      <c r="BO21" s="374">
        <v>0</v>
      </c>
      <c r="BP21" s="376">
        <v>0</v>
      </c>
      <c r="BQ21" s="372">
        <v>0</v>
      </c>
      <c r="BR21" s="374">
        <v>0</v>
      </c>
      <c r="BS21" s="376">
        <v>0</v>
      </c>
      <c r="BT21" s="372">
        <v>0</v>
      </c>
      <c r="BU21" s="374">
        <v>0</v>
      </c>
      <c r="BV21" s="376">
        <v>0</v>
      </c>
      <c r="BW21" s="372">
        <v>0</v>
      </c>
      <c r="BX21" s="374">
        <v>0</v>
      </c>
      <c r="BY21" s="376">
        <v>0</v>
      </c>
      <c r="BZ21" s="372">
        <v>0</v>
      </c>
      <c r="CA21" s="374">
        <v>0</v>
      </c>
      <c r="CB21" s="376">
        <v>0</v>
      </c>
      <c r="CC21" s="372">
        <v>0</v>
      </c>
      <c r="CD21" s="374">
        <v>0</v>
      </c>
      <c r="CE21" s="376">
        <v>0</v>
      </c>
      <c r="CF21" s="372"/>
      <c r="CG21" s="374"/>
      <c r="CH21" s="376"/>
      <c r="CI21" s="372"/>
      <c r="CJ21" s="374"/>
      <c r="CK21" s="376"/>
    </row>
    <row r="22" ht="25.15" customHeight="1">
      <c r="A22" s="458" t="s">
        <v>858</v>
      </c>
      <c r="B22" s="512">
        <f t="shared" si="15"/>
        <v>15</v>
      </c>
      <c r="C22" s="57" t="s">
        <v>859</v>
      </c>
      <c r="D22" s="70" t="s">
        <v>50</v>
      </c>
      <c r="E22" s="59">
        <v>162</v>
      </c>
      <c r="F22" s="11">
        <f t="shared" si="11"/>
        <v>0</v>
      </c>
      <c r="G22" s="61">
        <v>4</v>
      </c>
      <c r="H22" s="11">
        <f t="shared" si="12"/>
        <v>0</v>
      </c>
      <c r="I22" s="62" t="s">
        <v>833</v>
      </c>
      <c r="J22" s="109" t="str">
        <f t="shared" si="13"/>
      </c>
      <c r="K22" s="111">
        <f t="shared" si="14"/>
        <v>0</v>
      </c>
      <c r="L22" s="375">
        <v>0</v>
      </c>
      <c r="M22" s="374">
        <v>0</v>
      </c>
      <c r="N22" s="376">
        <v>0</v>
      </c>
      <c r="O22" s="372">
        <v>0</v>
      </c>
      <c r="P22" s="374">
        <v>0</v>
      </c>
      <c r="Q22" s="376">
        <v>0</v>
      </c>
      <c r="R22" s="372">
        <v>0</v>
      </c>
      <c r="S22" s="374">
        <v>0</v>
      </c>
      <c r="T22" s="376">
        <v>0</v>
      </c>
      <c r="U22" s="372">
        <v>0</v>
      </c>
      <c r="V22" s="374">
        <v>0</v>
      </c>
      <c r="W22" s="376">
        <v>0</v>
      </c>
      <c r="X22" s="446">
        <v>0</v>
      </c>
      <c r="Y22" s="447">
        <v>0</v>
      </c>
      <c r="Z22" s="448">
        <v>0</v>
      </c>
      <c r="AA22" s="514">
        <v>3</v>
      </c>
      <c r="AB22" s="515">
        <v>0</v>
      </c>
      <c r="AC22" s="516">
        <v>0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860</v>
      </c>
      <c r="B23" s="512">
        <f t="shared" si="15"/>
        <v>16</v>
      </c>
      <c r="C23" s="57" t="s">
        <v>861</v>
      </c>
      <c r="D23" s="70" t="s">
        <v>50</v>
      </c>
      <c r="E23" s="59">
        <v>105</v>
      </c>
      <c r="F23" s="11">
        <f t="shared" si="11"/>
        <v>0</v>
      </c>
      <c r="G23" s="61">
        <v>3</v>
      </c>
      <c r="H23" s="11">
        <f t="shared" si="12"/>
        <v>0</v>
      </c>
      <c r="I23" s="62" t="s">
        <v>833</v>
      </c>
      <c r="J23" s="109" t="str">
        <f t="shared" si="13"/>
      </c>
      <c r="K23" s="111">
        <f t="shared" si="14"/>
        <v>0</v>
      </c>
      <c r="L23" s="375">
        <v>0</v>
      </c>
      <c r="M23" s="374">
        <v>0</v>
      </c>
      <c r="N23" s="376">
        <v>0</v>
      </c>
      <c r="O23" s="372">
        <v>0</v>
      </c>
      <c r="P23" s="374">
        <v>0</v>
      </c>
      <c r="Q23" s="376">
        <v>0</v>
      </c>
      <c r="R23" s="372">
        <v>0</v>
      </c>
      <c r="S23" s="374">
        <v>0</v>
      </c>
      <c r="T23" s="376">
        <v>0</v>
      </c>
      <c r="U23" s="372">
        <v>13</v>
      </c>
      <c r="V23" s="374">
        <v>1</v>
      </c>
      <c r="W23" s="376">
        <v>1</v>
      </c>
      <c r="X23" s="446">
        <v>13</v>
      </c>
      <c r="Y23" s="447">
        <v>0</v>
      </c>
      <c r="Z23" s="448">
        <v>0</v>
      </c>
      <c r="AA23" s="514">
        <v>0</v>
      </c>
      <c r="AB23" s="515">
        <v>0</v>
      </c>
      <c r="AC23" s="516">
        <v>0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>
      <c r="A24" s="458" t="s">
        <v>862</v>
      </c>
      <c r="B24" s="512">
        <f t="shared" si="15"/>
        <v>17</v>
      </c>
      <c r="C24" s="57" t="s">
        <v>863</v>
      </c>
      <c r="D24" s="70" t="s">
        <v>50</v>
      </c>
      <c r="E24" s="59">
        <v>2596</v>
      </c>
      <c r="F24" s="11">
        <f t="shared" si="11"/>
        <v>0</v>
      </c>
      <c r="G24" s="61">
        <v>79</v>
      </c>
      <c r="H24" s="11">
        <f t="shared" si="12"/>
        <v>0</v>
      </c>
      <c r="I24" s="62">
        <v>256</v>
      </c>
      <c r="J24" s="109">
        <f t="shared" si="13"/>
        <v>0</v>
      </c>
      <c r="K24" s="111">
        <f t="shared" si="14"/>
        <v>0</v>
      </c>
      <c r="L24" s="375">
        <v>0</v>
      </c>
      <c r="M24" s="374">
        <v>0</v>
      </c>
      <c r="N24" s="376">
        <v>0</v>
      </c>
      <c r="O24" s="372">
        <v>0</v>
      </c>
      <c r="P24" s="374">
        <v>0</v>
      </c>
      <c r="Q24" s="376">
        <v>0</v>
      </c>
      <c r="R24" s="372">
        <v>0</v>
      </c>
      <c r="S24" s="374">
        <v>0</v>
      </c>
      <c r="T24" s="376">
        <v>0</v>
      </c>
      <c r="U24" s="372">
        <v>0</v>
      </c>
      <c r="V24" s="374">
        <v>0</v>
      </c>
      <c r="W24" s="376">
        <v>0</v>
      </c>
      <c r="X24" s="446">
        <v>0</v>
      </c>
      <c r="Y24" s="447">
        <v>0</v>
      </c>
      <c r="Z24" s="448">
        <v>0</v>
      </c>
      <c r="AA24" s="514">
        <v>15</v>
      </c>
      <c r="AB24" s="515">
        <v>0</v>
      </c>
      <c r="AC24" s="516">
        <v>0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864</v>
      </c>
      <c r="B25" s="369">
        <f t="shared" si="15"/>
        <v>18</v>
      </c>
      <c r="C25" s="57" t="s">
        <v>865</v>
      </c>
      <c r="D25" s="70" t="s">
        <v>50</v>
      </c>
      <c r="E25" s="59">
        <v>853</v>
      </c>
      <c r="F25" s="11">
        <f t="shared" si="11"/>
        <v>0</v>
      </c>
      <c r="G25" s="61">
        <v>26</v>
      </c>
      <c r="H25" s="11">
        <f t="shared" si="12"/>
        <v>0</v>
      </c>
      <c r="I25" s="62" t="s">
        <v>833</v>
      </c>
      <c r="J25" s="109" t="str">
        <f t="shared" si="13"/>
      </c>
      <c r="K25" s="111">
        <f t="shared" si="14"/>
        <v>0</v>
      </c>
      <c r="L25" s="375">
        <v>61</v>
      </c>
      <c r="M25" s="374">
        <v>1</v>
      </c>
      <c r="N25" s="376">
        <v>1</v>
      </c>
      <c r="O25" s="372">
        <v>62</v>
      </c>
      <c r="P25" s="374">
        <v>2</v>
      </c>
      <c r="Q25" s="376">
        <v>2</v>
      </c>
      <c r="R25" s="372">
        <v>75</v>
      </c>
      <c r="S25" s="374">
        <v>10</v>
      </c>
      <c r="T25" s="376">
        <v>10</v>
      </c>
      <c r="U25" s="372">
        <v>36</v>
      </c>
      <c r="V25" s="374">
        <v>5</v>
      </c>
      <c r="W25" s="376">
        <v>5</v>
      </c>
      <c r="X25" s="446">
        <v>32</v>
      </c>
      <c r="Y25" s="447">
        <v>1</v>
      </c>
      <c r="Z25" s="448">
        <v>1</v>
      </c>
      <c r="AA25" s="514">
        <v>32</v>
      </c>
      <c r="AB25" s="515">
        <v>0</v>
      </c>
      <c r="AC25" s="516">
        <v>0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866</v>
      </c>
      <c r="B26" s="369">
        <f t="shared" si="15"/>
        <v>19</v>
      </c>
      <c r="C26" s="57" t="s">
        <v>867</v>
      </c>
      <c r="D26" s="70" t="s">
        <v>50</v>
      </c>
      <c r="E26" s="59">
        <v>662</v>
      </c>
      <c r="F26" s="11">
        <f t="shared" si="11"/>
        <v>0</v>
      </c>
      <c r="G26" s="61">
        <v>20</v>
      </c>
      <c r="H26" s="11">
        <f t="shared" si="12"/>
        <v>0</v>
      </c>
      <c r="I26" s="62" t="s">
        <v>833</v>
      </c>
      <c r="J26" s="109" t="str">
        <f t="shared" si="13"/>
      </c>
      <c r="K26" s="111">
        <f t="shared" si="14"/>
        <v>0</v>
      </c>
      <c r="L26" s="375">
        <v>10</v>
      </c>
      <c r="M26" s="374">
        <v>1</v>
      </c>
      <c r="N26" s="376">
        <v>1</v>
      </c>
      <c r="O26" s="372">
        <v>9</v>
      </c>
      <c r="P26" s="374">
        <v>0</v>
      </c>
      <c r="Q26" s="376">
        <v>0</v>
      </c>
      <c r="R26" s="372">
        <v>2</v>
      </c>
      <c r="S26" s="374">
        <v>0</v>
      </c>
      <c r="T26" s="376">
        <v>0</v>
      </c>
      <c r="U26" s="372">
        <v>5</v>
      </c>
      <c r="V26" s="374">
        <v>0</v>
      </c>
      <c r="W26" s="376">
        <v>0</v>
      </c>
      <c r="X26" s="446">
        <v>4</v>
      </c>
      <c r="Y26" s="447">
        <v>0</v>
      </c>
      <c r="Z26" s="448">
        <v>0</v>
      </c>
      <c r="AA26" s="514">
        <v>0</v>
      </c>
      <c r="AB26" s="515">
        <v>0</v>
      </c>
      <c r="AC26" s="516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868</v>
      </c>
      <c r="B27" s="369">
        <f t="shared" si="15"/>
        <v>20</v>
      </c>
      <c r="C27" s="57" t="s">
        <v>869</v>
      </c>
      <c r="D27" s="70" t="s">
        <v>50</v>
      </c>
      <c r="E27" s="59">
        <v>798</v>
      </c>
      <c r="F27" s="11">
        <f t="shared" si="11"/>
        <v>0</v>
      </c>
      <c r="G27" s="61">
        <v>24</v>
      </c>
      <c r="H27" s="11">
        <f t="shared" si="12"/>
        <v>0</v>
      </c>
      <c r="I27" s="62" t="s">
        <v>833</v>
      </c>
      <c r="J27" s="109" t="str">
        <f t="shared" si="13"/>
      </c>
      <c r="K27" s="111">
        <f t="shared" si="14"/>
        <v>0</v>
      </c>
      <c r="L27" s="375">
        <v>0</v>
      </c>
      <c r="M27" s="374">
        <v>0</v>
      </c>
      <c r="N27" s="376">
        <v>0</v>
      </c>
      <c r="O27" s="372">
        <v>0</v>
      </c>
      <c r="P27" s="374">
        <v>0</v>
      </c>
      <c r="Q27" s="376">
        <v>0</v>
      </c>
      <c r="R27" s="372">
        <v>0</v>
      </c>
      <c r="S27" s="374">
        <v>0</v>
      </c>
      <c r="T27" s="376">
        <v>0</v>
      </c>
      <c r="U27" s="372">
        <v>0</v>
      </c>
      <c r="V27" s="374">
        <v>0</v>
      </c>
      <c r="W27" s="376">
        <v>0</v>
      </c>
      <c r="X27" s="446">
        <v>33</v>
      </c>
      <c r="Y27" s="447">
        <v>0</v>
      </c>
      <c r="Z27" s="448">
        <v>0</v>
      </c>
      <c r="AA27" s="514">
        <v>64</v>
      </c>
      <c r="AB27" s="515">
        <v>0</v>
      </c>
      <c r="AC27" s="516">
        <v>0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 s="458" customFormat="1">
      <c r="A28" s="458" t="s">
        <v>870</v>
      </c>
      <c r="B28" s="459">
        <f>B27+1</f>
        <v>21</v>
      </c>
      <c r="C28" s="472" t="s">
        <v>871</v>
      </c>
      <c r="D28" s="473" t="s">
        <v>50</v>
      </c>
      <c r="E28" s="461"/>
      <c r="F28" s="460"/>
      <c r="G28" s="462"/>
      <c r="H28" s="460"/>
      <c r="I28" s="463"/>
      <c r="J28" s="469"/>
      <c r="K28" s="470"/>
      <c r="L28" s="464">
        <v>0</v>
      </c>
      <c r="M28" s="463">
        <v>0</v>
      </c>
      <c r="N28" s="465">
        <v>0</v>
      </c>
      <c r="O28" s="461">
        <v>0</v>
      </c>
      <c r="P28" s="463">
        <v>0</v>
      </c>
      <c r="Q28" s="465">
        <v>0</v>
      </c>
      <c r="R28" s="461">
        <v>0</v>
      </c>
      <c r="S28" s="463">
        <v>0</v>
      </c>
      <c r="T28" s="465">
        <v>0</v>
      </c>
      <c r="U28" s="461">
        <v>0</v>
      </c>
      <c r="V28" s="463">
        <v>0</v>
      </c>
      <c r="W28" s="465">
        <v>0</v>
      </c>
      <c r="X28" s="474">
        <v>0</v>
      </c>
      <c r="Y28" s="475">
        <v>0</v>
      </c>
      <c r="Z28" s="476">
        <v>0</v>
      </c>
      <c r="AA28" s="514">
        <v>0</v>
      </c>
      <c r="AB28" s="515">
        <v>0</v>
      </c>
      <c r="AC28" s="516">
        <v>0</v>
      </c>
      <c r="AD28" s="461">
        <v>0</v>
      </c>
      <c r="AE28" s="463">
        <v>0</v>
      </c>
      <c r="AF28" s="465">
        <v>0</v>
      </c>
      <c r="AG28" s="461">
        <v>0</v>
      </c>
      <c r="AH28" s="463">
        <v>0</v>
      </c>
      <c r="AI28" s="465">
        <v>0</v>
      </c>
      <c r="AJ28" s="461">
        <v>0</v>
      </c>
      <c r="AK28" s="463">
        <v>0</v>
      </c>
      <c r="AL28" s="465">
        <v>0</v>
      </c>
      <c r="AM28" s="461">
        <v>0</v>
      </c>
      <c r="AN28" s="463">
        <v>0</v>
      </c>
      <c r="AO28" s="465">
        <v>0</v>
      </c>
      <c r="AP28" s="461">
        <v>0</v>
      </c>
      <c r="AQ28" s="463">
        <v>0</v>
      </c>
      <c r="AR28" s="465">
        <v>0</v>
      </c>
      <c r="AS28" s="461">
        <v>0</v>
      </c>
      <c r="AT28" s="463">
        <v>0</v>
      </c>
      <c r="AU28" s="465">
        <v>0</v>
      </c>
      <c r="AV28" s="461">
        <v>0</v>
      </c>
      <c r="AW28" s="463">
        <v>0</v>
      </c>
      <c r="AX28" s="465">
        <v>0</v>
      </c>
      <c r="AY28" s="461">
        <v>0</v>
      </c>
      <c r="AZ28" s="463">
        <v>0</v>
      </c>
      <c r="BA28" s="465">
        <v>0</v>
      </c>
      <c r="BB28" s="461">
        <v>0</v>
      </c>
      <c r="BC28" s="463">
        <v>0</v>
      </c>
      <c r="BD28" s="465">
        <v>0</v>
      </c>
      <c r="BE28" s="461">
        <v>0</v>
      </c>
      <c r="BF28" s="463">
        <v>0</v>
      </c>
      <c r="BG28" s="465">
        <v>0</v>
      </c>
      <c r="BH28" s="461">
        <v>0</v>
      </c>
      <c r="BI28" s="463">
        <v>0</v>
      </c>
      <c r="BJ28" s="465">
        <v>0</v>
      </c>
      <c r="BK28" s="461">
        <v>0</v>
      </c>
      <c r="BL28" s="463">
        <v>0</v>
      </c>
      <c r="BM28" s="465">
        <v>0</v>
      </c>
      <c r="BN28" s="461">
        <v>0</v>
      </c>
      <c r="BO28" s="463">
        <v>0</v>
      </c>
      <c r="BP28" s="465">
        <v>0</v>
      </c>
      <c r="BQ28" s="461">
        <v>0</v>
      </c>
      <c r="BR28" s="463">
        <v>0</v>
      </c>
      <c r="BS28" s="465">
        <v>0</v>
      </c>
      <c r="BT28" s="461">
        <v>0</v>
      </c>
      <c r="BU28" s="463">
        <v>0</v>
      </c>
      <c r="BV28" s="465">
        <v>0</v>
      </c>
      <c r="BW28" s="461">
        <v>0</v>
      </c>
      <c r="BX28" s="463">
        <v>0</v>
      </c>
      <c r="BY28" s="465">
        <v>0</v>
      </c>
      <c r="BZ28" s="461">
        <v>0</v>
      </c>
      <c r="CA28" s="463">
        <v>0</v>
      </c>
      <c r="CB28" s="465">
        <v>0</v>
      </c>
      <c r="CC28" s="461">
        <v>0</v>
      </c>
      <c r="CD28" s="463">
        <v>0</v>
      </c>
      <c r="CE28" s="465">
        <v>0</v>
      </c>
      <c r="CF28" s="461"/>
      <c r="CG28" s="463"/>
      <c r="CH28" s="465"/>
      <c r="CI28" s="461"/>
      <c r="CJ28" s="463"/>
      <c r="CK28" s="465"/>
    </row>
    <row r="29" ht="25.15" customHeight="1">
      <c r="A29" s="458" t="s">
        <v>872</v>
      </c>
      <c r="B29" s="471">
        <f ref="B29:B33" t="shared" si="16">B28+1</f>
        <v>22</v>
      </c>
      <c r="C29" s="57" t="s">
        <v>873</v>
      </c>
      <c r="D29" s="70" t="s">
        <v>50</v>
      </c>
      <c r="E29" s="59">
        <v>784</v>
      </c>
      <c r="F29" s="11">
        <f t="shared" si="11"/>
        <v>0</v>
      </c>
      <c r="G29" s="61">
        <v>23</v>
      </c>
      <c r="H29" s="11">
        <f t="shared" si="12"/>
        <v>0</v>
      </c>
      <c r="I29" s="62" t="s">
        <v>833</v>
      </c>
      <c r="J29" s="109" t="str">
        <f t="shared" si="13"/>
      </c>
      <c r="K29" s="111">
        <f t="shared" si="14"/>
        <v>0</v>
      </c>
      <c r="L29" s="375">
        <v>29</v>
      </c>
      <c r="M29" s="374">
        <v>2</v>
      </c>
      <c r="N29" s="376">
        <v>2</v>
      </c>
      <c r="O29" s="372">
        <v>20</v>
      </c>
      <c r="P29" s="374">
        <v>4</v>
      </c>
      <c r="Q29" s="376">
        <v>4</v>
      </c>
      <c r="R29" s="372">
        <v>26</v>
      </c>
      <c r="S29" s="374">
        <v>1</v>
      </c>
      <c r="T29" s="376">
        <v>1</v>
      </c>
      <c r="U29" s="372">
        <v>25</v>
      </c>
      <c r="V29" s="374">
        <v>0</v>
      </c>
      <c r="W29" s="376">
        <v>0</v>
      </c>
      <c r="X29" s="446">
        <v>23</v>
      </c>
      <c r="Y29" s="447">
        <v>1</v>
      </c>
      <c r="Z29" s="448">
        <v>1</v>
      </c>
      <c r="AA29" s="514">
        <v>20</v>
      </c>
      <c r="AB29" s="515">
        <v>1</v>
      </c>
      <c r="AC29" s="516">
        <v>1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874</v>
      </c>
      <c r="B30" s="471">
        <f t="shared" si="16"/>
        <v>23</v>
      </c>
      <c r="C30" s="57" t="s">
        <v>875</v>
      </c>
      <c r="D30" s="70" t="s">
        <v>50</v>
      </c>
      <c r="E30" s="59">
        <v>2175</v>
      </c>
      <c r="F30" s="11">
        <f t="shared" si="11"/>
        <v>0</v>
      </c>
      <c r="G30" s="61">
        <v>66</v>
      </c>
      <c r="H30" s="11">
        <f t="shared" si="12"/>
        <v>0</v>
      </c>
      <c r="I30" s="62" t="s">
        <v>833</v>
      </c>
      <c r="J30" s="109" t="str">
        <f t="shared" si="13"/>
      </c>
      <c r="K30" s="111">
        <f t="shared" si="14"/>
        <v>0</v>
      </c>
      <c r="L30" s="375">
        <v>0</v>
      </c>
      <c r="M30" s="374">
        <v>0</v>
      </c>
      <c r="N30" s="376">
        <v>0</v>
      </c>
      <c r="O30" s="372">
        <v>0</v>
      </c>
      <c r="P30" s="374">
        <v>0</v>
      </c>
      <c r="Q30" s="376">
        <v>0</v>
      </c>
      <c r="R30" s="372">
        <v>0</v>
      </c>
      <c r="S30" s="374">
        <v>0</v>
      </c>
      <c r="T30" s="376">
        <v>0</v>
      </c>
      <c r="U30" s="372">
        <v>5</v>
      </c>
      <c r="V30" s="374">
        <v>0</v>
      </c>
      <c r="W30" s="376">
        <v>0</v>
      </c>
      <c r="X30" s="446">
        <v>22</v>
      </c>
      <c r="Y30" s="447">
        <v>0</v>
      </c>
      <c r="Z30" s="448">
        <v>0</v>
      </c>
      <c r="AA30" s="514">
        <v>32</v>
      </c>
      <c r="AB30" s="515">
        <v>0</v>
      </c>
      <c r="AC30" s="516">
        <v>0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876</v>
      </c>
      <c r="B31" s="471">
        <f t="shared" si="16"/>
        <v>24</v>
      </c>
      <c r="C31" s="57" t="s">
        <v>877</v>
      </c>
      <c r="D31" s="70" t="s">
        <v>51</v>
      </c>
      <c r="E31" s="59">
        <v>160</v>
      </c>
      <c r="F31" s="11">
        <f t="shared" si="11"/>
        <v>0</v>
      </c>
      <c r="G31" s="61">
        <v>5</v>
      </c>
      <c r="H31" s="11">
        <f t="shared" si="12"/>
        <v>0</v>
      </c>
      <c r="I31" s="62" t="s">
        <v>833</v>
      </c>
      <c r="J31" s="109" t="str">
        <f t="shared" si="13"/>
      </c>
      <c r="K31" s="111">
        <f t="shared" si="14"/>
        <v>0</v>
      </c>
      <c r="L31" s="375">
        <v>0</v>
      </c>
      <c r="M31" s="374">
        <v>0</v>
      </c>
      <c r="N31" s="376">
        <v>0</v>
      </c>
      <c r="O31" s="372">
        <v>0</v>
      </c>
      <c r="P31" s="374">
        <v>0</v>
      </c>
      <c r="Q31" s="376">
        <v>0</v>
      </c>
      <c r="R31" s="372">
        <v>0</v>
      </c>
      <c r="S31" s="374">
        <v>0</v>
      </c>
      <c r="T31" s="376">
        <v>0</v>
      </c>
      <c r="U31" s="372">
        <v>0</v>
      </c>
      <c r="V31" s="374">
        <v>0</v>
      </c>
      <c r="W31" s="376">
        <v>0</v>
      </c>
      <c r="X31" s="446">
        <v>0</v>
      </c>
      <c r="Y31" s="447">
        <v>0</v>
      </c>
      <c r="Z31" s="448">
        <v>0</v>
      </c>
      <c r="AA31" s="514">
        <v>0</v>
      </c>
      <c r="AB31" s="515">
        <v>0</v>
      </c>
      <c r="AC31" s="516">
        <v>0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878</v>
      </c>
      <c r="B32" s="471">
        <f t="shared" si="16"/>
        <v>25</v>
      </c>
      <c r="C32" s="57" t="s">
        <v>879</v>
      </c>
      <c r="D32" s="70" t="s">
        <v>50</v>
      </c>
      <c r="E32" s="59">
        <v>2460</v>
      </c>
      <c r="F32" s="11">
        <f t="shared" si="11"/>
        <v>0</v>
      </c>
      <c r="G32" s="61">
        <v>75</v>
      </c>
      <c r="H32" s="11">
        <f t="shared" si="12"/>
        <v>0</v>
      </c>
      <c r="I32" s="62" t="s">
        <v>833</v>
      </c>
      <c r="J32" s="109" t="str">
        <f t="shared" si="13"/>
      </c>
      <c r="K32" s="111">
        <f t="shared" si="14"/>
        <v>0</v>
      </c>
      <c r="L32" s="375">
        <v>45</v>
      </c>
      <c r="M32" s="374">
        <v>9</v>
      </c>
      <c r="N32" s="376">
        <v>9</v>
      </c>
      <c r="O32" s="372">
        <v>40</v>
      </c>
      <c r="P32" s="374">
        <v>10</v>
      </c>
      <c r="Q32" s="376">
        <v>10</v>
      </c>
      <c r="R32" s="372">
        <v>105</v>
      </c>
      <c r="S32" s="374">
        <v>13</v>
      </c>
      <c r="T32" s="376">
        <v>13</v>
      </c>
      <c r="U32" s="372">
        <v>49</v>
      </c>
      <c r="V32" s="374">
        <v>6</v>
      </c>
      <c r="W32" s="376">
        <v>6</v>
      </c>
      <c r="X32" s="446">
        <v>0</v>
      </c>
      <c r="Y32" s="447">
        <v>0</v>
      </c>
      <c r="Z32" s="448">
        <v>0</v>
      </c>
      <c r="AA32" s="514">
        <v>18</v>
      </c>
      <c r="AB32" s="515">
        <v>4</v>
      </c>
      <c r="AC32" s="516">
        <v>4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880</v>
      </c>
      <c r="B33" s="471">
        <f t="shared" si="16"/>
        <v>26</v>
      </c>
      <c r="C33" s="57" t="s">
        <v>881</v>
      </c>
      <c r="D33" s="70" t="s">
        <v>50</v>
      </c>
      <c r="E33" s="59">
        <v>215</v>
      </c>
      <c r="F33" s="11">
        <f t="shared" si="11"/>
        <v>0</v>
      </c>
      <c r="G33" s="61">
        <v>7</v>
      </c>
      <c r="H33" s="11">
        <f t="shared" si="12"/>
        <v>0</v>
      </c>
      <c r="I33" s="62" t="s">
        <v>833</v>
      </c>
      <c r="J33" s="109" t="str">
        <f t="shared" si="13"/>
      </c>
      <c r="K33" s="111">
        <f t="shared" si="14"/>
        <v>0</v>
      </c>
      <c r="L33" s="375">
        <v>0</v>
      </c>
      <c r="M33" s="374">
        <v>0</v>
      </c>
      <c r="N33" s="376">
        <v>0</v>
      </c>
      <c r="O33" s="372">
        <v>0</v>
      </c>
      <c r="P33" s="374">
        <v>0</v>
      </c>
      <c r="Q33" s="376">
        <v>0</v>
      </c>
      <c r="R33" s="372">
        <v>0</v>
      </c>
      <c r="S33" s="374">
        <v>0</v>
      </c>
      <c r="T33" s="376">
        <v>0</v>
      </c>
      <c r="U33" s="372">
        <v>7</v>
      </c>
      <c r="V33" s="374">
        <v>0</v>
      </c>
      <c r="W33" s="376">
        <v>0</v>
      </c>
      <c r="X33" s="446">
        <v>22</v>
      </c>
      <c r="Y33" s="447">
        <v>0</v>
      </c>
      <c r="Z33" s="448">
        <v>0</v>
      </c>
      <c r="AA33" s="514">
        <v>34</v>
      </c>
      <c r="AB33" s="515">
        <v>2</v>
      </c>
      <c r="AC33" s="516">
        <v>2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882</v>
      </c>
      <c r="B34" s="369">
        <f t="shared" si="15"/>
        <v>27</v>
      </c>
      <c r="C34" s="57" t="s">
        <v>883</v>
      </c>
      <c r="D34" s="70" t="s">
        <v>50</v>
      </c>
      <c r="E34" s="59">
        <v>1516</v>
      </c>
      <c r="F34" s="11">
        <f t="shared" si="11"/>
        <v>0</v>
      </c>
      <c r="G34" s="61">
        <v>45</v>
      </c>
      <c r="H34" s="11">
        <f t="shared" si="12"/>
        <v>0</v>
      </c>
      <c r="I34" s="62" t="s">
        <v>833</v>
      </c>
      <c r="J34" s="109" t="str">
        <f t="shared" si="13"/>
      </c>
      <c r="K34" s="111">
        <f t="shared" si="14"/>
        <v>0</v>
      </c>
      <c r="L34" s="375">
        <v>42</v>
      </c>
      <c r="M34" s="374">
        <v>0</v>
      </c>
      <c r="N34" s="376">
        <v>0</v>
      </c>
      <c r="O34" s="372">
        <v>34</v>
      </c>
      <c r="P34" s="374">
        <v>1</v>
      </c>
      <c r="Q34" s="376">
        <v>1</v>
      </c>
      <c r="R34" s="372">
        <v>55</v>
      </c>
      <c r="S34" s="374">
        <v>2</v>
      </c>
      <c r="T34" s="376">
        <v>2</v>
      </c>
      <c r="U34" s="372">
        <v>0</v>
      </c>
      <c r="V34" s="374">
        <v>0</v>
      </c>
      <c r="W34" s="376">
        <v>0</v>
      </c>
      <c r="X34" s="446">
        <v>17</v>
      </c>
      <c r="Y34" s="447">
        <v>0</v>
      </c>
      <c r="Z34" s="448">
        <v>0</v>
      </c>
      <c r="AA34" s="514">
        <v>31</v>
      </c>
      <c r="AB34" s="515">
        <v>1</v>
      </c>
      <c r="AC34" s="516">
        <v>1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>
      <c r="A35" s="458" t="s">
        <v>884</v>
      </c>
      <c r="B35" s="369">
        <f t="shared" si="15"/>
        <v>28</v>
      </c>
      <c r="C35" s="57" t="s">
        <v>885</v>
      </c>
      <c r="D35" s="70" t="s">
        <v>50</v>
      </c>
      <c r="E35" s="59">
        <v>59</v>
      </c>
      <c r="F35" s="11">
        <f t="shared" si="11"/>
        <v>0</v>
      </c>
      <c r="G35" s="61">
        <v>3</v>
      </c>
      <c r="H35" s="11">
        <f t="shared" si="12"/>
        <v>0</v>
      </c>
      <c r="I35" s="62" t="s">
        <v>833</v>
      </c>
      <c r="J35" s="109" t="str">
        <f t="shared" si="13"/>
      </c>
      <c r="K35" s="111">
        <f t="shared" si="14"/>
        <v>0</v>
      </c>
      <c r="L35" s="375">
        <v>0</v>
      </c>
      <c r="M35" s="374">
        <v>0</v>
      </c>
      <c r="N35" s="376">
        <v>0</v>
      </c>
      <c r="O35" s="372">
        <v>0</v>
      </c>
      <c r="P35" s="374">
        <v>0</v>
      </c>
      <c r="Q35" s="376">
        <v>0</v>
      </c>
      <c r="R35" s="372">
        <v>0</v>
      </c>
      <c r="S35" s="374">
        <v>0</v>
      </c>
      <c r="T35" s="376">
        <v>0</v>
      </c>
      <c r="U35" s="372">
        <v>3</v>
      </c>
      <c r="V35" s="374">
        <v>1</v>
      </c>
      <c r="W35" s="376">
        <v>1</v>
      </c>
      <c r="X35" s="446">
        <v>31</v>
      </c>
      <c r="Y35" s="447">
        <v>2</v>
      </c>
      <c r="Z35" s="448">
        <v>2</v>
      </c>
      <c r="AA35" s="514">
        <v>20</v>
      </c>
      <c r="AB35" s="515">
        <v>0</v>
      </c>
      <c r="AC35" s="516">
        <v>0</v>
      </c>
      <c r="AD35" s="59">
        <v>0</v>
      </c>
      <c r="AE35" s="62">
        <v>0</v>
      </c>
      <c r="AF35" s="65">
        <v>0</v>
      </c>
      <c r="AG35" s="59">
        <v>0</v>
      </c>
      <c r="AH35" s="62">
        <v>0</v>
      </c>
      <c r="AI35" s="65">
        <v>0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0</v>
      </c>
      <c r="BL35" s="62">
        <v>0</v>
      </c>
      <c r="BM35" s="65">
        <v>0</v>
      </c>
      <c r="BN35" s="59">
        <v>0</v>
      </c>
      <c r="BO35" s="62">
        <v>0</v>
      </c>
      <c r="BP35" s="65">
        <v>0</v>
      </c>
      <c r="BQ35" s="59">
        <v>0</v>
      </c>
      <c r="BR35" s="62">
        <v>0</v>
      </c>
      <c r="BS35" s="65">
        <v>0</v>
      </c>
      <c r="BT35" s="59">
        <v>0</v>
      </c>
      <c r="BU35" s="62">
        <v>0</v>
      </c>
      <c r="BV35" s="65">
        <v>0</v>
      </c>
      <c r="BW35" s="59">
        <v>0</v>
      </c>
      <c r="BX35" s="62">
        <v>0</v>
      </c>
      <c r="BY35" s="65">
        <v>0</v>
      </c>
      <c r="BZ35" s="59">
        <v>0</v>
      </c>
      <c r="CA35" s="62">
        <v>0</v>
      </c>
      <c r="CB35" s="65">
        <v>0</v>
      </c>
      <c r="CC35" s="59">
        <v>0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458" t="s">
        <v>886</v>
      </c>
      <c r="B36" s="369">
        <f t="shared" si="15"/>
        <v>29</v>
      </c>
      <c r="C36" s="57" t="s">
        <v>887</v>
      </c>
      <c r="D36" s="70" t="s">
        <v>50</v>
      </c>
      <c r="E36" s="59">
        <v>125</v>
      </c>
      <c r="F36" s="11">
        <f t="shared" si="11"/>
        <v>0</v>
      </c>
      <c r="G36" s="61">
        <v>4</v>
      </c>
      <c r="H36" s="11">
        <f t="shared" si="12"/>
        <v>0</v>
      </c>
      <c r="I36" s="62" t="s">
        <v>833</v>
      </c>
      <c r="J36" s="109" t="str">
        <f t="shared" si="13"/>
      </c>
      <c r="K36" s="111">
        <f t="shared" si="14"/>
        <v>0</v>
      </c>
      <c r="L36" s="375">
        <v>0</v>
      </c>
      <c r="M36" s="374">
        <v>0</v>
      </c>
      <c r="N36" s="376">
        <v>0</v>
      </c>
      <c r="O36" s="372">
        <v>0</v>
      </c>
      <c r="P36" s="374">
        <v>0</v>
      </c>
      <c r="Q36" s="376">
        <v>0</v>
      </c>
      <c r="R36" s="372">
        <v>0</v>
      </c>
      <c r="S36" s="374">
        <v>0</v>
      </c>
      <c r="T36" s="376">
        <v>0</v>
      </c>
      <c r="U36" s="372">
        <v>0</v>
      </c>
      <c r="V36" s="374">
        <v>0</v>
      </c>
      <c r="W36" s="376">
        <v>0</v>
      </c>
      <c r="X36" s="446">
        <v>20</v>
      </c>
      <c r="Y36" s="447">
        <v>1</v>
      </c>
      <c r="Z36" s="448">
        <v>1</v>
      </c>
      <c r="AA36" s="514">
        <v>0</v>
      </c>
      <c r="AB36" s="515">
        <v>0</v>
      </c>
      <c r="AC36" s="516">
        <v>0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888</v>
      </c>
      <c r="B37" s="369">
        <f t="shared" si="15"/>
        <v>30</v>
      </c>
      <c r="C37" s="57" t="s">
        <v>889</v>
      </c>
      <c r="D37" s="70" t="s">
        <v>50</v>
      </c>
      <c r="E37" s="59">
        <v>141</v>
      </c>
      <c r="F37" s="11">
        <f t="shared" si="11"/>
        <v>0</v>
      </c>
      <c r="G37" s="61">
        <v>4</v>
      </c>
      <c r="H37" s="11">
        <f t="shared" si="12"/>
        <v>0</v>
      </c>
      <c r="I37" s="62" t="s">
        <v>833</v>
      </c>
      <c r="J37" s="109" t="str">
        <f t="shared" si="13"/>
      </c>
      <c r="K37" s="111">
        <f t="shared" si="14"/>
        <v>0</v>
      </c>
      <c r="L37" s="375">
        <v>0</v>
      </c>
      <c r="M37" s="374">
        <v>0</v>
      </c>
      <c r="N37" s="376">
        <v>0</v>
      </c>
      <c r="O37" s="372">
        <v>0</v>
      </c>
      <c r="P37" s="374">
        <v>0</v>
      </c>
      <c r="Q37" s="376">
        <v>0</v>
      </c>
      <c r="R37" s="372">
        <v>0</v>
      </c>
      <c r="S37" s="374">
        <v>0</v>
      </c>
      <c r="T37" s="376">
        <v>0</v>
      </c>
      <c r="U37" s="372">
        <v>1</v>
      </c>
      <c r="V37" s="374">
        <v>0</v>
      </c>
      <c r="W37" s="376">
        <v>0</v>
      </c>
      <c r="X37" s="446">
        <v>78</v>
      </c>
      <c r="Y37" s="447">
        <v>0</v>
      </c>
      <c r="Z37" s="448">
        <v>0</v>
      </c>
      <c r="AA37" s="514">
        <v>0</v>
      </c>
      <c r="AB37" s="515">
        <v>0</v>
      </c>
      <c r="AC37" s="516">
        <v>0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>
      <c r="A38" s="458" t="s">
        <v>890</v>
      </c>
      <c r="B38" s="369">
        <f t="shared" si="15"/>
        <v>31</v>
      </c>
      <c r="C38" s="57" t="s">
        <v>891</v>
      </c>
      <c r="D38" s="70" t="s">
        <v>50</v>
      </c>
      <c r="E38" s="59">
        <v>105</v>
      </c>
      <c r="F38" s="11">
        <f t="shared" si="11"/>
        <v>0</v>
      </c>
      <c r="G38" s="61">
        <v>3</v>
      </c>
      <c r="H38" s="11">
        <f t="shared" si="12"/>
        <v>0</v>
      </c>
      <c r="I38" s="62" t="s">
        <v>833</v>
      </c>
      <c r="J38" s="109" t="str">
        <f t="shared" si="13"/>
      </c>
      <c r="K38" s="111">
        <f t="shared" si="14"/>
        <v>0</v>
      </c>
      <c r="L38" s="375">
        <v>19</v>
      </c>
      <c r="M38" s="374">
        <v>1</v>
      </c>
      <c r="N38" s="376">
        <v>1</v>
      </c>
      <c r="O38" s="372">
        <v>19</v>
      </c>
      <c r="P38" s="374">
        <v>0</v>
      </c>
      <c r="Q38" s="376">
        <v>0</v>
      </c>
      <c r="R38" s="372">
        <v>0</v>
      </c>
      <c r="S38" s="374">
        <v>0</v>
      </c>
      <c r="T38" s="376">
        <v>0</v>
      </c>
      <c r="U38" s="372">
        <v>21</v>
      </c>
      <c r="V38" s="374">
        <v>0</v>
      </c>
      <c r="W38" s="376">
        <v>0</v>
      </c>
      <c r="X38" s="446">
        <v>0</v>
      </c>
      <c r="Y38" s="447">
        <v>0</v>
      </c>
      <c r="Z38" s="448">
        <v>0</v>
      </c>
      <c r="AA38" s="514">
        <v>17</v>
      </c>
      <c r="AB38" s="515">
        <v>0</v>
      </c>
      <c r="AC38" s="516">
        <v>0</v>
      </c>
      <c r="AD38" s="59">
        <v>0</v>
      </c>
      <c r="AE38" s="62">
        <v>0</v>
      </c>
      <c r="AF38" s="65">
        <v>0</v>
      </c>
      <c r="AG38" s="59">
        <v>0</v>
      </c>
      <c r="AH38" s="62">
        <v>0</v>
      </c>
      <c r="AI38" s="65">
        <v>0</v>
      </c>
      <c r="AJ38" s="59">
        <v>0</v>
      </c>
      <c r="AK38" s="62">
        <v>0</v>
      </c>
      <c r="AL38" s="65">
        <v>0</v>
      </c>
      <c r="AM38" s="59">
        <v>0</v>
      </c>
      <c r="AN38" s="62">
        <v>0</v>
      </c>
      <c r="AO38" s="65">
        <v>0</v>
      </c>
      <c r="AP38" s="59">
        <v>0</v>
      </c>
      <c r="AQ38" s="62">
        <v>0</v>
      </c>
      <c r="AR38" s="65">
        <v>0</v>
      </c>
      <c r="AS38" s="59">
        <v>0</v>
      </c>
      <c r="AT38" s="62">
        <v>0</v>
      </c>
      <c r="AU38" s="65">
        <v>0</v>
      </c>
      <c r="AV38" s="59">
        <v>0</v>
      </c>
      <c r="AW38" s="62">
        <v>0</v>
      </c>
      <c r="AX38" s="65">
        <v>0</v>
      </c>
      <c r="AY38" s="59">
        <v>0</v>
      </c>
      <c r="AZ38" s="62">
        <v>0</v>
      </c>
      <c r="BA38" s="65">
        <v>0</v>
      </c>
      <c r="BB38" s="59">
        <v>0</v>
      </c>
      <c r="BC38" s="62">
        <v>0</v>
      </c>
      <c r="BD38" s="65">
        <v>0</v>
      </c>
      <c r="BE38" s="59">
        <v>0</v>
      </c>
      <c r="BF38" s="62">
        <v>0</v>
      </c>
      <c r="BG38" s="65">
        <v>0</v>
      </c>
      <c r="BH38" s="59">
        <v>0</v>
      </c>
      <c r="BI38" s="62">
        <v>0</v>
      </c>
      <c r="BJ38" s="65">
        <v>0</v>
      </c>
      <c r="BK38" s="59">
        <v>0</v>
      </c>
      <c r="BL38" s="62">
        <v>0</v>
      </c>
      <c r="BM38" s="65">
        <v>0</v>
      </c>
      <c r="BN38" s="59">
        <v>0</v>
      </c>
      <c r="BO38" s="62">
        <v>0</v>
      </c>
      <c r="BP38" s="65">
        <v>0</v>
      </c>
      <c r="BQ38" s="59">
        <v>0</v>
      </c>
      <c r="BR38" s="62">
        <v>0</v>
      </c>
      <c r="BS38" s="65">
        <v>0</v>
      </c>
      <c r="BT38" s="59">
        <v>0</v>
      </c>
      <c r="BU38" s="62">
        <v>0</v>
      </c>
      <c r="BV38" s="65">
        <v>0</v>
      </c>
      <c r="BW38" s="59">
        <v>0</v>
      </c>
      <c r="BX38" s="62">
        <v>0</v>
      </c>
      <c r="BY38" s="65">
        <v>0</v>
      </c>
      <c r="BZ38" s="59">
        <v>0</v>
      </c>
      <c r="CA38" s="62">
        <v>0</v>
      </c>
      <c r="CB38" s="65">
        <v>0</v>
      </c>
      <c r="CC38" s="59">
        <v>0</v>
      </c>
      <c r="CD38" s="62">
        <v>0</v>
      </c>
      <c r="CE38" s="65">
        <v>0</v>
      </c>
      <c r="CF38" s="59"/>
      <c r="CG38" s="62"/>
      <c r="CH38" s="65"/>
      <c r="CI38" s="59"/>
      <c r="CJ38" s="62"/>
      <c r="CK38" s="65"/>
    </row>
    <row r="39" ht="25.15" customHeight="1">
      <c r="A39" s="458" t="s">
        <v>892</v>
      </c>
      <c r="B39" s="369">
        <f t="shared" si="15"/>
        <v>32</v>
      </c>
      <c r="C39" s="57" t="s">
        <v>893</v>
      </c>
      <c r="D39" s="70" t="s">
        <v>50</v>
      </c>
      <c r="E39" s="59">
        <v>80</v>
      </c>
      <c r="F39" s="11">
        <f t="shared" si="11"/>
        <v>0</v>
      </c>
      <c r="G39" s="61">
        <v>3</v>
      </c>
      <c r="H39" s="11">
        <f t="shared" si="12"/>
        <v>0</v>
      </c>
      <c r="I39" s="62" t="s">
        <v>833</v>
      </c>
      <c r="J39" s="109" t="str">
        <f t="shared" si="13"/>
      </c>
      <c r="K39" s="111">
        <f t="shared" si="14"/>
        <v>0</v>
      </c>
      <c r="L39" s="375">
        <v>0</v>
      </c>
      <c r="M39" s="374">
        <v>0</v>
      </c>
      <c r="N39" s="376">
        <v>0</v>
      </c>
      <c r="O39" s="372">
        <v>0</v>
      </c>
      <c r="P39" s="374">
        <v>0</v>
      </c>
      <c r="Q39" s="376">
        <v>0</v>
      </c>
      <c r="R39" s="372">
        <v>0</v>
      </c>
      <c r="S39" s="374">
        <v>0</v>
      </c>
      <c r="T39" s="376">
        <v>0</v>
      </c>
      <c r="U39" s="372">
        <v>11</v>
      </c>
      <c r="V39" s="374">
        <v>0</v>
      </c>
      <c r="W39" s="376">
        <v>0</v>
      </c>
      <c r="X39" s="446">
        <v>33</v>
      </c>
      <c r="Y39" s="447">
        <v>1</v>
      </c>
      <c r="Z39" s="448">
        <v>1</v>
      </c>
      <c r="AA39" s="514">
        <v>26</v>
      </c>
      <c r="AB39" s="515">
        <v>0</v>
      </c>
      <c r="AC39" s="516">
        <v>0</v>
      </c>
      <c r="AD39" s="59">
        <v>0</v>
      </c>
      <c r="AE39" s="62">
        <v>0</v>
      </c>
      <c r="AF39" s="65">
        <v>0</v>
      </c>
      <c r="AG39" s="59">
        <v>0</v>
      </c>
      <c r="AH39" s="62">
        <v>0</v>
      </c>
      <c r="AI39" s="65">
        <v>0</v>
      </c>
      <c r="AJ39" s="59">
        <v>0</v>
      </c>
      <c r="AK39" s="62">
        <v>0</v>
      </c>
      <c r="AL39" s="65">
        <v>0</v>
      </c>
      <c r="AM39" s="59">
        <v>0</v>
      </c>
      <c r="AN39" s="62">
        <v>0</v>
      </c>
      <c r="AO39" s="65">
        <v>0</v>
      </c>
      <c r="AP39" s="59">
        <v>0</v>
      </c>
      <c r="AQ39" s="62">
        <v>0</v>
      </c>
      <c r="AR39" s="65">
        <v>0</v>
      </c>
      <c r="AS39" s="59">
        <v>0</v>
      </c>
      <c r="AT39" s="62">
        <v>0</v>
      </c>
      <c r="AU39" s="65">
        <v>0</v>
      </c>
      <c r="AV39" s="59">
        <v>0</v>
      </c>
      <c r="AW39" s="62">
        <v>0</v>
      </c>
      <c r="AX39" s="65">
        <v>0</v>
      </c>
      <c r="AY39" s="59">
        <v>0</v>
      </c>
      <c r="AZ39" s="62">
        <v>0</v>
      </c>
      <c r="BA39" s="65">
        <v>0</v>
      </c>
      <c r="BB39" s="59">
        <v>0</v>
      </c>
      <c r="BC39" s="62">
        <v>0</v>
      </c>
      <c r="BD39" s="65">
        <v>0</v>
      </c>
      <c r="BE39" s="59">
        <v>0</v>
      </c>
      <c r="BF39" s="62">
        <v>0</v>
      </c>
      <c r="BG39" s="65">
        <v>0</v>
      </c>
      <c r="BH39" s="59">
        <v>0</v>
      </c>
      <c r="BI39" s="62">
        <v>0</v>
      </c>
      <c r="BJ39" s="65">
        <v>0</v>
      </c>
      <c r="BK39" s="59">
        <v>0</v>
      </c>
      <c r="BL39" s="62">
        <v>0</v>
      </c>
      <c r="BM39" s="65">
        <v>0</v>
      </c>
      <c r="BN39" s="59">
        <v>0</v>
      </c>
      <c r="BO39" s="62">
        <v>0</v>
      </c>
      <c r="BP39" s="65">
        <v>0</v>
      </c>
      <c r="BQ39" s="59">
        <v>0</v>
      </c>
      <c r="BR39" s="62">
        <v>0</v>
      </c>
      <c r="BS39" s="65">
        <v>0</v>
      </c>
      <c r="BT39" s="59">
        <v>0</v>
      </c>
      <c r="BU39" s="62">
        <v>0</v>
      </c>
      <c r="BV39" s="65">
        <v>0</v>
      </c>
      <c r="BW39" s="59">
        <v>0</v>
      </c>
      <c r="BX39" s="62">
        <v>0</v>
      </c>
      <c r="BY39" s="65">
        <v>0</v>
      </c>
      <c r="BZ39" s="59">
        <v>0</v>
      </c>
      <c r="CA39" s="62">
        <v>0</v>
      </c>
      <c r="CB39" s="65">
        <v>0</v>
      </c>
      <c r="CC39" s="59">
        <v>0</v>
      </c>
      <c r="CD39" s="62">
        <v>0</v>
      </c>
      <c r="CE39" s="65">
        <v>0</v>
      </c>
      <c r="CF39" s="59"/>
      <c r="CG39" s="62"/>
      <c r="CH39" s="65"/>
      <c r="CI39" s="59"/>
      <c r="CJ39" s="62"/>
      <c r="CK39" s="65"/>
    </row>
    <row r="40" ht="25.15" customHeight="1">
      <c r="A40" s="458" t="s">
        <v>894</v>
      </c>
      <c r="B40" s="369">
        <f t="shared" si="15"/>
        <v>33</v>
      </c>
      <c r="C40" s="57" t="s">
        <v>895</v>
      </c>
      <c r="D40" s="70" t="s">
        <v>50</v>
      </c>
      <c r="E40" s="59">
        <v>4705</v>
      </c>
      <c r="F40" s="11">
        <f t="shared" si="11"/>
        <v>0</v>
      </c>
      <c r="G40" s="61">
        <v>136</v>
      </c>
      <c r="H40" s="11">
        <f t="shared" si="12"/>
        <v>0</v>
      </c>
      <c r="I40" s="62">
        <v>238</v>
      </c>
      <c r="J40" s="109">
        <f t="shared" si="13"/>
        <v>0</v>
      </c>
      <c r="K40" s="111">
        <f t="shared" si="14"/>
        <v>0</v>
      </c>
      <c r="L40" s="375">
        <v>0</v>
      </c>
      <c r="M40" s="374">
        <v>0</v>
      </c>
      <c r="N40" s="376">
        <v>0</v>
      </c>
      <c r="O40" s="372">
        <v>0</v>
      </c>
      <c r="P40" s="374">
        <v>0</v>
      </c>
      <c r="Q40" s="376">
        <v>0</v>
      </c>
      <c r="R40" s="372">
        <v>0</v>
      </c>
      <c r="S40" s="374">
        <v>0</v>
      </c>
      <c r="T40" s="376">
        <v>0</v>
      </c>
      <c r="U40" s="372">
        <v>20</v>
      </c>
      <c r="V40" s="374">
        <v>0</v>
      </c>
      <c r="W40" s="376">
        <v>0</v>
      </c>
      <c r="X40" s="446">
        <v>47</v>
      </c>
      <c r="Y40" s="447">
        <v>5</v>
      </c>
      <c r="Z40" s="448">
        <v>5</v>
      </c>
      <c r="AA40" s="514">
        <v>49</v>
      </c>
      <c r="AB40" s="515">
        <v>5</v>
      </c>
      <c r="AC40" s="516">
        <v>5</v>
      </c>
      <c r="AD40" s="59">
        <v>0</v>
      </c>
      <c r="AE40" s="62">
        <v>0</v>
      </c>
      <c r="AF40" s="65">
        <v>0</v>
      </c>
      <c r="AG40" s="59">
        <v>0</v>
      </c>
      <c r="AH40" s="62">
        <v>0</v>
      </c>
      <c r="AI40" s="65">
        <v>0</v>
      </c>
      <c r="AJ40" s="59">
        <v>0</v>
      </c>
      <c r="AK40" s="62">
        <v>0</v>
      </c>
      <c r="AL40" s="65">
        <v>0</v>
      </c>
      <c r="AM40" s="59">
        <v>0</v>
      </c>
      <c r="AN40" s="62">
        <v>0</v>
      </c>
      <c r="AO40" s="65">
        <v>0</v>
      </c>
      <c r="AP40" s="59">
        <v>0</v>
      </c>
      <c r="AQ40" s="62">
        <v>0</v>
      </c>
      <c r="AR40" s="65">
        <v>0</v>
      </c>
      <c r="AS40" s="59">
        <v>0</v>
      </c>
      <c r="AT40" s="62">
        <v>0</v>
      </c>
      <c r="AU40" s="65">
        <v>0</v>
      </c>
      <c r="AV40" s="59">
        <v>0</v>
      </c>
      <c r="AW40" s="62">
        <v>0</v>
      </c>
      <c r="AX40" s="65">
        <v>0</v>
      </c>
      <c r="AY40" s="59">
        <v>0</v>
      </c>
      <c r="AZ40" s="62">
        <v>0</v>
      </c>
      <c r="BA40" s="65">
        <v>0</v>
      </c>
      <c r="BB40" s="59">
        <v>0</v>
      </c>
      <c r="BC40" s="62">
        <v>0</v>
      </c>
      <c r="BD40" s="65">
        <v>0</v>
      </c>
      <c r="BE40" s="59">
        <v>0</v>
      </c>
      <c r="BF40" s="62">
        <v>0</v>
      </c>
      <c r="BG40" s="65">
        <v>0</v>
      </c>
      <c r="BH40" s="59">
        <v>0</v>
      </c>
      <c r="BI40" s="62">
        <v>0</v>
      </c>
      <c r="BJ40" s="65">
        <v>0</v>
      </c>
      <c r="BK40" s="59">
        <v>0</v>
      </c>
      <c r="BL40" s="62">
        <v>0</v>
      </c>
      <c r="BM40" s="65">
        <v>0</v>
      </c>
      <c r="BN40" s="59">
        <v>0</v>
      </c>
      <c r="BO40" s="62">
        <v>0</v>
      </c>
      <c r="BP40" s="65">
        <v>0</v>
      </c>
      <c r="BQ40" s="59">
        <v>0</v>
      </c>
      <c r="BR40" s="62">
        <v>0</v>
      </c>
      <c r="BS40" s="65">
        <v>0</v>
      </c>
      <c r="BT40" s="59">
        <v>0</v>
      </c>
      <c r="BU40" s="62">
        <v>0</v>
      </c>
      <c r="BV40" s="65">
        <v>0</v>
      </c>
      <c r="BW40" s="59">
        <v>0</v>
      </c>
      <c r="BX40" s="62">
        <v>0</v>
      </c>
      <c r="BY40" s="65">
        <v>0</v>
      </c>
      <c r="BZ40" s="59">
        <v>0</v>
      </c>
      <c r="CA40" s="62">
        <v>0</v>
      </c>
      <c r="CB40" s="65">
        <v>0</v>
      </c>
      <c r="CC40" s="59">
        <v>0</v>
      </c>
      <c r="CD40" s="62">
        <v>0</v>
      </c>
      <c r="CE40" s="65">
        <v>0</v>
      </c>
      <c r="CF40" s="59"/>
      <c r="CG40" s="62"/>
      <c r="CH40" s="65"/>
      <c r="CI40" s="59"/>
      <c r="CJ40" s="62"/>
      <c r="CK40" s="65"/>
    </row>
    <row r="41" ht="25.15" customHeight="1">
      <c r="A41" s="458" t="s">
        <v>896</v>
      </c>
      <c r="B41" s="369">
        <f t="shared" si="15"/>
        <v>34</v>
      </c>
      <c r="C41" s="57" t="s">
        <v>897</v>
      </c>
      <c r="D41" s="70" t="s">
        <v>50</v>
      </c>
      <c r="E41" s="59">
        <v>134</v>
      </c>
      <c r="F41" s="11">
        <f t="shared" si="11"/>
        <v>0</v>
      </c>
      <c r="G41" s="61">
        <v>3</v>
      </c>
      <c r="H41" s="11">
        <f t="shared" si="12"/>
        <v>0</v>
      </c>
      <c r="I41" s="62" t="s">
        <v>833</v>
      </c>
      <c r="J41" s="109" t="str">
        <f t="shared" si="13"/>
      </c>
      <c r="K41" s="111">
        <f t="shared" si="14"/>
        <v>0</v>
      </c>
      <c r="L41" s="375">
        <v>0</v>
      </c>
      <c r="M41" s="374">
        <v>0</v>
      </c>
      <c r="N41" s="376">
        <v>0</v>
      </c>
      <c r="O41" s="372">
        <v>0</v>
      </c>
      <c r="P41" s="374">
        <v>0</v>
      </c>
      <c r="Q41" s="376">
        <v>0</v>
      </c>
      <c r="R41" s="372">
        <v>0</v>
      </c>
      <c r="S41" s="374">
        <v>0</v>
      </c>
      <c r="T41" s="376">
        <v>0</v>
      </c>
      <c r="U41" s="372">
        <v>22</v>
      </c>
      <c r="V41" s="374">
        <v>0</v>
      </c>
      <c r="W41" s="376">
        <v>0</v>
      </c>
      <c r="X41" s="446">
        <v>26</v>
      </c>
      <c r="Y41" s="447">
        <v>0</v>
      </c>
      <c r="Z41" s="448">
        <v>0</v>
      </c>
      <c r="AA41" s="514">
        <v>13</v>
      </c>
      <c r="AB41" s="515">
        <v>0</v>
      </c>
      <c r="AC41" s="516">
        <v>0</v>
      </c>
      <c r="AD41" s="59">
        <v>0</v>
      </c>
      <c r="AE41" s="62">
        <v>0</v>
      </c>
      <c r="AF41" s="65">
        <v>0</v>
      </c>
      <c r="AG41" s="59">
        <v>0</v>
      </c>
      <c r="AH41" s="62">
        <v>0</v>
      </c>
      <c r="AI41" s="65">
        <v>0</v>
      </c>
      <c r="AJ41" s="59">
        <v>0</v>
      </c>
      <c r="AK41" s="62">
        <v>0</v>
      </c>
      <c r="AL41" s="65">
        <v>0</v>
      </c>
      <c r="AM41" s="59">
        <v>0</v>
      </c>
      <c r="AN41" s="62">
        <v>0</v>
      </c>
      <c r="AO41" s="65">
        <v>0</v>
      </c>
      <c r="AP41" s="59">
        <v>0</v>
      </c>
      <c r="AQ41" s="62">
        <v>0</v>
      </c>
      <c r="AR41" s="65">
        <v>0</v>
      </c>
      <c r="AS41" s="59">
        <v>0</v>
      </c>
      <c r="AT41" s="62">
        <v>0</v>
      </c>
      <c r="AU41" s="65">
        <v>0</v>
      </c>
      <c r="AV41" s="59">
        <v>0</v>
      </c>
      <c r="AW41" s="62">
        <v>0</v>
      </c>
      <c r="AX41" s="65">
        <v>0</v>
      </c>
      <c r="AY41" s="59">
        <v>0</v>
      </c>
      <c r="AZ41" s="62">
        <v>0</v>
      </c>
      <c r="BA41" s="65">
        <v>0</v>
      </c>
      <c r="BB41" s="59">
        <v>0</v>
      </c>
      <c r="BC41" s="62">
        <v>0</v>
      </c>
      <c r="BD41" s="65">
        <v>0</v>
      </c>
      <c r="BE41" s="59">
        <v>0</v>
      </c>
      <c r="BF41" s="62">
        <v>0</v>
      </c>
      <c r="BG41" s="65">
        <v>0</v>
      </c>
      <c r="BH41" s="59">
        <v>0</v>
      </c>
      <c r="BI41" s="62">
        <v>0</v>
      </c>
      <c r="BJ41" s="65">
        <v>0</v>
      </c>
      <c r="BK41" s="59">
        <v>0</v>
      </c>
      <c r="BL41" s="62">
        <v>0</v>
      </c>
      <c r="BM41" s="65">
        <v>0</v>
      </c>
      <c r="BN41" s="59">
        <v>0</v>
      </c>
      <c r="BO41" s="62">
        <v>0</v>
      </c>
      <c r="BP41" s="65">
        <v>0</v>
      </c>
      <c r="BQ41" s="59">
        <v>0</v>
      </c>
      <c r="BR41" s="62">
        <v>0</v>
      </c>
      <c r="BS41" s="65">
        <v>0</v>
      </c>
      <c r="BT41" s="59">
        <v>0</v>
      </c>
      <c r="BU41" s="62">
        <v>0</v>
      </c>
      <c r="BV41" s="65">
        <v>0</v>
      </c>
      <c r="BW41" s="59">
        <v>0</v>
      </c>
      <c r="BX41" s="62">
        <v>0</v>
      </c>
      <c r="BY41" s="65">
        <v>0</v>
      </c>
      <c r="BZ41" s="59">
        <v>0</v>
      </c>
      <c r="CA41" s="62">
        <v>0</v>
      </c>
      <c r="CB41" s="65">
        <v>0</v>
      </c>
      <c r="CC41" s="59">
        <v>0</v>
      </c>
      <c r="CD41" s="62">
        <v>0</v>
      </c>
      <c r="CE41" s="65">
        <v>0</v>
      </c>
      <c r="CF41" s="59"/>
      <c r="CG41" s="62"/>
      <c r="CH41" s="65"/>
      <c r="CI41" s="59"/>
      <c r="CJ41" s="62"/>
      <c r="CK41" s="65"/>
    </row>
    <row r="42" ht="25.15" customHeight="1" s="368" customFormat="1">
      <c r="A42" s="458" t="s">
        <v>898</v>
      </c>
      <c r="B42" s="369">
        <f t="shared" si="15"/>
        <v>35</v>
      </c>
      <c r="C42" s="371" t="s">
        <v>899</v>
      </c>
      <c r="D42" s="377" t="s">
        <v>50</v>
      </c>
      <c r="E42" s="372"/>
      <c r="F42" s="370"/>
      <c r="G42" s="373"/>
      <c r="H42" s="370"/>
      <c r="I42" s="374"/>
      <c r="J42" s="382" t="str">
        <f t="shared" si="13"/>
      </c>
      <c r="K42" s="383"/>
      <c r="L42" s="375">
        <v>0</v>
      </c>
      <c r="M42" s="374">
        <v>0</v>
      </c>
      <c r="N42" s="376">
        <v>0</v>
      </c>
      <c r="O42" s="372">
        <v>0</v>
      </c>
      <c r="P42" s="374">
        <v>0</v>
      </c>
      <c r="Q42" s="376">
        <v>0</v>
      </c>
      <c r="R42" s="372">
        <v>0</v>
      </c>
      <c r="S42" s="374">
        <v>0</v>
      </c>
      <c r="T42" s="376">
        <v>0</v>
      </c>
      <c r="U42" s="372">
        <v>7</v>
      </c>
      <c r="V42" s="374">
        <v>0</v>
      </c>
      <c r="W42" s="376">
        <v>0</v>
      </c>
      <c r="X42" s="446">
        <v>16</v>
      </c>
      <c r="Y42" s="447">
        <v>0</v>
      </c>
      <c r="Z42" s="448">
        <v>0</v>
      </c>
      <c r="AA42" s="514">
        <v>0</v>
      </c>
      <c r="AB42" s="515">
        <v>0</v>
      </c>
      <c r="AC42" s="516">
        <v>0</v>
      </c>
      <c r="AD42" s="372">
        <v>0</v>
      </c>
      <c r="AE42" s="374">
        <v>0</v>
      </c>
      <c r="AF42" s="376">
        <v>0</v>
      </c>
      <c r="AG42" s="372">
        <v>0</v>
      </c>
      <c r="AH42" s="374">
        <v>0</v>
      </c>
      <c r="AI42" s="376">
        <v>0</v>
      </c>
      <c r="AJ42" s="372">
        <v>0</v>
      </c>
      <c r="AK42" s="374">
        <v>0</v>
      </c>
      <c r="AL42" s="376">
        <v>0</v>
      </c>
      <c r="AM42" s="372">
        <v>0</v>
      </c>
      <c r="AN42" s="374">
        <v>0</v>
      </c>
      <c r="AO42" s="376">
        <v>0</v>
      </c>
      <c r="AP42" s="372">
        <v>0</v>
      </c>
      <c r="AQ42" s="374">
        <v>0</v>
      </c>
      <c r="AR42" s="376">
        <v>0</v>
      </c>
      <c r="AS42" s="372">
        <v>0</v>
      </c>
      <c r="AT42" s="374">
        <v>0</v>
      </c>
      <c r="AU42" s="376">
        <v>0</v>
      </c>
      <c r="AV42" s="372">
        <v>0</v>
      </c>
      <c r="AW42" s="374">
        <v>0</v>
      </c>
      <c r="AX42" s="376">
        <v>0</v>
      </c>
      <c r="AY42" s="372">
        <v>0</v>
      </c>
      <c r="AZ42" s="374">
        <v>0</v>
      </c>
      <c r="BA42" s="376">
        <v>0</v>
      </c>
      <c r="BB42" s="372">
        <v>0</v>
      </c>
      <c r="BC42" s="374">
        <v>0</v>
      </c>
      <c r="BD42" s="376">
        <v>0</v>
      </c>
      <c r="BE42" s="372">
        <v>0</v>
      </c>
      <c r="BF42" s="374">
        <v>0</v>
      </c>
      <c r="BG42" s="376">
        <v>0</v>
      </c>
      <c r="BH42" s="372">
        <v>0</v>
      </c>
      <c r="BI42" s="374">
        <v>0</v>
      </c>
      <c r="BJ42" s="376">
        <v>0</v>
      </c>
      <c r="BK42" s="372">
        <v>0</v>
      </c>
      <c r="BL42" s="374">
        <v>0</v>
      </c>
      <c r="BM42" s="376">
        <v>0</v>
      </c>
      <c r="BN42" s="372">
        <v>0</v>
      </c>
      <c r="BO42" s="374">
        <v>0</v>
      </c>
      <c r="BP42" s="376">
        <v>0</v>
      </c>
      <c r="BQ42" s="372">
        <v>0</v>
      </c>
      <c r="BR42" s="374">
        <v>0</v>
      </c>
      <c r="BS42" s="376">
        <v>0</v>
      </c>
      <c r="BT42" s="372">
        <v>0</v>
      </c>
      <c r="BU42" s="374">
        <v>0</v>
      </c>
      <c r="BV42" s="376">
        <v>0</v>
      </c>
      <c r="BW42" s="372">
        <v>0</v>
      </c>
      <c r="BX42" s="374">
        <v>0</v>
      </c>
      <c r="BY42" s="376">
        <v>0</v>
      </c>
      <c r="BZ42" s="372">
        <v>0</v>
      </c>
      <c r="CA42" s="374">
        <v>0</v>
      </c>
      <c r="CB42" s="376">
        <v>0</v>
      </c>
      <c r="CC42" s="372">
        <v>0</v>
      </c>
      <c r="CD42" s="374">
        <v>0</v>
      </c>
      <c r="CE42" s="376">
        <v>0</v>
      </c>
      <c r="CF42" s="372"/>
      <c r="CG42" s="374"/>
      <c r="CH42" s="376"/>
      <c r="CI42" s="372"/>
      <c r="CJ42" s="374"/>
      <c r="CK42" s="376"/>
    </row>
    <row r="43" ht="25.15" customHeight="1">
      <c r="A43" s="458" t="s">
        <v>900</v>
      </c>
      <c r="B43" s="369">
        <f t="shared" si="15"/>
        <v>36</v>
      </c>
      <c r="C43" s="57" t="s">
        <v>901</v>
      </c>
      <c r="D43" s="70" t="s">
        <v>50</v>
      </c>
      <c r="E43" s="59">
        <v>5133</v>
      </c>
      <c r="F43" s="11">
        <f t="shared" si="11"/>
        <v>0</v>
      </c>
      <c r="G43" s="61">
        <v>150</v>
      </c>
      <c r="H43" s="11">
        <f t="shared" si="12"/>
        <v>0</v>
      </c>
      <c r="I43" s="62">
        <v>238</v>
      </c>
      <c r="J43" s="109">
        <f t="shared" si="13"/>
        <v>0</v>
      </c>
      <c r="K43" s="111">
        <f t="shared" si="14"/>
        <v>0</v>
      </c>
      <c r="L43" s="375">
        <v>368</v>
      </c>
      <c r="M43" s="374">
        <v>10</v>
      </c>
      <c r="N43" s="376">
        <v>10</v>
      </c>
      <c r="O43" s="372">
        <v>341</v>
      </c>
      <c r="P43" s="374">
        <v>9</v>
      </c>
      <c r="Q43" s="376">
        <v>9</v>
      </c>
      <c r="R43" s="372">
        <v>413</v>
      </c>
      <c r="S43" s="374">
        <v>17</v>
      </c>
      <c r="T43" s="376">
        <v>17</v>
      </c>
      <c r="U43" s="372">
        <v>175</v>
      </c>
      <c r="V43" s="374">
        <v>6</v>
      </c>
      <c r="W43" s="376">
        <v>4</v>
      </c>
      <c r="X43" s="446">
        <v>205</v>
      </c>
      <c r="Y43" s="447">
        <v>5</v>
      </c>
      <c r="Z43" s="448">
        <v>5</v>
      </c>
      <c r="AA43" s="514">
        <v>276</v>
      </c>
      <c r="AB43" s="515">
        <v>11</v>
      </c>
      <c r="AC43" s="516">
        <v>11</v>
      </c>
      <c r="AD43" s="59">
        <v>0</v>
      </c>
      <c r="AE43" s="62">
        <v>0</v>
      </c>
      <c r="AF43" s="65">
        <v>0</v>
      </c>
      <c r="AG43" s="59">
        <v>0</v>
      </c>
      <c r="AH43" s="62">
        <v>0</v>
      </c>
      <c r="AI43" s="65">
        <v>0</v>
      </c>
      <c r="AJ43" s="59">
        <v>0</v>
      </c>
      <c r="AK43" s="62">
        <v>0</v>
      </c>
      <c r="AL43" s="65">
        <v>0</v>
      </c>
      <c r="AM43" s="59">
        <v>0</v>
      </c>
      <c r="AN43" s="62">
        <v>0</v>
      </c>
      <c r="AO43" s="65">
        <v>0</v>
      </c>
      <c r="AP43" s="59">
        <v>0</v>
      </c>
      <c r="AQ43" s="62">
        <v>0</v>
      </c>
      <c r="AR43" s="65">
        <v>0</v>
      </c>
      <c r="AS43" s="59">
        <v>0</v>
      </c>
      <c r="AT43" s="62">
        <v>0</v>
      </c>
      <c r="AU43" s="65">
        <v>0</v>
      </c>
      <c r="AV43" s="59">
        <v>0</v>
      </c>
      <c r="AW43" s="62">
        <v>0</v>
      </c>
      <c r="AX43" s="65">
        <v>0</v>
      </c>
      <c r="AY43" s="59">
        <v>0</v>
      </c>
      <c r="AZ43" s="62">
        <v>0</v>
      </c>
      <c r="BA43" s="65">
        <v>0</v>
      </c>
      <c r="BB43" s="59">
        <v>0</v>
      </c>
      <c r="BC43" s="62">
        <v>0</v>
      </c>
      <c r="BD43" s="65">
        <v>0</v>
      </c>
      <c r="BE43" s="59">
        <v>0</v>
      </c>
      <c r="BF43" s="62">
        <v>0</v>
      </c>
      <c r="BG43" s="65">
        <v>0</v>
      </c>
      <c r="BH43" s="59">
        <v>0</v>
      </c>
      <c r="BI43" s="62">
        <v>0</v>
      </c>
      <c r="BJ43" s="65">
        <v>0</v>
      </c>
      <c r="BK43" s="59">
        <v>0</v>
      </c>
      <c r="BL43" s="62">
        <v>0</v>
      </c>
      <c r="BM43" s="65">
        <v>0</v>
      </c>
      <c r="BN43" s="59">
        <v>0</v>
      </c>
      <c r="BO43" s="62">
        <v>0</v>
      </c>
      <c r="BP43" s="65">
        <v>0</v>
      </c>
      <c r="BQ43" s="59">
        <v>0</v>
      </c>
      <c r="BR43" s="62">
        <v>0</v>
      </c>
      <c r="BS43" s="65">
        <v>0</v>
      </c>
      <c r="BT43" s="59">
        <v>0</v>
      </c>
      <c r="BU43" s="62">
        <v>0</v>
      </c>
      <c r="BV43" s="65">
        <v>0</v>
      </c>
      <c r="BW43" s="59">
        <v>0</v>
      </c>
      <c r="BX43" s="62">
        <v>0</v>
      </c>
      <c r="BY43" s="65">
        <v>0</v>
      </c>
      <c r="BZ43" s="59">
        <v>0</v>
      </c>
      <c r="CA43" s="62">
        <v>0</v>
      </c>
      <c r="CB43" s="65">
        <v>0</v>
      </c>
      <c r="CC43" s="59">
        <v>0</v>
      </c>
      <c r="CD43" s="62">
        <v>0</v>
      </c>
      <c r="CE43" s="65">
        <v>0</v>
      </c>
      <c r="CF43" s="59"/>
      <c r="CG43" s="62"/>
      <c r="CH43" s="65"/>
      <c r="CI43" s="59"/>
      <c r="CJ43" s="62"/>
      <c r="CK43" s="65"/>
    </row>
    <row r="44" ht="25.15" customHeight="1">
      <c r="A44" s="458" t="s">
        <v>902</v>
      </c>
      <c r="B44" s="369">
        <f t="shared" si="15"/>
        <v>37</v>
      </c>
      <c r="C44" s="57" t="s">
        <v>903</v>
      </c>
      <c r="D44" s="70" t="s">
        <v>50</v>
      </c>
      <c r="E44" s="59">
        <v>75</v>
      </c>
      <c r="F44" s="11">
        <f t="shared" si="11"/>
        <v>0</v>
      </c>
      <c r="G44" s="61">
        <v>3</v>
      </c>
      <c r="H44" s="11">
        <f t="shared" si="12"/>
        <v>0</v>
      </c>
      <c r="I44" s="62" t="s">
        <v>833</v>
      </c>
      <c r="J44" s="109" t="str">
        <f t="shared" si="13"/>
      </c>
      <c r="K44" s="111">
        <f t="shared" si="14"/>
        <v>0</v>
      </c>
      <c r="L44" s="375">
        <v>0</v>
      </c>
      <c r="M44" s="374">
        <v>0</v>
      </c>
      <c r="N44" s="376">
        <v>0</v>
      </c>
      <c r="O44" s="372">
        <v>0</v>
      </c>
      <c r="P44" s="374">
        <v>0</v>
      </c>
      <c r="Q44" s="376">
        <v>0</v>
      </c>
      <c r="R44" s="372">
        <v>0</v>
      </c>
      <c r="S44" s="374">
        <v>0</v>
      </c>
      <c r="T44" s="376">
        <v>0</v>
      </c>
      <c r="U44" s="372">
        <v>27</v>
      </c>
      <c r="V44" s="374">
        <v>1</v>
      </c>
      <c r="W44" s="376">
        <v>1</v>
      </c>
      <c r="X44" s="446">
        <v>40</v>
      </c>
      <c r="Y44" s="447">
        <v>1</v>
      </c>
      <c r="Z44" s="448">
        <v>1</v>
      </c>
      <c r="AA44" s="514">
        <v>43</v>
      </c>
      <c r="AB44" s="515">
        <v>2</v>
      </c>
      <c r="AC44" s="516">
        <v>2</v>
      </c>
      <c r="AD44" s="59">
        <v>0</v>
      </c>
      <c r="AE44" s="62">
        <v>0</v>
      </c>
      <c r="AF44" s="65">
        <v>0</v>
      </c>
      <c r="AG44" s="59">
        <v>0</v>
      </c>
      <c r="AH44" s="62">
        <v>0</v>
      </c>
      <c r="AI44" s="65">
        <v>0</v>
      </c>
      <c r="AJ44" s="59">
        <v>0</v>
      </c>
      <c r="AK44" s="62">
        <v>0</v>
      </c>
      <c r="AL44" s="65">
        <v>0</v>
      </c>
      <c r="AM44" s="59">
        <v>0</v>
      </c>
      <c r="AN44" s="62">
        <v>0</v>
      </c>
      <c r="AO44" s="65">
        <v>0</v>
      </c>
      <c r="AP44" s="59">
        <v>0</v>
      </c>
      <c r="AQ44" s="62">
        <v>0</v>
      </c>
      <c r="AR44" s="65">
        <v>0</v>
      </c>
      <c r="AS44" s="59">
        <v>0</v>
      </c>
      <c r="AT44" s="62">
        <v>0</v>
      </c>
      <c r="AU44" s="65">
        <v>0</v>
      </c>
      <c r="AV44" s="59">
        <v>0</v>
      </c>
      <c r="AW44" s="62">
        <v>0</v>
      </c>
      <c r="AX44" s="65">
        <v>0</v>
      </c>
      <c r="AY44" s="59">
        <v>0</v>
      </c>
      <c r="AZ44" s="62">
        <v>0</v>
      </c>
      <c r="BA44" s="65">
        <v>0</v>
      </c>
      <c r="BB44" s="59">
        <v>0</v>
      </c>
      <c r="BC44" s="62">
        <v>0</v>
      </c>
      <c r="BD44" s="65">
        <v>0</v>
      </c>
      <c r="BE44" s="59">
        <v>0</v>
      </c>
      <c r="BF44" s="62">
        <v>0</v>
      </c>
      <c r="BG44" s="65">
        <v>0</v>
      </c>
      <c r="BH44" s="59">
        <v>0</v>
      </c>
      <c r="BI44" s="62">
        <v>0</v>
      </c>
      <c r="BJ44" s="65">
        <v>0</v>
      </c>
      <c r="BK44" s="59">
        <v>0</v>
      </c>
      <c r="BL44" s="62">
        <v>0</v>
      </c>
      <c r="BM44" s="65">
        <v>0</v>
      </c>
      <c r="BN44" s="59">
        <v>0</v>
      </c>
      <c r="BO44" s="62">
        <v>0</v>
      </c>
      <c r="BP44" s="65">
        <v>0</v>
      </c>
      <c r="BQ44" s="59">
        <v>0</v>
      </c>
      <c r="BR44" s="62">
        <v>0</v>
      </c>
      <c r="BS44" s="65">
        <v>0</v>
      </c>
      <c r="BT44" s="59">
        <v>0</v>
      </c>
      <c r="BU44" s="62">
        <v>0</v>
      </c>
      <c r="BV44" s="65">
        <v>0</v>
      </c>
      <c r="BW44" s="59">
        <v>0</v>
      </c>
      <c r="BX44" s="62">
        <v>0</v>
      </c>
      <c r="BY44" s="65">
        <v>0</v>
      </c>
      <c r="BZ44" s="59">
        <v>0</v>
      </c>
      <c r="CA44" s="62">
        <v>0</v>
      </c>
      <c r="CB44" s="65">
        <v>0</v>
      </c>
      <c r="CC44" s="59">
        <v>0</v>
      </c>
      <c r="CD44" s="62">
        <v>0</v>
      </c>
      <c r="CE44" s="65">
        <v>0</v>
      </c>
      <c r="CF44" s="59"/>
      <c r="CG44" s="62"/>
      <c r="CH44" s="65"/>
      <c r="CI44" s="59"/>
      <c r="CJ44" s="62"/>
      <c r="CK44" s="65"/>
    </row>
    <row r="45" ht="25.15" customHeight="1">
      <c r="A45" s="458" t="s">
        <v>904</v>
      </c>
      <c r="B45" s="369">
        <f t="shared" si="15"/>
        <v>38</v>
      </c>
      <c r="C45" s="57" t="s">
        <v>343</v>
      </c>
      <c r="D45" s="70" t="s">
        <v>50</v>
      </c>
      <c r="E45" s="59">
        <v>65</v>
      </c>
      <c r="F45" s="11">
        <f t="shared" si="11"/>
        <v>0</v>
      </c>
      <c r="G45" s="61">
        <v>2</v>
      </c>
      <c r="H45" s="11">
        <f t="shared" si="12"/>
        <v>0</v>
      </c>
      <c r="I45" s="62" t="s">
        <v>833</v>
      </c>
      <c r="J45" s="109" t="str">
        <f t="shared" si="13"/>
      </c>
      <c r="K45" s="111">
        <f t="shared" si="14"/>
        <v>0</v>
      </c>
      <c r="L45" s="375">
        <v>0</v>
      </c>
      <c r="M45" s="374">
        <v>0</v>
      </c>
      <c r="N45" s="376">
        <v>0</v>
      </c>
      <c r="O45" s="372">
        <v>0</v>
      </c>
      <c r="P45" s="374">
        <v>0</v>
      </c>
      <c r="Q45" s="376">
        <v>0</v>
      </c>
      <c r="R45" s="372">
        <v>21</v>
      </c>
      <c r="S45" s="374">
        <v>0</v>
      </c>
      <c r="T45" s="376">
        <v>0</v>
      </c>
      <c r="U45" s="372">
        <v>3</v>
      </c>
      <c r="V45" s="374">
        <v>0</v>
      </c>
      <c r="W45" s="376">
        <v>0</v>
      </c>
      <c r="X45" s="446">
        <v>8</v>
      </c>
      <c r="Y45" s="447">
        <v>0</v>
      </c>
      <c r="Z45" s="448">
        <v>0</v>
      </c>
      <c r="AA45" s="514">
        <v>21</v>
      </c>
      <c r="AB45" s="515">
        <v>0</v>
      </c>
      <c r="AC45" s="516">
        <v>0</v>
      </c>
      <c r="AD45" s="59">
        <v>0</v>
      </c>
      <c r="AE45" s="62">
        <v>0</v>
      </c>
      <c r="AF45" s="65">
        <v>0</v>
      </c>
      <c r="AG45" s="59">
        <v>0</v>
      </c>
      <c r="AH45" s="62">
        <v>0</v>
      </c>
      <c r="AI45" s="65">
        <v>0</v>
      </c>
      <c r="AJ45" s="59">
        <v>0</v>
      </c>
      <c r="AK45" s="62">
        <v>0</v>
      </c>
      <c r="AL45" s="65">
        <v>0</v>
      </c>
      <c r="AM45" s="59">
        <v>0</v>
      </c>
      <c r="AN45" s="62">
        <v>0</v>
      </c>
      <c r="AO45" s="65">
        <v>0</v>
      </c>
      <c r="AP45" s="59">
        <v>0</v>
      </c>
      <c r="AQ45" s="62">
        <v>0</v>
      </c>
      <c r="AR45" s="65">
        <v>0</v>
      </c>
      <c r="AS45" s="59">
        <v>0</v>
      </c>
      <c r="AT45" s="62">
        <v>0</v>
      </c>
      <c r="AU45" s="65">
        <v>0</v>
      </c>
      <c r="AV45" s="59">
        <v>0</v>
      </c>
      <c r="AW45" s="62">
        <v>0</v>
      </c>
      <c r="AX45" s="65">
        <v>0</v>
      </c>
      <c r="AY45" s="59">
        <v>0</v>
      </c>
      <c r="AZ45" s="62">
        <v>0</v>
      </c>
      <c r="BA45" s="65">
        <v>0</v>
      </c>
      <c r="BB45" s="59">
        <v>0</v>
      </c>
      <c r="BC45" s="62">
        <v>0</v>
      </c>
      <c r="BD45" s="65">
        <v>0</v>
      </c>
      <c r="BE45" s="59">
        <v>0</v>
      </c>
      <c r="BF45" s="62">
        <v>0</v>
      </c>
      <c r="BG45" s="65">
        <v>0</v>
      </c>
      <c r="BH45" s="59">
        <v>0</v>
      </c>
      <c r="BI45" s="62">
        <v>0</v>
      </c>
      <c r="BJ45" s="65">
        <v>0</v>
      </c>
      <c r="BK45" s="59">
        <v>0</v>
      </c>
      <c r="BL45" s="62">
        <v>0</v>
      </c>
      <c r="BM45" s="65">
        <v>0</v>
      </c>
      <c r="BN45" s="59">
        <v>0</v>
      </c>
      <c r="BO45" s="62">
        <v>0</v>
      </c>
      <c r="BP45" s="65">
        <v>0</v>
      </c>
      <c r="BQ45" s="59">
        <v>0</v>
      </c>
      <c r="BR45" s="62">
        <v>0</v>
      </c>
      <c r="BS45" s="65">
        <v>0</v>
      </c>
      <c r="BT45" s="59">
        <v>0</v>
      </c>
      <c r="BU45" s="62">
        <v>0</v>
      </c>
      <c r="BV45" s="65">
        <v>0</v>
      </c>
      <c r="BW45" s="59">
        <v>0</v>
      </c>
      <c r="BX45" s="62">
        <v>0</v>
      </c>
      <c r="BY45" s="65">
        <v>0</v>
      </c>
      <c r="BZ45" s="59">
        <v>0</v>
      </c>
      <c r="CA45" s="62">
        <v>0</v>
      </c>
      <c r="CB45" s="65">
        <v>0</v>
      </c>
      <c r="CC45" s="59">
        <v>0</v>
      </c>
      <c r="CD45" s="62">
        <v>0</v>
      </c>
      <c r="CE45" s="65">
        <v>0</v>
      </c>
      <c r="CF45" s="59"/>
      <c r="CG45" s="62"/>
      <c r="CH45" s="65"/>
      <c r="CI45" s="59"/>
      <c r="CJ45" s="62"/>
      <c r="CK45" s="65"/>
    </row>
    <row r="46" ht="25.15" customHeight="1">
      <c r="A46" s="458" t="s">
        <v>905</v>
      </c>
      <c r="B46" s="369">
        <f t="shared" si="15"/>
        <v>39</v>
      </c>
      <c r="C46" s="57" t="s">
        <v>906</v>
      </c>
      <c r="D46" s="70" t="s">
        <v>50</v>
      </c>
      <c r="E46" s="59">
        <v>959</v>
      </c>
      <c r="F46" s="11">
        <f t="shared" si="11"/>
        <v>0</v>
      </c>
      <c r="G46" s="61">
        <v>28</v>
      </c>
      <c r="H46" s="11">
        <f t="shared" si="12"/>
        <v>0</v>
      </c>
      <c r="I46" s="62" t="s">
        <v>833</v>
      </c>
      <c r="J46" s="109" t="str">
        <f t="shared" si="13"/>
      </c>
      <c r="K46" s="111">
        <f t="shared" si="14"/>
        <v>0</v>
      </c>
      <c r="L46" s="375">
        <v>0</v>
      </c>
      <c r="M46" s="374">
        <v>0</v>
      </c>
      <c r="N46" s="376">
        <v>0</v>
      </c>
      <c r="O46" s="372">
        <v>0</v>
      </c>
      <c r="P46" s="374">
        <v>0</v>
      </c>
      <c r="Q46" s="376">
        <v>0</v>
      </c>
      <c r="R46" s="372">
        <v>9</v>
      </c>
      <c r="S46" s="374">
        <v>1</v>
      </c>
      <c r="T46" s="376">
        <v>1</v>
      </c>
      <c r="U46" s="372">
        <v>21</v>
      </c>
      <c r="V46" s="374">
        <v>0</v>
      </c>
      <c r="W46" s="376">
        <v>0</v>
      </c>
      <c r="X46" s="446">
        <v>26</v>
      </c>
      <c r="Y46" s="447">
        <v>0</v>
      </c>
      <c r="Z46" s="448">
        <v>0</v>
      </c>
      <c r="AA46" s="514">
        <v>29</v>
      </c>
      <c r="AB46" s="515">
        <v>0</v>
      </c>
      <c r="AC46" s="516">
        <v>0</v>
      </c>
      <c r="AD46" s="59">
        <v>0</v>
      </c>
      <c r="AE46" s="62">
        <v>0</v>
      </c>
      <c r="AF46" s="65">
        <v>0</v>
      </c>
      <c r="AG46" s="59">
        <v>0</v>
      </c>
      <c r="AH46" s="62">
        <v>0</v>
      </c>
      <c r="AI46" s="65">
        <v>0</v>
      </c>
      <c r="AJ46" s="59">
        <v>0</v>
      </c>
      <c r="AK46" s="62">
        <v>0</v>
      </c>
      <c r="AL46" s="65">
        <v>0</v>
      </c>
      <c r="AM46" s="59">
        <v>0</v>
      </c>
      <c r="AN46" s="62">
        <v>0</v>
      </c>
      <c r="AO46" s="65">
        <v>0</v>
      </c>
      <c r="AP46" s="59">
        <v>0</v>
      </c>
      <c r="AQ46" s="62">
        <v>0</v>
      </c>
      <c r="AR46" s="65">
        <v>0</v>
      </c>
      <c r="AS46" s="59">
        <v>0</v>
      </c>
      <c r="AT46" s="62">
        <v>0</v>
      </c>
      <c r="AU46" s="65">
        <v>0</v>
      </c>
      <c r="AV46" s="59">
        <v>0</v>
      </c>
      <c r="AW46" s="62">
        <v>0</v>
      </c>
      <c r="AX46" s="65">
        <v>0</v>
      </c>
      <c r="AY46" s="59">
        <v>0</v>
      </c>
      <c r="AZ46" s="62">
        <v>0</v>
      </c>
      <c r="BA46" s="65">
        <v>0</v>
      </c>
      <c r="BB46" s="59">
        <v>0</v>
      </c>
      <c r="BC46" s="62">
        <v>0</v>
      </c>
      <c r="BD46" s="65">
        <v>0</v>
      </c>
      <c r="BE46" s="59">
        <v>0</v>
      </c>
      <c r="BF46" s="62">
        <v>0</v>
      </c>
      <c r="BG46" s="65">
        <v>0</v>
      </c>
      <c r="BH46" s="59">
        <v>0</v>
      </c>
      <c r="BI46" s="62">
        <v>0</v>
      </c>
      <c r="BJ46" s="65">
        <v>0</v>
      </c>
      <c r="BK46" s="59">
        <v>0</v>
      </c>
      <c r="BL46" s="62">
        <v>0</v>
      </c>
      <c r="BM46" s="65">
        <v>0</v>
      </c>
      <c r="BN46" s="59">
        <v>0</v>
      </c>
      <c r="BO46" s="62">
        <v>0</v>
      </c>
      <c r="BP46" s="65">
        <v>0</v>
      </c>
      <c r="BQ46" s="59">
        <v>0</v>
      </c>
      <c r="BR46" s="62">
        <v>0</v>
      </c>
      <c r="BS46" s="65">
        <v>0</v>
      </c>
      <c r="BT46" s="59">
        <v>0</v>
      </c>
      <c r="BU46" s="62">
        <v>0</v>
      </c>
      <c r="BV46" s="65">
        <v>0</v>
      </c>
      <c r="BW46" s="59">
        <v>0</v>
      </c>
      <c r="BX46" s="62">
        <v>0</v>
      </c>
      <c r="BY46" s="65">
        <v>0</v>
      </c>
      <c r="BZ46" s="59">
        <v>0</v>
      </c>
      <c r="CA46" s="62">
        <v>0</v>
      </c>
      <c r="CB46" s="65">
        <v>0</v>
      </c>
      <c r="CC46" s="59">
        <v>0</v>
      </c>
      <c r="CD46" s="62">
        <v>0</v>
      </c>
      <c r="CE46" s="65">
        <v>0</v>
      </c>
      <c r="CF46" s="59"/>
      <c r="CG46" s="62"/>
      <c r="CH46" s="65"/>
      <c r="CI46" s="59"/>
      <c r="CJ46" s="62"/>
      <c r="CK46" s="65"/>
    </row>
    <row r="47" ht="25.15" customHeight="1">
      <c r="A47" s="458" t="s">
        <v>907</v>
      </c>
      <c r="B47" s="369">
        <f t="shared" si="15"/>
        <v>40</v>
      </c>
      <c r="C47" s="57" t="s">
        <v>908</v>
      </c>
      <c r="D47" s="70" t="s">
        <v>50</v>
      </c>
      <c r="E47" s="59">
        <v>990</v>
      </c>
      <c r="F47" s="11">
        <f t="shared" si="11"/>
        <v>0</v>
      </c>
      <c r="G47" s="61">
        <v>29</v>
      </c>
      <c r="H47" s="11">
        <f t="shared" si="12"/>
        <v>0</v>
      </c>
      <c r="I47" s="62" t="s">
        <v>833</v>
      </c>
      <c r="J47" s="109" t="str">
        <f t="shared" si="13"/>
      </c>
      <c r="K47" s="111">
        <f t="shared" si="14"/>
        <v>0</v>
      </c>
      <c r="L47" s="375">
        <v>9</v>
      </c>
      <c r="M47" s="374">
        <v>0</v>
      </c>
      <c r="N47" s="376">
        <v>0</v>
      </c>
      <c r="O47" s="372">
        <v>13</v>
      </c>
      <c r="P47" s="374">
        <v>0</v>
      </c>
      <c r="Q47" s="376">
        <v>0</v>
      </c>
      <c r="R47" s="372">
        <v>37</v>
      </c>
      <c r="S47" s="374">
        <v>0</v>
      </c>
      <c r="T47" s="376">
        <v>0</v>
      </c>
      <c r="U47" s="372">
        <v>0</v>
      </c>
      <c r="V47" s="374">
        <v>0</v>
      </c>
      <c r="W47" s="376">
        <v>0</v>
      </c>
      <c r="X47" s="446">
        <v>0</v>
      </c>
      <c r="Y47" s="447">
        <v>0</v>
      </c>
      <c r="Z47" s="448">
        <v>0</v>
      </c>
      <c r="AA47" s="514">
        <v>6</v>
      </c>
      <c r="AB47" s="515">
        <v>0</v>
      </c>
      <c r="AC47" s="516">
        <v>0</v>
      </c>
      <c r="AD47" s="59">
        <v>0</v>
      </c>
      <c r="AE47" s="62">
        <v>0</v>
      </c>
      <c r="AF47" s="65">
        <v>0</v>
      </c>
      <c r="AG47" s="59">
        <v>0</v>
      </c>
      <c r="AH47" s="62">
        <v>0</v>
      </c>
      <c r="AI47" s="65">
        <v>0</v>
      </c>
      <c r="AJ47" s="59">
        <v>0</v>
      </c>
      <c r="AK47" s="62">
        <v>0</v>
      </c>
      <c r="AL47" s="65">
        <v>0</v>
      </c>
      <c r="AM47" s="59">
        <v>0</v>
      </c>
      <c r="AN47" s="62">
        <v>0</v>
      </c>
      <c r="AO47" s="65">
        <v>0</v>
      </c>
      <c r="AP47" s="59">
        <v>0</v>
      </c>
      <c r="AQ47" s="62">
        <v>0</v>
      </c>
      <c r="AR47" s="65">
        <v>0</v>
      </c>
      <c r="AS47" s="59">
        <v>0</v>
      </c>
      <c r="AT47" s="62">
        <v>0</v>
      </c>
      <c r="AU47" s="65">
        <v>0</v>
      </c>
      <c r="AV47" s="59">
        <v>0</v>
      </c>
      <c r="AW47" s="62">
        <v>0</v>
      </c>
      <c r="AX47" s="65">
        <v>0</v>
      </c>
      <c r="AY47" s="59">
        <v>0</v>
      </c>
      <c r="AZ47" s="62">
        <v>0</v>
      </c>
      <c r="BA47" s="65">
        <v>0</v>
      </c>
      <c r="BB47" s="59">
        <v>0</v>
      </c>
      <c r="BC47" s="62">
        <v>0</v>
      </c>
      <c r="BD47" s="65">
        <v>0</v>
      </c>
      <c r="BE47" s="59">
        <v>0</v>
      </c>
      <c r="BF47" s="62">
        <v>0</v>
      </c>
      <c r="BG47" s="65">
        <v>0</v>
      </c>
      <c r="BH47" s="59">
        <v>0</v>
      </c>
      <c r="BI47" s="62">
        <v>0</v>
      </c>
      <c r="BJ47" s="65">
        <v>0</v>
      </c>
      <c r="BK47" s="59">
        <v>0</v>
      </c>
      <c r="BL47" s="62">
        <v>0</v>
      </c>
      <c r="BM47" s="65">
        <v>0</v>
      </c>
      <c r="BN47" s="59">
        <v>0</v>
      </c>
      <c r="BO47" s="62">
        <v>0</v>
      </c>
      <c r="BP47" s="65">
        <v>0</v>
      </c>
      <c r="BQ47" s="59">
        <v>0</v>
      </c>
      <c r="BR47" s="62">
        <v>0</v>
      </c>
      <c r="BS47" s="65">
        <v>0</v>
      </c>
      <c r="BT47" s="59">
        <v>0</v>
      </c>
      <c r="BU47" s="62">
        <v>0</v>
      </c>
      <c r="BV47" s="65">
        <v>0</v>
      </c>
      <c r="BW47" s="59">
        <v>0</v>
      </c>
      <c r="BX47" s="62">
        <v>0</v>
      </c>
      <c r="BY47" s="65">
        <v>0</v>
      </c>
      <c r="BZ47" s="59">
        <v>0</v>
      </c>
      <c r="CA47" s="62">
        <v>0</v>
      </c>
      <c r="CB47" s="65">
        <v>0</v>
      </c>
      <c r="CC47" s="59">
        <v>0</v>
      </c>
      <c r="CD47" s="62">
        <v>0</v>
      </c>
      <c r="CE47" s="65">
        <v>0</v>
      </c>
      <c r="CF47" s="59"/>
      <c r="CG47" s="62"/>
      <c r="CH47" s="65"/>
      <c r="CI47" s="59"/>
      <c r="CJ47" s="62"/>
      <c r="CK47" s="65"/>
    </row>
    <row r="48" ht="25.15" customHeight="1">
      <c r="A48" s="458" t="s">
        <v>909</v>
      </c>
      <c r="B48" s="369">
        <f t="shared" si="15"/>
        <v>41</v>
      </c>
      <c r="C48" s="57" t="s">
        <v>910</v>
      </c>
      <c r="D48" s="70" t="s">
        <v>50</v>
      </c>
      <c r="E48" s="59">
        <v>1973</v>
      </c>
      <c r="F48" s="11">
        <f t="shared" si="11"/>
        <v>0</v>
      </c>
      <c r="G48" s="61">
        <v>57</v>
      </c>
      <c r="H48" s="11">
        <f t="shared" si="12"/>
        <v>0</v>
      </c>
      <c r="I48" s="62">
        <v>211</v>
      </c>
      <c r="J48" s="109">
        <f t="shared" si="13"/>
        <v>0</v>
      </c>
      <c r="K48" s="111">
        <f t="shared" si="14"/>
        <v>0</v>
      </c>
      <c r="L48" s="375">
        <v>28</v>
      </c>
      <c r="M48" s="374">
        <v>4</v>
      </c>
      <c r="N48" s="376">
        <v>4</v>
      </c>
      <c r="O48" s="372">
        <v>32</v>
      </c>
      <c r="P48" s="374">
        <v>7</v>
      </c>
      <c r="Q48" s="376">
        <v>7</v>
      </c>
      <c r="R48" s="372">
        <v>24</v>
      </c>
      <c r="S48" s="374">
        <v>3</v>
      </c>
      <c r="T48" s="376">
        <v>3</v>
      </c>
      <c r="U48" s="372">
        <v>50</v>
      </c>
      <c r="V48" s="374">
        <v>4</v>
      </c>
      <c r="W48" s="376">
        <v>4</v>
      </c>
      <c r="X48" s="446">
        <v>31</v>
      </c>
      <c r="Y48" s="447">
        <v>1</v>
      </c>
      <c r="Z48" s="448">
        <v>1</v>
      </c>
      <c r="AA48" s="514">
        <v>7</v>
      </c>
      <c r="AB48" s="515">
        <v>1</v>
      </c>
      <c r="AC48" s="516">
        <v>1</v>
      </c>
      <c r="AD48" s="59">
        <v>0</v>
      </c>
      <c r="AE48" s="62">
        <v>0</v>
      </c>
      <c r="AF48" s="65">
        <v>0</v>
      </c>
      <c r="AG48" s="59">
        <v>0</v>
      </c>
      <c r="AH48" s="62">
        <v>0</v>
      </c>
      <c r="AI48" s="65">
        <v>0</v>
      </c>
      <c r="AJ48" s="59">
        <v>0</v>
      </c>
      <c r="AK48" s="62">
        <v>0</v>
      </c>
      <c r="AL48" s="65">
        <v>0</v>
      </c>
      <c r="AM48" s="59">
        <v>0</v>
      </c>
      <c r="AN48" s="62">
        <v>0</v>
      </c>
      <c r="AO48" s="65">
        <v>0</v>
      </c>
      <c r="AP48" s="59">
        <v>0</v>
      </c>
      <c r="AQ48" s="62">
        <v>0</v>
      </c>
      <c r="AR48" s="65">
        <v>0</v>
      </c>
      <c r="AS48" s="59">
        <v>0</v>
      </c>
      <c r="AT48" s="62">
        <v>0</v>
      </c>
      <c r="AU48" s="65">
        <v>0</v>
      </c>
      <c r="AV48" s="59">
        <v>0</v>
      </c>
      <c r="AW48" s="62">
        <v>0</v>
      </c>
      <c r="AX48" s="65">
        <v>0</v>
      </c>
      <c r="AY48" s="59">
        <v>0</v>
      </c>
      <c r="AZ48" s="62">
        <v>0</v>
      </c>
      <c r="BA48" s="65">
        <v>0</v>
      </c>
      <c r="BB48" s="59">
        <v>0</v>
      </c>
      <c r="BC48" s="62">
        <v>0</v>
      </c>
      <c r="BD48" s="65">
        <v>0</v>
      </c>
      <c r="BE48" s="59">
        <v>0</v>
      </c>
      <c r="BF48" s="62">
        <v>0</v>
      </c>
      <c r="BG48" s="65">
        <v>0</v>
      </c>
      <c r="BH48" s="59">
        <v>0</v>
      </c>
      <c r="BI48" s="62">
        <v>0</v>
      </c>
      <c r="BJ48" s="65">
        <v>0</v>
      </c>
      <c r="BK48" s="59">
        <v>0</v>
      </c>
      <c r="BL48" s="62">
        <v>0</v>
      </c>
      <c r="BM48" s="65">
        <v>0</v>
      </c>
      <c r="BN48" s="59">
        <v>0</v>
      </c>
      <c r="BO48" s="62">
        <v>0</v>
      </c>
      <c r="BP48" s="65">
        <v>0</v>
      </c>
      <c r="BQ48" s="59">
        <v>0</v>
      </c>
      <c r="BR48" s="62">
        <v>0</v>
      </c>
      <c r="BS48" s="65">
        <v>0</v>
      </c>
      <c r="BT48" s="59">
        <v>0</v>
      </c>
      <c r="BU48" s="62">
        <v>0</v>
      </c>
      <c r="BV48" s="65">
        <v>0</v>
      </c>
      <c r="BW48" s="59">
        <v>0</v>
      </c>
      <c r="BX48" s="62">
        <v>0</v>
      </c>
      <c r="BY48" s="65">
        <v>0</v>
      </c>
      <c r="BZ48" s="59">
        <v>0</v>
      </c>
      <c r="CA48" s="62">
        <v>0</v>
      </c>
      <c r="CB48" s="65">
        <v>0</v>
      </c>
      <c r="CC48" s="59">
        <v>0</v>
      </c>
      <c r="CD48" s="62">
        <v>0</v>
      </c>
      <c r="CE48" s="65">
        <v>0</v>
      </c>
      <c r="CF48" s="59"/>
      <c r="CG48" s="62"/>
      <c r="CH48" s="65"/>
      <c r="CI48" s="59"/>
      <c r="CJ48" s="62"/>
      <c r="CK48" s="65"/>
    </row>
    <row r="49" ht="25.15" customHeight="1">
      <c r="A49" s="458" t="s">
        <v>911</v>
      </c>
      <c r="B49" s="369">
        <f t="shared" si="15"/>
        <v>42</v>
      </c>
      <c r="C49" s="57" t="s">
        <v>912</v>
      </c>
      <c r="D49" s="70" t="s">
        <v>50</v>
      </c>
      <c r="E49" s="59">
        <v>1929</v>
      </c>
      <c r="F49" s="11">
        <f t="shared" si="11"/>
        <v>0</v>
      </c>
      <c r="G49" s="61">
        <v>57</v>
      </c>
      <c r="H49" s="11">
        <f t="shared" si="12"/>
        <v>0</v>
      </c>
      <c r="I49" s="62" t="s">
        <v>833</v>
      </c>
      <c r="J49" s="109" t="str">
        <f t="shared" si="13"/>
      </c>
      <c r="K49" s="111">
        <f t="shared" si="14"/>
        <v>0</v>
      </c>
      <c r="L49" s="375">
        <v>17</v>
      </c>
      <c r="M49" s="374">
        <v>0</v>
      </c>
      <c r="N49" s="376">
        <v>0</v>
      </c>
      <c r="O49" s="372">
        <v>21</v>
      </c>
      <c r="P49" s="374">
        <v>1</v>
      </c>
      <c r="Q49" s="376">
        <v>1</v>
      </c>
      <c r="R49" s="372">
        <v>12</v>
      </c>
      <c r="S49" s="374">
        <v>5</v>
      </c>
      <c r="T49" s="376">
        <v>5</v>
      </c>
      <c r="U49" s="372">
        <v>31</v>
      </c>
      <c r="V49" s="374">
        <v>1</v>
      </c>
      <c r="W49" s="376">
        <v>1</v>
      </c>
      <c r="X49" s="446">
        <v>27</v>
      </c>
      <c r="Y49" s="447">
        <v>0</v>
      </c>
      <c r="Z49" s="448">
        <v>0</v>
      </c>
      <c r="AA49" s="514">
        <v>9</v>
      </c>
      <c r="AB49" s="515">
        <v>0</v>
      </c>
      <c r="AC49" s="516">
        <v>0</v>
      </c>
      <c r="AD49" s="59">
        <v>0</v>
      </c>
      <c r="AE49" s="62">
        <v>0</v>
      </c>
      <c r="AF49" s="65">
        <v>0</v>
      </c>
      <c r="AG49" s="59">
        <v>0</v>
      </c>
      <c r="AH49" s="62">
        <v>0</v>
      </c>
      <c r="AI49" s="65">
        <v>0</v>
      </c>
      <c r="AJ49" s="59">
        <v>0</v>
      </c>
      <c r="AK49" s="62">
        <v>0</v>
      </c>
      <c r="AL49" s="65">
        <v>0</v>
      </c>
      <c r="AM49" s="59">
        <v>0</v>
      </c>
      <c r="AN49" s="62">
        <v>0</v>
      </c>
      <c r="AO49" s="65">
        <v>0</v>
      </c>
      <c r="AP49" s="59">
        <v>0</v>
      </c>
      <c r="AQ49" s="62">
        <v>0</v>
      </c>
      <c r="AR49" s="65">
        <v>0</v>
      </c>
      <c r="AS49" s="59">
        <v>0</v>
      </c>
      <c r="AT49" s="62">
        <v>0</v>
      </c>
      <c r="AU49" s="65">
        <v>0</v>
      </c>
      <c r="AV49" s="59">
        <v>0</v>
      </c>
      <c r="AW49" s="62">
        <v>0</v>
      </c>
      <c r="AX49" s="65">
        <v>0</v>
      </c>
      <c r="AY49" s="59">
        <v>0</v>
      </c>
      <c r="AZ49" s="62">
        <v>0</v>
      </c>
      <c r="BA49" s="65">
        <v>0</v>
      </c>
      <c r="BB49" s="59">
        <v>0</v>
      </c>
      <c r="BC49" s="62">
        <v>0</v>
      </c>
      <c r="BD49" s="65">
        <v>0</v>
      </c>
      <c r="BE49" s="59">
        <v>0</v>
      </c>
      <c r="BF49" s="62">
        <v>0</v>
      </c>
      <c r="BG49" s="65">
        <v>0</v>
      </c>
      <c r="BH49" s="59">
        <v>0</v>
      </c>
      <c r="BI49" s="62">
        <v>0</v>
      </c>
      <c r="BJ49" s="65">
        <v>0</v>
      </c>
      <c r="BK49" s="59">
        <v>0</v>
      </c>
      <c r="BL49" s="62">
        <v>0</v>
      </c>
      <c r="BM49" s="65">
        <v>0</v>
      </c>
      <c r="BN49" s="59">
        <v>0</v>
      </c>
      <c r="BO49" s="62">
        <v>0</v>
      </c>
      <c r="BP49" s="65">
        <v>0</v>
      </c>
      <c r="BQ49" s="59">
        <v>0</v>
      </c>
      <c r="BR49" s="62">
        <v>0</v>
      </c>
      <c r="BS49" s="65">
        <v>0</v>
      </c>
      <c r="BT49" s="59">
        <v>0</v>
      </c>
      <c r="BU49" s="62">
        <v>0</v>
      </c>
      <c r="BV49" s="65">
        <v>0</v>
      </c>
      <c r="BW49" s="59">
        <v>0</v>
      </c>
      <c r="BX49" s="62">
        <v>0</v>
      </c>
      <c r="BY49" s="65">
        <v>0</v>
      </c>
      <c r="BZ49" s="59">
        <v>0</v>
      </c>
      <c r="CA49" s="62">
        <v>0</v>
      </c>
      <c r="CB49" s="65">
        <v>0</v>
      </c>
      <c r="CC49" s="59">
        <v>0</v>
      </c>
      <c r="CD49" s="62">
        <v>0</v>
      </c>
      <c r="CE49" s="65">
        <v>0</v>
      </c>
      <c r="CF49" s="59"/>
      <c r="CG49" s="62"/>
      <c r="CH49" s="65"/>
      <c r="CI49" s="59"/>
      <c r="CJ49" s="62"/>
      <c r="CK49" s="65"/>
    </row>
    <row r="50" ht="25.15" customHeight="1">
      <c r="A50" s="458" t="s">
        <v>913</v>
      </c>
      <c r="B50" s="369">
        <f t="shared" si="15"/>
        <v>43</v>
      </c>
      <c r="C50" s="57" t="s">
        <v>914</v>
      </c>
      <c r="D50" s="70" t="s">
        <v>50</v>
      </c>
      <c r="E50" s="59">
        <v>192</v>
      </c>
      <c r="F50" s="11">
        <f t="shared" si="11"/>
        <v>0</v>
      </c>
      <c r="G50" s="61">
        <v>5</v>
      </c>
      <c r="H50" s="11">
        <f t="shared" si="12"/>
        <v>0</v>
      </c>
      <c r="I50" s="62" t="s">
        <v>833</v>
      </c>
      <c r="J50" s="109" t="str">
        <f t="shared" si="13"/>
      </c>
      <c r="K50" s="111">
        <f t="shared" si="14"/>
        <v>0</v>
      </c>
      <c r="L50" s="375">
        <v>6</v>
      </c>
      <c r="M50" s="374">
        <v>0</v>
      </c>
      <c r="N50" s="376">
        <v>0</v>
      </c>
      <c r="O50" s="372">
        <v>8</v>
      </c>
      <c r="P50" s="374">
        <v>0</v>
      </c>
      <c r="Q50" s="376">
        <v>0</v>
      </c>
      <c r="R50" s="372">
        <v>0</v>
      </c>
      <c r="S50" s="374">
        <v>0</v>
      </c>
      <c r="T50" s="376">
        <v>0</v>
      </c>
      <c r="U50" s="372">
        <v>0</v>
      </c>
      <c r="V50" s="374">
        <v>0</v>
      </c>
      <c r="W50" s="376">
        <v>0</v>
      </c>
      <c r="X50" s="446">
        <v>0</v>
      </c>
      <c r="Y50" s="447">
        <v>0</v>
      </c>
      <c r="Z50" s="448">
        <v>0</v>
      </c>
      <c r="AA50" s="514">
        <v>2</v>
      </c>
      <c r="AB50" s="515">
        <v>0</v>
      </c>
      <c r="AC50" s="516">
        <v>0</v>
      </c>
      <c r="AD50" s="59">
        <v>0</v>
      </c>
      <c r="AE50" s="62">
        <v>0</v>
      </c>
      <c r="AF50" s="65">
        <v>0</v>
      </c>
      <c r="AG50" s="59">
        <v>0</v>
      </c>
      <c r="AH50" s="62">
        <v>0</v>
      </c>
      <c r="AI50" s="65">
        <v>0</v>
      </c>
      <c r="AJ50" s="59">
        <v>0</v>
      </c>
      <c r="AK50" s="62">
        <v>0</v>
      </c>
      <c r="AL50" s="65">
        <v>0</v>
      </c>
      <c r="AM50" s="59">
        <v>0</v>
      </c>
      <c r="AN50" s="62">
        <v>0</v>
      </c>
      <c r="AO50" s="65">
        <v>0</v>
      </c>
      <c r="AP50" s="59">
        <v>0</v>
      </c>
      <c r="AQ50" s="62">
        <v>0</v>
      </c>
      <c r="AR50" s="65">
        <v>0</v>
      </c>
      <c r="AS50" s="59">
        <v>0</v>
      </c>
      <c r="AT50" s="62">
        <v>0</v>
      </c>
      <c r="AU50" s="65">
        <v>0</v>
      </c>
      <c r="AV50" s="59">
        <v>0</v>
      </c>
      <c r="AW50" s="62">
        <v>0</v>
      </c>
      <c r="AX50" s="65">
        <v>0</v>
      </c>
      <c r="AY50" s="59">
        <v>0</v>
      </c>
      <c r="AZ50" s="62">
        <v>0</v>
      </c>
      <c r="BA50" s="65">
        <v>0</v>
      </c>
      <c r="BB50" s="59">
        <v>0</v>
      </c>
      <c r="BC50" s="62">
        <v>0</v>
      </c>
      <c r="BD50" s="65">
        <v>0</v>
      </c>
      <c r="BE50" s="59">
        <v>0</v>
      </c>
      <c r="BF50" s="62">
        <v>0</v>
      </c>
      <c r="BG50" s="65">
        <v>0</v>
      </c>
      <c r="BH50" s="59">
        <v>0</v>
      </c>
      <c r="BI50" s="62">
        <v>0</v>
      </c>
      <c r="BJ50" s="65">
        <v>0</v>
      </c>
      <c r="BK50" s="59">
        <v>0</v>
      </c>
      <c r="BL50" s="62">
        <v>0</v>
      </c>
      <c r="BM50" s="65">
        <v>0</v>
      </c>
      <c r="BN50" s="59">
        <v>0</v>
      </c>
      <c r="BO50" s="62">
        <v>0</v>
      </c>
      <c r="BP50" s="65">
        <v>0</v>
      </c>
      <c r="BQ50" s="59">
        <v>0</v>
      </c>
      <c r="BR50" s="62">
        <v>0</v>
      </c>
      <c r="BS50" s="65">
        <v>0</v>
      </c>
      <c r="BT50" s="59">
        <v>0</v>
      </c>
      <c r="BU50" s="62">
        <v>0</v>
      </c>
      <c r="BV50" s="65">
        <v>0</v>
      </c>
      <c r="BW50" s="59">
        <v>0</v>
      </c>
      <c r="BX50" s="62">
        <v>0</v>
      </c>
      <c r="BY50" s="65">
        <v>0</v>
      </c>
      <c r="BZ50" s="59">
        <v>0</v>
      </c>
      <c r="CA50" s="62">
        <v>0</v>
      </c>
      <c r="CB50" s="65">
        <v>0</v>
      </c>
      <c r="CC50" s="59">
        <v>0</v>
      </c>
      <c r="CD50" s="62">
        <v>0</v>
      </c>
      <c r="CE50" s="65">
        <v>0</v>
      </c>
      <c r="CF50" s="59"/>
      <c r="CG50" s="62"/>
      <c r="CH50" s="65"/>
      <c r="CI50" s="59"/>
      <c r="CJ50" s="62"/>
      <c r="CK50" s="65"/>
    </row>
    <row r="51" ht="25.15" customHeight="1">
      <c r="A51" s="458" t="s">
        <v>915</v>
      </c>
      <c r="B51" s="369">
        <f t="shared" si="15"/>
        <v>44</v>
      </c>
      <c r="C51" s="57" t="s">
        <v>916</v>
      </c>
      <c r="D51" s="70" t="s">
        <v>50</v>
      </c>
      <c r="E51" s="59">
        <v>709</v>
      </c>
      <c r="F51" s="11">
        <f t="shared" si="11"/>
        <v>0</v>
      </c>
      <c r="G51" s="61">
        <v>21</v>
      </c>
      <c r="H51" s="11">
        <f t="shared" si="12"/>
        <v>0</v>
      </c>
      <c r="I51" s="62" t="s">
        <v>833</v>
      </c>
      <c r="J51" s="109" t="str">
        <f t="shared" si="13"/>
      </c>
      <c r="K51" s="111">
        <f t="shared" si="14"/>
        <v>0</v>
      </c>
      <c r="L51" s="375">
        <v>9</v>
      </c>
      <c r="M51" s="374">
        <v>3</v>
      </c>
      <c r="N51" s="376">
        <v>3</v>
      </c>
      <c r="O51" s="372">
        <v>8</v>
      </c>
      <c r="P51" s="374">
        <v>2</v>
      </c>
      <c r="Q51" s="376">
        <v>2</v>
      </c>
      <c r="R51" s="372">
        <v>0</v>
      </c>
      <c r="S51" s="374">
        <v>0</v>
      </c>
      <c r="T51" s="376">
        <v>0</v>
      </c>
      <c r="U51" s="372">
        <v>28</v>
      </c>
      <c r="V51" s="374">
        <v>3</v>
      </c>
      <c r="W51" s="376">
        <v>3</v>
      </c>
      <c r="X51" s="446">
        <v>0</v>
      </c>
      <c r="Y51" s="447">
        <v>0</v>
      </c>
      <c r="Z51" s="448">
        <v>0</v>
      </c>
      <c r="AA51" s="514">
        <v>0</v>
      </c>
      <c r="AB51" s="515">
        <v>0</v>
      </c>
      <c r="AC51" s="516">
        <v>0</v>
      </c>
      <c r="AD51" s="59">
        <v>0</v>
      </c>
      <c r="AE51" s="62">
        <v>0</v>
      </c>
      <c r="AF51" s="65">
        <v>0</v>
      </c>
      <c r="AG51" s="59">
        <v>0</v>
      </c>
      <c r="AH51" s="62">
        <v>0</v>
      </c>
      <c r="AI51" s="65">
        <v>0</v>
      </c>
      <c r="AJ51" s="59">
        <v>0</v>
      </c>
      <c r="AK51" s="62">
        <v>0</v>
      </c>
      <c r="AL51" s="65">
        <v>0</v>
      </c>
      <c r="AM51" s="59">
        <v>0</v>
      </c>
      <c r="AN51" s="62">
        <v>0</v>
      </c>
      <c r="AO51" s="65">
        <v>0</v>
      </c>
      <c r="AP51" s="59">
        <v>0</v>
      </c>
      <c r="AQ51" s="62">
        <v>0</v>
      </c>
      <c r="AR51" s="65">
        <v>0</v>
      </c>
      <c r="AS51" s="59">
        <v>0</v>
      </c>
      <c r="AT51" s="62">
        <v>0</v>
      </c>
      <c r="AU51" s="65">
        <v>0</v>
      </c>
      <c r="AV51" s="59">
        <v>0</v>
      </c>
      <c r="AW51" s="62">
        <v>0</v>
      </c>
      <c r="AX51" s="65">
        <v>0</v>
      </c>
      <c r="AY51" s="59">
        <v>0</v>
      </c>
      <c r="AZ51" s="62">
        <v>0</v>
      </c>
      <c r="BA51" s="65">
        <v>0</v>
      </c>
      <c r="BB51" s="59">
        <v>0</v>
      </c>
      <c r="BC51" s="62">
        <v>0</v>
      </c>
      <c r="BD51" s="65">
        <v>0</v>
      </c>
      <c r="BE51" s="59">
        <v>0</v>
      </c>
      <c r="BF51" s="62">
        <v>0</v>
      </c>
      <c r="BG51" s="65">
        <v>0</v>
      </c>
      <c r="BH51" s="59">
        <v>0</v>
      </c>
      <c r="BI51" s="62">
        <v>0</v>
      </c>
      <c r="BJ51" s="65">
        <v>0</v>
      </c>
      <c r="BK51" s="59">
        <v>0</v>
      </c>
      <c r="BL51" s="62">
        <v>0</v>
      </c>
      <c r="BM51" s="65">
        <v>0</v>
      </c>
      <c r="BN51" s="59">
        <v>0</v>
      </c>
      <c r="BO51" s="62">
        <v>0</v>
      </c>
      <c r="BP51" s="65">
        <v>0</v>
      </c>
      <c r="BQ51" s="59">
        <v>0</v>
      </c>
      <c r="BR51" s="62">
        <v>0</v>
      </c>
      <c r="BS51" s="65">
        <v>0</v>
      </c>
      <c r="BT51" s="59">
        <v>0</v>
      </c>
      <c r="BU51" s="62">
        <v>0</v>
      </c>
      <c r="BV51" s="65">
        <v>0</v>
      </c>
      <c r="BW51" s="59">
        <v>0</v>
      </c>
      <c r="BX51" s="62">
        <v>0</v>
      </c>
      <c r="BY51" s="65">
        <v>0</v>
      </c>
      <c r="BZ51" s="59">
        <v>0</v>
      </c>
      <c r="CA51" s="62">
        <v>0</v>
      </c>
      <c r="CB51" s="65">
        <v>0</v>
      </c>
      <c r="CC51" s="59">
        <v>0</v>
      </c>
      <c r="CD51" s="62">
        <v>0</v>
      </c>
      <c r="CE51" s="65">
        <v>0</v>
      </c>
      <c r="CF51" s="59"/>
      <c r="CG51" s="62"/>
      <c r="CH51" s="65"/>
      <c r="CI51" s="59"/>
      <c r="CJ51" s="62"/>
      <c r="CK51" s="65"/>
    </row>
    <row r="52" ht="25.15" customHeight="1">
      <c r="A52" s="458" t="s">
        <v>917</v>
      </c>
      <c r="B52" s="369">
        <f t="shared" si="15"/>
        <v>45</v>
      </c>
      <c r="C52" s="57" t="s">
        <v>918</v>
      </c>
      <c r="D52" s="70" t="s">
        <v>50</v>
      </c>
      <c r="E52" s="59">
        <v>988</v>
      </c>
      <c r="F52" s="11">
        <f t="shared" si="11"/>
        <v>0</v>
      </c>
      <c r="G52" s="61">
        <v>28</v>
      </c>
      <c r="H52" s="11">
        <f t="shared" si="12"/>
        <v>0</v>
      </c>
      <c r="I52" s="62">
        <v>238</v>
      </c>
      <c r="J52" s="109">
        <f t="shared" si="13"/>
        <v>0</v>
      </c>
      <c r="K52" s="111">
        <f t="shared" si="14"/>
        <v>0</v>
      </c>
      <c r="L52" s="375">
        <v>73</v>
      </c>
      <c r="M52" s="374">
        <v>1</v>
      </c>
      <c r="N52" s="376">
        <v>1</v>
      </c>
      <c r="O52" s="372">
        <v>60</v>
      </c>
      <c r="P52" s="374">
        <v>1</v>
      </c>
      <c r="Q52" s="376">
        <v>1</v>
      </c>
      <c r="R52" s="372">
        <v>48</v>
      </c>
      <c r="S52" s="374">
        <v>1</v>
      </c>
      <c r="T52" s="376">
        <v>1</v>
      </c>
      <c r="U52" s="372">
        <v>27</v>
      </c>
      <c r="V52" s="374">
        <v>0</v>
      </c>
      <c r="W52" s="376">
        <v>0</v>
      </c>
      <c r="X52" s="446">
        <v>33</v>
      </c>
      <c r="Y52" s="447">
        <v>1</v>
      </c>
      <c r="Z52" s="448">
        <v>0</v>
      </c>
      <c r="AA52" s="514">
        <v>72</v>
      </c>
      <c r="AB52" s="515">
        <v>1</v>
      </c>
      <c r="AC52" s="516">
        <v>1</v>
      </c>
      <c r="AD52" s="59">
        <v>0</v>
      </c>
      <c r="AE52" s="62">
        <v>0</v>
      </c>
      <c r="AF52" s="65">
        <v>0</v>
      </c>
      <c r="AG52" s="59">
        <v>0</v>
      </c>
      <c r="AH52" s="62">
        <v>0</v>
      </c>
      <c r="AI52" s="65">
        <v>0</v>
      </c>
      <c r="AJ52" s="59">
        <v>0</v>
      </c>
      <c r="AK52" s="62">
        <v>0</v>
      </c>
      <c r="AL52" s="65">
        <v>0</v>
      </c>
      <c r="AM52" s="59">
        <v>0</v>
      </c>
      <c r="AN52" s="62">
        <v>0</v>
      </c>
      <c r="AO52" s="65">
        <v>0</v>
      </c>
      <c r="AP52" s="59">
        <v>0</v>
      </c>
      <c r="AQ52" s="62">
        <v>0</v>
      </c>
      <c r="AR52" s="65">
        <v>0</v>
      </c>
      <c r="AS52" s="59">
        <v>0</v>
      </c>
      <c r="AT52" s="62">
        <v>0</v>
      </c>
      <c r="AU52" s="65">
        <v>0</v>
      </c>
      <c r="AV52" s="59">
        <v>0</v>
      </c>
      <c r="AW52" s="62">
        <v>0</v>
      </c>
      <c r="AX52" s="65">
        <v>0</v>
      </c>
      <c r="AY52" s="59">
        <v>0</v>
      </c>
      <c r="AZ52" s="62">
        <v>0</v>
      </c>
      <c r="BA52" s="65">
        <v>0</v>
      </c>
      <c r="BB52" s="59">
        <v>0</v>
      </c>
      <c r="BC52" s="62">
        <v>0</v>
      </c>
      <c r="BD52" s="65">
        <v>0</v>
      </c>
      <c r="BE52" s="59">
        <v>0</v>
      </c>
      <c r="BF52" s="62">
        <v>0</v>
      </c>
      <c r="BG52" s="65">
        <v>0</v>
      </c>
      <c r="BH52" s="59">
        <v>0</v>
      </c>
      <c r="BI52" s="62">
        <v>0</v>
      </c>
      <c r="BJ52" s="65">
        <v>0</v>
      </c>
      <c r="BK52" s="59">
        <v>0</v>
      </c>
      <c r="BL52" s="62">
        <v>0</v>
      </c>
      <c r="BM52" s="65">
        <v>0</v>
      </c>
      <c r="BN52" s="59">
        <v>0</v>
      </c>
      <c r="BO52" s="62">
        <v>0</v>
      </c>
      <c r="BP52" s="65">
        <v>0</v>
      </c>
      <c r="BQ52" s="59">
        <v>0</v>
      </c>
      <c r="BR52" s="62">
        <v>0</v>
      </c>
      <c r="BS52" s="65">
        <v>0</v>
      </c>
      <c r="BT52" s="59">
        <v>0</v>
      </c>
      <c r="BU52" s="62">
        <v>0</v>
      </c>
      <c r="BV52" s="65">
        <v>0</v>
      </c>
      <c r="BW52" s="59">
        <v>0</v>
      </c>
      <c r="BX52" s="62">
        <v>0</v>
      </c>
      <c r="BY52" s="65">
        <v>0</v>
      </c>
      <c r="BZ52" s="59">
        <v>0</v>
      </c>
      <c r="CA52" s="62">
        <v>0</v>
      </c>
      <c r="CB52" s="65">
        <v>0</v>
      </c>
      <c r="CC52" s="59">
        <v>0</v>
      </c>
      <c r="CD52" s="62">
        <v>0</v>
      </c>
      <c r="CE52" s="65">
        <v>0</v>
      </c>
      <c r="CF52" s="59"/>
      <c r="CG52" s="62"/>
      <c r="CH52" s="65"/>
      <c r="CI52" s="59"/>
      <c r="CJ52" s="62"/>
      <c r="CK52" s="65"/>
    </row>
    <row r="53" ht="25.15" customHeight="1">
      <c r="A53" s="458" t="s">
        <v>919</v>
      </c>
      <c r="B53" s="369">
        <f t="shared" si="15"/>
        <v>46</v>
      </c>
      <c r="C53" s="57" t="s">
        <v>920</v>
      </c>
      <c r="D53" s="70" t="s">
        <v>50</v>
      </c>
      <c r="E53" s="59">
        <v>83</v>
      </c>
      <c r="F53" s="11">
        <f t="shared" si="11"/>
        <v>0</v>
      </c>
      <c r="G53" s="61">
        <v>4</v>
      </c>
      <c r="H53" s="11">
        <f t="shared" si="12"/>
        <v>0</v>
      </c>
      <c r="I53" s="62" t="s">
        <v>833</v>
      </c>
      <c r="J53" s="109" t="str">
        <f t="shared" si="13"/>
      </c>
      <c r="K53" s="111">
        <f t="shared" si="14"/>
        <v>0</v>
      </c>
      <c r="L53" s="375">
        <v>0</v>
      </c>
      <c r="M53" s="374">
        <v>0</v>
      </c>
      <c r="N53" s="376">
        <v>0</v>
      </c>
      <c r="O53" s="372">
        <v>0</v>
      </c>
      <c r="P53" s="374">
        <v>0</v>
      </c>
      <c r="Q53" s="376">
        <v>0</v>
      </c>
      <c r="R53" s="372">
        <v>0</v>
      </c>
      <c r="S53" s="374">
        <v>0</v>
      </c>
      <c r="T53" s="376">
        <v>0</v>
      </c>
      <c r="U53" s="372">
        <v>0</v>
      </c>
      <c r="V53" s="374">
        <v>0</v>
      </c>
      <c r="W53" s="376">
        <v>0</v>
      </c>
      <c r="X53" s="446">
        <v>20</v>
      </c>
      <c r="Y53" s="447">
        <v>1</v>
      </c>
      <c r="Z53" s="448">
        <v>1</v>
      </c>
      <c r="AA53" s="514">
        <v>13</v>
      </c>
      <c r="AB53" s="515">
        <v>1</v>
      </c>
      <c r="AC53" s="516">
        <v>1</v>
      </c>
      <c r="AD53" s="59">
        <v>0</v>
      </c>
      <c r="AE53" s="62">
        <v>0</v>
      </c>
      <c r="AF53" s="65">
        <v>0</v>
      </c>
      <c r="AG53" s="59">
        <v>0</v>
      </c>
      <c r="AH53" s="62">
        <v>0</v>
      </c>
      <c r="AI53" s="65">
        <v>0</v>
      </c>
      <c r="AJ53" s="59">
        <v>0</v>
      </c>
      <c r="AK53" s="62">
        <v>0</v>
      </c>
      <c r="AL53" s="65">
        <v>0</v>
      </c>
      <c r="AM53" s="59">
        <v>0</v>
      </c>
      <c r="AN53" s="62">
        <v>0</v>
      </c>
      <c r="AO53" s="65">
        <v>0</v>
      </c>
      <c r="AP53" s="59">
        <v>0</v>
      </c>
      <c r="AQ53" s="62">
        <v>0</v>
      </c>
      <c r="AR53" s="65">
        <v>0</v>
      </c>
      <c r="AS53" s="59">
        <v>0</v>
      </c>
      <c r="AT53" s="62">
        <v>0</v>
      </c>
      <c r="AU53" s="65">
        <v>0</v>
      </c>
      <c r="AV53" s="59">
        <v>0</v>
      </c>
      <c r="AW53" s="62">
        <v>0</v>
      </c>
      <c r="AX53" s="65">
        <v>0</v>
      </c>
      <c r="AY53" s="59">
        <v>0</v>
      </c>
      <c r="AZ53" s="62">
        <v>0</v>
      </c>
      <c r="BA53" s="65">
        <v>0</v>
      </c>
      <c r="BB53" s="59">
        <v>0</v>
      </c>
      <c r="BC53" s="62">
        <v>0</v>
      </c>
      <c r="BD53" s="65">
        <v>0</v>
      </c>
      <c r="BE53" s="59">
        <v>0</v>
      </c>
      <c r="BF53" s="62">
        <v>0</v>
      </c>
      <c r="BG53" s="65">
        <v>0</v>
      </c>
      <c r="BH53" s="59">
        <v>0</v>
      </c>
      <c r="BI53" s="62">
        <v>0</v>
      </c>
      <c r="BJ53" s="65">
        <v>0</v>
      </c>
      <c r="BK53" s="59">
        <v>0</v>
      </c>
      <c r="BL53" s="62">
        <v>0</v>
      </c>
      <c r="BM53" s="65">
        <v>0</v>
      </c>
      <c r="BN53" s="59">
        <v>0</v>
      </c>
      <c r="BO53" s="62">
        <v>0</v>
      </c>
      <c r="BP53" s="65">
        <v>0</v>
      </c>
      <c r="BQ53" s="59">
        <v>0</v>
      </c>
      <c r="BR53" s="62">
        <v>0</v>
      </c>
      <c r="BS53" s="65">
        <v>0</v>
      </c>
      <c r="BT53" s="59">
        <v>0</v>
      </c>
      <c r="BU53" s="62">
        <v>0</v>
      </c>
      <c r="BV53" s="65">
        <v>0</v>
      </c>
      <c r="BW53" s="59">
        <v>0</v>
      </c>
      <c r="BX53" s="62">
        <v>0</v>
      </c>
      <c r="BY53" s="65">
        <v>0</v>
      </c>
      <c r="BZ53" s="59">
        <v>0</v>
      </c>
      <c r="CA53" s="62">
        <v>0</v>
      </c>
      <c r="CB53" s="65">
        <v>0</v>
      </c>
      <c r="CC53" s="59">
        <v>0</v>
      </c>
      <c r="CD53" s="62">
        <v>0</v>
      </c>
      <c r="CE53" s="65">
        <v>0</v>
      </c>
      <c r="CF53" s="59"/>
      <c r="CG53" s="62"/>
      <c r="CH53" s="65"/>
      <c r="CI53" s="59"/>
      <c r="CJ53" s="62"/>
      <c r="CK53" s="65"/>
    </row>
    <row r="54" ht="25.15" customHeight="1">
      <c r="A54" s="458" t="s">
        <v>921</v>
      </c>
      <c r="B54" s="369">
        <f t="shared" si="15"/>
        <v>47</v>
      </c>
      <c r="C54" s="57" t="s">
        <v>922</v>
      </c>
      <c r="D54" s="70" t="s">
        <v>50</v>
      </c>
      <c r="E54" s="59">
        <v>67</v>
      </c>
      <c r="F54" s="11">
        <f t="shared" si="11"/>
        <v>0</v>
      </c>
      <c r="G54" s="61">
        <v>2</v>
      </c>
      <c r="H54" s="11">
        <f t="shared" si="12"/>
        <v>0</v>
      </c>
      <c r="I54" s="62" t="s">
        <v>833</v>
      </c>
      <c r="J54" s="109" t="str">
        <f t="shared" si="13"/>
      </c>
      <c r="K54" s="111">
        <f t="shared" si="14"/>
        <v>0</v>
      </c>
      <c r="L54" s="375">
        <v>0</v>
      </c>
      <c r="M54" s="374">
        <v>0</v>
      </c>
      <c r="N54" s="376">
        <v>0</v>
      </c>
      <c r="O54" s="372">
        <v>0</v>
      </c>
      <c r="P54" s="374">
        <v>0</v>
      </c>
      <c r="Q54" s="376">
        <v>0</v>
      </c>
      <c r="R54" s="372">
        <v>10</v>
      </c>
      <c r="S54" s="374">
        <v>0</v>
      </c>
      <c r="T54" s="376">
        <v>0</v>
      </c>
      <c r="U54" s="372">
        <v>3</v>
      </c>
      <c r="V54" s="374">
        <v>0</v>
      </c>
      <c r="W54" s="376">
        <v>0</v>
      </c>
      <c r="X54" s="446">
        <v>5</v>
      </c>
      <c r="Y54" s="447">
        <v>0</v>
      </c>
      <c r="Z54" s="448">
        <v>0</v>
      </c>
      <c r="AA54" s="514">
        <v>4</v>
      </c>
      <c r="AB54" s="515">
        <v>0</v>
      </c>
      <c r="AC54" s="516">
        <v>0</v>
      </c>
      <c r="AD54" s="59">
        <v>0</v>
      </c>
      <c r="AE54" s="62">
        <v>0</v>
      </c>
      <c r="AF54" s="65">
        <v>0</v>
      </c>
      <c r="AG54" s="59">
        <v>0</v>
      </c>
      <c r="AH54" s="62">
        <v>0</v>
      </c>
      <c r="AI54" s="65">
        <v>0</v>
      </c>
      <c r="AJ54" s="59">
        <v>0</v>
      </c>
      <c r="AK54" s="62">
        <v>0</v>
      </c>
      <c r="AL54" s="65">
        <v>0</v>
      </c>
      <c r="AM54" s="59">
        <v>0</v>
      </c>
      <c r="AN54" s="62">
        <v>0</v>
      </c>
      <c r="AO54" s="65">
        <v>0</v>
      </c>
      <c r="AP54" s="59">
        <v>0</v>
      </c>
      <c r="AQ54" s="62">
        <v>0</v>
      </c>
      <c r="AR54" s="65">
        <v>0</v>
      </c>
      <c r="AS54" s="59">
        <v>0</v>
      </c>
      <c r="AT54" s="62">
        <v>0</v>
      </c>
      <c r="AU54" s="65">
        <v>0</v>
      </c>
      <c r="AV54" s="59">
        <v>0</v>
      </c>
      <c r="AW54" s="62">
        <v>0</v>
      </c>
      <c r="AX54" s="65">
        <v>0</v>
      </c>
      <c r="AY54" s="59">
        <v>0</v>
      </c>
      <c r="AZ54" s="62">
        <v>0</v>
      </c>
      <c r="BA54" s="65">
        <v>0</v>
      </c>
      <c r="BB54" s="59">
        <v>0</v>
      </c>
      <c r="BC54" s="62">
        <v>0</v>
      </c>
      <c r="BD54" s="65">
        <v>0</v>
      </c>
      <c r="BE54" s="59">
        <v>0</v>
      </c>
      <c r="BF54" s="62">
        <v>0</v>
      </c>
      <c r="BG54" s="65">
        <v>0</v>
      </c>
      <c r="BH54" s="59">
        <v>0</v>
      </c>
      <c r="BI54" s="62">
        <v>0</v>
      </c>
      <c r="BJ54" s="65">
        <v>0</v>
      </c>
      <c r="BK54" s="59">
        <v>0</v>
      </c>
      <c r="BL54" s="62">
        <v>0</v>
      </c>
      <c r="BM54" s="65">
        <v>0</v>
      </c>
      <c r="BN54" s="59">
        <v>0</v>
      </c>
      <c r="BO54" s="62">
        <v>0</v>
      </c>
      <c r="BP54" s="65">
        <v>0</v>
      </c>
      <c r="BQ54" s="59">
        <v>0</v>
      </c>
      <c r="BR54" s="62">
        <v>0</v>
      </c>
      <c r="BS54" s="65">
        <v>0</v>
      </c>
      <c r="BT54" s="59">
        <v>0</v>
      </c>
      <c r="BU54" s="62">
        <v>0</v>
      </c>
      <c r="BV54" s="65">
        <v>0</v>
      </c>
      <c r="BW54" s="59">
        <v>0</v>
      </c>
      <c r="BX54" s="62">
        <v>0</v>
      </c>
      <c r="BY54" s="65">
        <v>0</v>
      </c>
      <c r="BZ54" s="59">
        <v>0</v>
      </c>
      <c r="CA54" s="62">
        <v>0</v>
      </c>
      <c r="CB54" s="65">
        <v>0</v>
      </c>
      <c r="CC54" s="59">
        <v>0</v>
      </c>
      <c r="CD54" s="62">
        <v>0</v>
      </c>
      <c r="CE54" s="65">
        <v>0</v>
      </c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ref="K88:K151" t="shared" si="17">IFERROR(H88-F88,"")</f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7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7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7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7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7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7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7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7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7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7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7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7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7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7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7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7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7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7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7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7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7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7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7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7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7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7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7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7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7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7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7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7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7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7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7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7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7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7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7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7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7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7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7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7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7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7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7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7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7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7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7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7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7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7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7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7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7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7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7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7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7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7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7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ref="K152:K215" t="shared" si="18">IFERROR(H152-F152,"")</f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8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8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8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8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8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8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8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8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8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8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8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8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8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8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8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8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8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8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8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8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8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8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8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8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8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8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8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8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8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8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8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8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8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8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8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8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8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8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8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8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8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8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8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8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8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8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8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8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8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8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8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8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8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8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8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8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8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8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8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8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8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8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8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ref="K216:K257" t="shared" si="19">IFERROR(H216-F216,"")</f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9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9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9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9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9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9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9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9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9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9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9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9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9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9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19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19"/>
      </c>
      <c r="L256" s="64"/>
      <c r="M256" s="62"/>
      <c r="N256" s="65"/>
      <c r="O256" s="59"/>
      <c r="P256" s="62"/>
      <c r="Q256" s="65"/>
      <c r="R256" s="64"/>
      <c r="S256" s="62"/>
      <c r="T256" s="65"/>
      <c r="U256" s="59"/>
      <c r="V256" s="62"/>
      <c r="W256" s="65"/>
      <c r="X256" s="59"/>
      <c r="Y256" s="62"/>
      <c r="Z256" s="65"/>
      <c r="AA256" s="64"/>
      <c r="AB256" s="62"/>
      <c r="AC256" s="65"/>
      <c r="AD256" s="59"/>
      <c r="AE256" s="62"/>
      <c r="AF256" s="65"/>
      <c r="AG256" s="59"/>
      <c r="AH256" s="62"/>
      <c r="AI256" s="65"/>
      <c r="AJ256" s="64"/>
      <c r="AK256" s="62"/>
      <c r="AL256" s="65"/>
      <c r="AM256" s="64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64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64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64"/>
      <c r="CD256" s="66"/>
      <c r="CE256" s="65"/>
      <c r="CF256" s="59"/>
      <c r="CG256" s="62"/>
      <c r="CH256" s="65"/>
      <c r="CI256" s="64"/>
      <c r="CJ256" s="66"/>
      <c r="CK256" s="65"/>
    </row>
    <row r="257" ht="25.15" customHeight="1">
      <c r="B257" s="107"/>
      <c r="C257" s="58"/>
      <c r="D257" s="71"/>
      <c r="E257" s="60"/>
      <c r="F257" s="174" t="str">
        <f t="shared" si="11"/>
      </c>
      <c r="G257" s="175"/>
      <c r="H257" s="174" t="str">
        <f t="shared" si="12"/>
      </c>
      <c r="I257" s="63"/>
      <c r="J257" s="176" t="str">
        <f t="shared" si="13"/>
      </c>
      <c r="K257" s="112" t="str">
        <f t="shared" si="19"/>
      </c>
      <c r="L257" s="67"/>
      <c r="M257" s="63"/>
      <c r="N257" s="68"/>
      <c r="O257" s="60"/>
      <c r="P257" s="63"/>
      <c r="Q257" s="68"/>
      <c r="R257" s="67"/>
      <c r="S257" s="63"/>
      <c r="T257" s="68"/>
      <c r="U257" s="60"/>
      <c r="V257" s="63"/>
      <c r="W257" s="68"/>
      <c r="X257" s="60"/>
      <c r="Y257" s="63"/>
      <c r="Z257" s="68"/>
      <c r="AA257" s="67"/>
      <c r="AB257" s="63"/>
      <c r="AC257" s="68"/>
      <c r="AD257" s="60"/>
      <c r="AE257" s="63"/>
      <c r="AF257" s="68"/>
      <c r="AG257" s="60"/>
      <c r="AH257" s="63"/>
      <c r="AI257" s="68"/>
      <c r="AJ257" s="67"/>
      <c r="AK257" s="63"/>
      <c r="AL257" s="68"/>
      <c r="AM257" s="67"/>
      <c r="AN257" s="63"/>
      <c r="AO257" s="68"/>
      <c r="AP257" s="60"/>
      <c r="AQ257" s="63"/>
      <c r="AR257" s="68"/>
      <c r="AS257" s="60"/>
      <c r="AT257" s="63"/>
      <c r="AU257" s="68"/>
      <c r="AV257" s="60"/>
      <c r="AW257" s="63"/>
      <c r="AX257" s="68"/>
      <c r="AY257" s="67"/>
      <c r="AZ257" s="63"/>
      <c r="BA257" s="68"/>
      <c r="BB257" s="60"/>
      <c r="BC257" s="63"/>
      <c r="BD257" s="68"/>
      <c r="BE257" s="60"/>
      <c r="BF257" s="63"/>
      <c r="BG257" s="68"/>
      <c r="BH257" s="60"/>
      <c r="BI257" s="63"/>
      <c r="BJ257" s="68"/>
      <c r="BK257" s="60"/>
      <c r="BL257" s="63"/>
      <c r="BM257" s="68"/>
      <c r="BN257" s="60"/>
      <c r="BO257" s="63"/>
      <c r="BP257" s="68"/>
      <c r="BQ257" s="67"/>
      <c r="BR257" s="63"/>
      <c r="BS257" s="68"/>
      <c r="BT257" s="60"/>
      <c r="BU257" s="63"/>
      <c r="BV257" s="68"/>
      <c r="BW257" s="60"/>
      <c r="BX257" s="63"/>
      <c r="BY257" s="68"/>
      <c r="BZ257" s="60"/>
      <c r="CA257" s="63"/>
      <c r="CB257" s="68"/>
      <c r="CC257" s="67"/>
      <c r="CD257" s="69"/>
      <c r="CE257" s="68"/>
      <c r="CF257" s="60"/>
      <c r="CG257" s="63"/>
      <c r="CH257" s="68"/>
      <c r="CI257" s="67"/>
      <c r="CJ257" s="69"/>
      <c r="CK257" s="68"/>
    </row>
    <row r="258" s="7" customFormat="1">
      <c r="D258" s="72"/>
    </row>
    <row r="259" s="7" customFormat="1">
      <c r="D259" s="72"/>
    </row>
    <row r="260" s="7" customFormat="1"/>
    <row r="261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7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xWindow="494" yWindow="397" count="1">
    <dataValidation type="list" allowBlank="1" showInputMessage="1" showErrorMessage="1" errorTitle="Select one" error="Select one" promptTitle="Select one" prompt="Select one" sqref="D8:D257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X101" activePane="bottomRight" state="frozen"/>
      <selection activeCell="D3" sqref="D3"/>
      <selection pane="topRight" activeCell="D3" sqref="D3"/>
      <selection pane="bottomLeft" activeCell="D3" sqref="D3"/>
      <selection pane="bottomRight" activeCell="L8" sqref="L8:AG110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741</v>
      </c>
      <c r="B1" s="560" t="str">
        <f>'LGA Registration'!A7</f>
        <v>USHONGO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28580</v>
      </c>
      <c r="F3" s="128">
        <f>SUM(L3,O3,R3,U3,X3,AA3,AD3,AG3,AJ3,AM3,AP3,AS3,AV3,AY3,BB3,BE3,BH3,BK3,BN3,BQ3,BT3,BW3,BZ3,CC3,CF3,CI3)</f>
        <v>0</v>
      </c>
      <c r="G3" s="34">
        <f>SUM(G8:G255)</f>
        <v>556</v>
      </c>
      <c r="H3" s="128">
        <f>SUM(M3,P3,S3,V3,Y3,AB3,AE3,AH3,AK3,AN3,AQ3,AT3,AW3,AZ3,BC3,BF3,BI3,BL3,BO3,BR3,BU3,BX3,CA3,CD3,CG3,CJ3)</f>
        <v>0</v>
      </c>
      <c r="I3" s="34">
        <f>SUM(I8:I255)</f>
        <v>1003</v>
      </c>
      <c r="J3" s="129">
        <f>SUM(N3,Q3,T3,W3,Z3,AC3,AF3,AI3,AL3,AO3,AR3,AU3,AX3,BA3,BD3,BG3,BJ3,BM3,BP3,BS3,BV3,BY3,CB3,CE3,CH3,CK3)</f>
        <v>0</v>
      </c>
      <c r="K3" s="34"/>
      <c r="L3" s="99" t="str">
        <f>IF(COUNTA(L8:L255)=0,"",SUM(L8:L255))</f>
      </c>
      <c r="M3" s="99" t="str">
        <f>IF(COUNTA(M8:M255)=0,"",SUM(M8:M255))</f>
      </c>
      <c r="N3" s="99" t="str">
        <f ref="N3:BY3" t="shared" si="0">IF(COUNTA(N8:N255)=0,"",SUM(N8:N255))</f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t="shared" si="0"/>
      </c>
      <c r="BZ3" s="99" t="str">
        <f ref="BZ3:CE3" t="shared" si="1">IF(COUNTA(BZ8:BZ255)=0,"",SUM(BZ8:BZ255))</f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IF(CF8="","",SUM(CF8:CF255))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SUMIF($D$8:$D$255,"Facility",L8:L255)</f>
        <v>0</v>
      </c>
      <c r="M4" s="100">
        <f ref="M4:BX4" t="shared" si="3">SUMIF($D$8:$D$255,"Facility",M8:M255)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K4" t="shared" si="4">SUMIF($D$8:$D$255,"Facility",BY8:BY255)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  <c r="CK4" s="100">
        <f t="shared" si="4"/>
        <v>0</v>
      </c>
    </row>
    <row r="5" hidden="1">
      <c r="D5" s="3" t="s">
        <v>51</v>
      </c>
      <c r="K5" s="30"/>
      <c r="L5" s="100">
        <f>SUMIF($D$8:$D$255,"Community",L8:L255)</f>
        <v>0</v>
      </c>
      <c r="M5" s="100">
        <f ref="M5:BX5" t="shared" si="5">SUMIF($D$8:$D$255,"Community",M8:M255)</f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t="shared" si="5"/>
        <v>0</v>
      </c>
      <c r="BY5" s="100">
        <f ref="BY5:CK5" t="shared" si="6">SUMIF($D$8:$D$255,"Community",BY8:BY255)</f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  <c r="CK5" s="100">
        <f t="shared" si="6"/>
        <v>0</v>
      </c>
    </row>
    <row r="6" hidden="1">
      <c r="D6" s="3" t="s">
        <v>81</v>
      </c>
      <c r="L6" s="101">
        <f ref="L6:N7" t="shared" si="7">SUM(L4,O4,R4,U4,X4,AA4,AD4,AG4,AJ4,AM4,AP4,AS4,AV4,AY4,BB4,BE4,BH4,BK4,BN4,BQ4,BT4,BW4,BZ4,CC4,CF4,CI4)</f>
        <v>0</v>
      </c>
      <c r="M6" s="101">
        <f t="shared" si="7"/>
        <v>0</v>
      </c>
      <c r="N6" s="101">
        <f t="shared" si="7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7"/>
        <v>0</v>
      </c>
      <c r="M7" s="101">
        <f t="shared" si="7"/>
        <v>0</v>
      </c>
      <c r="N7" s="101">
        <f t="shared" si="7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742</v>
      </c>
      <c r="B8" s="8">
        <v>1</v>
      </c>
      <c r="C8" s="56" t="s">
        <v>743</v>
      </c>
      <c r="D8" s="173" t="s">
        <v>50</v>
      </c>
      <c r="E8" s="102">
        <v>6448</v>
      </c>
      <c r="F8" s="103">
        <f>IFERROR((SUM(L8,O8,R8,U8,X8,AA8,AD8,AG8,AJ8,AM8,AP8,AS8,AV8,AY8,BB8,BE8,BH8,BK8,BN8,BQ8,BT8,BW8,BZ8,CC8,CF8,CI8)/E8),"")</f>
        <v>0</v>
      </c>
      <c r="G8" s="104">
        <v>35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499">
        <v>14</v>
      </c>
      <c r="M8" s="498">
        <v>2</v>
      </c>
      <c r="N8" s="496">
        <v>2</v>
      </c>
      <c r="O8" s="497">
        <v>69</v>
      </c>
      <c r="P8" s="498">
        <v>0</v>
      </c>
      <c r="Q8" s="496">
        <v>0</v>
      </c>
      <c r="R8" s="497">
        <v>25</v>
      </c>
      <c r="S8" s="498">
        <v>0</v>
      </c>
      <c r="T8" s="496">
        <v>0</v>
      </c>
      <c r="U8" s="499">
        <v>33</v>
      </c>
      <c r="V8" s="498">
        <v>1</v>
      </c>
      <c r="W8" s="496">
        <v>1</v>
      </c>
      <c r="X8" s="497">
        <v>14</v>
      </c>
      <c r="Y8" s="498">
        <v>0</v>
      </c>
      <c r="Z8" s="496">
        <v>0</v>
      </c>
      <c r="AA8" s="102">
        <v>20</v>
      </c>
      <c r="AB8" s="105">
        <v>1</v>
      </c>
      <c r="AC8" s="73">
        <v>1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744</v>
      </c>
      <c r="B9" s="9">
        <v>2</v>
      </c>
      <c r="C9" s="57" t="s">
        <v>745</v>
      </c>
      <c r="D9" s="70" t="s">
        <v>50</v>
      </c>
      <c r="E9" s="59">
        <v>400</v>
      </c>
      <c r="F9" s="11">
        <f ref="F9:F255" t="shared" si="8">IFERROR((SUM(L9,O9,R9,U9,X9,AA9,AD9,AG9,AJ9,AM9,AP9,AS9,AV9,AY9,BB9,BE9,BH9,BK9,BN9,BQ9,BT9,BW9,BZ9,CC9,CF9,CI9)/E9),"")</f>
        <v>0</v>
      </c>
      <c r="G9" s="61">
        <v>7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09" t="str">
        <f ref="J9:J255" t="shared" si="10">IFERROR((SUM(N9,Q9,T9,W9,Z9,AC9,AF9,AI9,AL9,AO9,AR9,AU9,AX9,BA9,BD9,BG9,BJ9,BM9,BP9,BS9,BV9,BY9,CB9,CE9,CH9,CK9)/I9),"")</f>
      </c>
      <c r="K9" s="111">
        <f ref="K9:K240" t="shared" si="11">IFERROR(H9-F9,"")</f>
        <v>0</v>
      </c>
      <c r="L9" s="494">
        <v>49</v>
      </c>
      <c r="M9" s="493">
        <v>0</v>
      </c>
      <c r="N9" s="495">
        <v>0</v>
      </c>
      <c r="O9" s="492">
        <v>60</v>
      </c>
      <c r="P9" s="493">
        <v>1</v>
      </c>
      <c r="Q9" s="495">
        <v>1</v>
      </c>
      <c r="R9" s="492">
        <v>35</v>
      </c>
      <c r="S9" s="493">
        <v>0</v>
      </c>
      <c r="T9" s="495">
        <v>0</v>
      </c>
      <c r="U9" s="492">
        <v>34</v>
      </c>
      <c r="V9" s="493">
        <v>0</v>
      </c>
      <c r="W9" s="495">
        <v>0</v>
      </c>
      <c r="X9" s="492">
        <v>86</v>
      </c>
      <c r="Y9" s="493">
        <v>0</v>
      </c>
      <c r="Z9" s="495">
        <v>0</v>
      </c>
      <c r="AA9" s="479">
        <v>15</v>
      </c>
      <c r="AB9" s="480">
        <v>0</v>
      </c>
      <c r="AC9" s="482">
        <v>0</v>
      </c>
      <c r="AD9" s="479">
        <v>0</v>
      </c>
      <c r="AE9" s="480">
        <v>0</v>
      </c>
      <c r="AF9" s="482">
        <v>0</v>
      </c>
      <c r="AG9" s="479">
        <v>0</v>
      </c>
      <c r="AH9" s="480">
        <v>0</v>
      </c>
      <c r="AI9" s="482">
        <v>0</v>
      </c>
      <c r="AJ9" s="479">
        <v>0</v>
      </c>
      <c r="AK9" s="480">
        <v>0</v>
      </c>
      <c r="AL9" s="482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746</v>
      </c>
      <c r="B10" s="9">
        <v>3</v>
      </c>
      <c r="C10" s="57" t="s">
        <v>747</v>
      </c>
      <c r="D10" s="70" t="s">
        <v>50</v>
      </c>
      <c r="E10" s="59">
        <v>1164</v>
      </c>
      <c r="F10" s="11">
        <f t="shared" si="8"/>
        <v>0</v>
      </c>
      <c r="G10" s="61">
        <v>26</v>
      </c>
      <c r="H10" s="11">
        <f t="shared" si="9"/>
        <v>0</v>
      </c>
      <c r="I10" s="62">
        <v>43</v>
      </c>
      <c r="J10" s="109">
        <f t="shared" si="10"/>
        <v>0</v>
      </c>
      <c r="K10" s="111">
        <f t="shared" si="11"/>
        <v>0</v>
      </c>
      <c r="L10" s="494">
        <v>83</v>
      </c>
      <c r="M10" s="493">
        <v>0</v>
      </c>
      <c r="N10" s="495">
        <v>0</v>
      </c>
      <c r="O10" s="492">
        <v>86</v>
      </c>
      <c r="P10" s="493">
        <v>2</v>
      </c>
      <c r="Q10" s="495">
        <v>2</v>
      </c>
      <c r="R10" s="492">
        <v>88</v>
      </c>
      <c r="S10" s="493">
        <v>7</v>
      </c>
      <c r="T10" s="495">
        <v>7</v>
      </c>
      <c r="U10" s="494">
        <v>69</v>
      </c>
      <c r="V10" s="493">
        <v>0</v>
      </c>
      <c r="W10" s="495">
        <v>0</v>
      </c>
      <c r="X10" s="492">
        <v>61</v>
      </c>
      <c r="Y10" s="493">
        <v>2</v>
      </c>
      <c r="Z10" s="495">
        <v>2</v>
      </c>
      <c r="AA10" s="479">
        <v>49</v>
      </c>
      <c r="AB10" s="480">
        <v>3</v>
      </c>
      <c r="AC10" s="482">
        <v>3</v>
      </c>
      <c r="AD10" s="479">
        <v>0</v>
      </c>
      <c r="AE10" s="480">
        <v>0</v>
      </c>
      <c r="AF10" s="482">
        <v>0</v>
      </c>
      <c r="AG10" s="481">
        <v>0</v>
      </c>
      <c r="AH10" s="480">
        <v>0</v>
      </c>
      <c r="AI10" s="482">
        <v>0</v>
      </c>
      <c r="AJ10" s="479">
        <v>0</v>
      </c>
      <c r="AK10" s="480">
        <v>0</v>
      </c>
      <c r="AL10" s="482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748</v>
      </c>
      <c r="B11" s="9">
        <v>4</v>
      </c>
      <c r="C11" s="57" t="s">
        <v>749</v>
      </c>
      <c r="D11" s="70" t="s">
        <v>50</v>
      </c>
      <c r="E11" s="59">
        <v>555</v>
      </c>
      <c r="F11" s="11">
        <f t="shared" si="8"/>
        <v>0</v>
      </c>
      <c r="G11" s="61">
        <v>10</v>
      </c>
      <c r="H11" s="11">
        <f t="shared" si="9"/>
        <v>0</v>
      </c>
      <c r="I11" s="62">
        <v>74</v>
      </c>
      <c r="J11" s="109">
        <f t="shared" si="10"/>
        <v>0</v>
      </c>
      <c r="K11" s="111">
        <f t="shared" si="11"/>
        <v>0</v>
      </c>
      <c r="L11" s="494">
        <v>44</v>
      </c>
      <c r="M11" s="493">
        <v>1</v>
      </c>
      <c r="N11" s="495">
        <v>1</v>
      </c>
      <c r="O11" s="492">
        <v>57</v>
      </c>
      <c r="P11" s="493">
        <v>1</v>
      </c>
      <c r="Q11" s="495">
        <v>2</v>
      </c>
      <c r="R11" s="492">
        <v>65</v>
      </c>
      <c r="S11" s="493">
        <v>4</v>
      </c>
      <c r="T11" s="495">
        <v>3</v>
      </c>
      <c r="U11" s="494">
        <v>30</v>
      </c>
      <c r="V11" s="493">
        <v>2</v>
      </c>
      <c r="W11" s="495">
        <v>3</v>
      </c>
      <c r="X11" s="492">
        <v>36</v>
      </c>
      <c r="Y11" s="493">
        <v>4</v>
      </c>
      <c r="Z11" s="495">
        <v>4</v>
      </c>
      <c r="AA11" s="479">
        <v>30</v>
      </c>
      <c r="AB11" s="480">
        <v>4</v>
      </c>
      <c r="AC11" s="482">
        <v>4</v>
      </c>
      <c r="AD11" s="479">
        <v>0</v>
      </c>
      <c r="AE11" s="480">
        <v>0</v>
      </c>
      <c r="AF11" s="482">
        <v>0</v>
      </c>
      <c r="AG11" s="481">
        <v>0</v>
      </c>
      <c r="AH11" s="480">
        <v>0</v>
      </c>
      <c r="AI11" s="482">
        <v>0</v>
      </c>
      <c r="AJ11" s="479">
        <v>0</v>
      </c>
      <c r="AK11" s="480">
        <v>0</v>
      </c>
      <c r="AL11" s="482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458" t="s">
        <v>750</v>
      </c>
      <c r="B12" s="9">
        <v>5</v>
      </c>
      <c r="C12" s="57" t="s">
        <v>751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09" t="str">
        <f t="shared" si="10"/>
      </c>
      <c r="K12" s="111" t="str">
        <f t="shared" si="11"/>
      </c>
      <c r="L12" s="494">
        <v>0</v>
      </c>
      <c r="M12" s="493">
        <v>0</v>
      </c>
      <c r="N12" s="495">
        <v>0</v>
      </c>
      <c r="O12" s="492">
        <v>0</v>
      </c>
      <c r="P12" s="493">
        <v>0</v>
      </c>
      <c r="Q12" s="495">
        <v>0</v>
      </c>
      <c r="R12" s="492">
        <v>17</v>
      </c>
      <c r="S12" s="493">
        <v>0</v>
      </c>
      <c r="T12" s="495">
        <v>0</v>
      </c>
      <c r="U12" s="492">
        <v>34</v>
      </c>
      <c r="V12" s="493">
        <v>0</v>
      </c>
      <c r="W12" s="495">
        <v>0</v>
      </c>
      <c r="X12" s="492">
        <v>10</v>
      </c>
      <c r="Y12" s="493">
        <v>0</v>
      </c>
      <c r="Z12" s="495">
        <v>0</v>
      </c>
      <c r="AA12" s="59">
        <v>70</v>
      </c>
      <c r="AB12" s="62">
        <v>0</v>
      </c>
      <c r="AC12" s="65">
        <v>0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>
      <c r="A13" s="458" t="s">
        <v>752</v>
      </c>
      <c r="B13" s="9">
        <v>6</v>
      </c>
      <c r="C13" s="57" t="s">
        <v>753</v>
      </c>
      <c r="D13" s="70" t="s">
        <v>50</v>
      </c>
      <c r="E13" s="59">
        <v>928</v>
      </c>
      <c r="F13" s="11">
        <f t="shared" si="8"/>
        <v>0</v>
      </c>
      <c r="G13" s="61">
        <v>24</v>
      </c>
      <c r="H13" s="11">
        <f t="shared" si="9"/>
        <v>0</v>
      </c>
      <c r="I13" s="62">
        <v>39</v>
      </c>
      <c r="J13" s="109">
        <f t="shared" si="10"/>
        <v>0</v>
      </c>
      <c r="K13" s="111">
        <f t="shared" si="11"/>
        <v>0</v>
      </c>
      <c r="L13" s="494">
        <v>140</v>
      </c>
      <c r="M13" s="493">
        <v>0</v>
      </c>
      <c r="N13" s="495">
        <v>0</v>
      </c>
      <c r="O13" s="492">
        <v>156</v>
      </c>
      <c r="P13" s="493">
        <v>13</v>
      </c>
      <c r="Q13" s="495">
        <v>13</v>
      </c>
      <c r="R13" s="492">
        <v>91</v>
      </c>
      <c r="S13" s="493">
        <v>3</v>
      </c>
      <c r="T13" s="495">
        <v>3</v>
      </c>
      <c r="U13" s="492">
        <v>94</v>
      </c>
      <c r="V13" s="493">
        <v>4</v>
      </c>
      <c r="W13" s="495">
        <v>4</v>
      </c>
      <c r="X13" s="492">
        <v>68</v>
      </c>
      <c r="Y13" s="493">
        <v>7</v>
      </c>
      <c r="Z13" s="495">
        <v>7</v>
      </c>
      <c r="AA13" s="483">
        <v>63</v>
      </c>
      <c r="AB13" s="484">
        <v>0</v>
      </c>
      <c r="AC13" s="485">
        <v>0</v>
      </c>
      <c r="AD13" s="483">
        <v>0</v>
      </c>
      <c r="AE13" s="484">
        <v>0</v>
      </c>
      <c r="AF13" s="485">
        <v>0</v>
      </c>
      <c r="AG13" s="483">
        <v>0</v>
      </c>
      <c r="AH13" s="484">
        <v>0</v>
      </c>
      <c r="AI13" s="485">
        <v>0</v>
      </c>
      <c r="AJ13" s="483">
        <v>0</v>
      </c>
      <c r="AK13" s="484">
        <v>0</v>
      </c>
      <c r="AL13" s="48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754</v>
      </c>
      <c r="B14" s="9">
        <v>7</v>
      </c>
      <c r="C14" s="57" t="s">
        <v>755</v>
      </c>
      <c r="D14" s="70" t="s">
        <v>50</v>
      </c>
      <c r="E14" s="59">
        <v>35</v>
      </c>
      <c r="F14" s="11">
        <f t="shared" si="8"/>
        <v>0</v>
      </c>
      <c r="G14" s="61">
        <v>1</v>
      </c>
      <c r="H14" s="11">
        <f t="shared" si="9"/>
        <v>0</v>
      </c>
      <c r="I14" s="62"/>
      <c r="J14" s="109" t="str">
        <f t="shared" si="10"/>
      </c>
      <c r="K14" s="111">
        <f t="shared" si="11"/>
        <v>0</v>
      </c>
      <c r="L14" s="494">
        <v>19</v>
      </c>
      <c r="M14" s="493">
        <v>5</v>
      </c>
      <c r="N14" s="495">
        <v>5</v>
      </c>
      <c r="O14" s="492">
        <v>18</v>
      </c>
      <c r="P14" s="493">
        <v>2</v>
      </c>
      <c r="Q14" s="495">
        <v>2</v>
      </c>
      <c r="R14" s="492">
        <v>14</v>
      </c>
      <c r="S14" s="493">
        <v>1</v>
      </c>
      <c r="T14" s="495">
        <v>1</v>
      </c>
      <c r="U14" s="492">
        <v>14</v>
      </c>
      <c r="V14" s="493">
        <v>0</v>
      </c>
      <c r="W14" s="495">
        <v>0</v>
      </c>
      <c r="X14" s="492">
        <v>17</v>
      </c>
      <c r="Y14" s="493">
        <v>0</v>
      </c>
      <c r="Z14" s="495">
        <v>0</v>
      </c>
      <c r="AA14" s="59">
        <v>21</v>
      </c>
      <c r="AB14" s="62">
        <v>2</v>
      </c>
      <c r="AC14" s="65">
        <v>2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756</v>
      </c>
      <c r="B15" s="9">
        <v>8</v>
      </c>
      <c r="C15" s="57" t="s">
        <v>757</v>
      </c>
      <c r="D15" s="70" t="s">
        <v>50</v>
      </c>
      <c r="E15" s="59">
        <v>33</v>
      </c>
      <c r="F15" s="11">
        <f t="shared" si="8"/>
        <v>0</v>
      </c>
      <c r="G15" s="61">
        <v>1</v>
      </c>
      <c r="H15" s="11">
        <f t="shared" si="9"/>
        <v>0</v>
      </c>
      <c r="I15" s="62"/>
      <c r="J15" s="109" t="str">
        <f t="shared" si="10"/>
      </c>
      <c r="K15" s="111">
        <f t="shared" si="11"/>
        <v>0</v>
      </c>
      <c r="L15" s="494">
        <v>28</v>
      </c>
      <c r="M15" s="493">
        <v>0</v>
      </c>
      <c r="N15" s="495">
        <v>0</v>
      </c>
      <c r="O15" s="492">
        <v>15</v>
      </c>
      <c r="P15" s="493">
        <v>0</v>
      </c>
      <c r="Q15" s="495">
        <v>0</v>
      </c>
      <c r="R15" s="492">
        <v>29</v>
      </c>
      <c r="S15" s="493">
        <v>0</v>
      </c>
      <c r="T15" s="495">
        <v>0</v>
      </c>
      <c r="U15" s="492">
        <v>17</v>
      </c>
      <c r="V15" s="493">
        <v>0</v>
      </c>
      <c r="W15" s="495">
        <v>0</v>
      </c>
      <c r="X15" s="492">
        <v>40</v>
      </c>
      <c r="Y15" s="493">
        <v>0</v>
      </c>
      <c r="Z15" s="495">
        <v>0</v>
      </c>
      <c r="AA15" s="59">
        <v>20</v>
      </c>
      <c r="AB15" s="62">
        <v>0</v>
      </c>
      <c r="AC15" s="65">
        <v>0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758</v>
      </c>
      <c r="B16" s="9">
        <v>9</v>
      </c>
      <c r="C16" s="57" t="s">
        <v>759</v>
      </c>
      <c r="D16" s="70" t="s">
        <v>50</v>
      </c>
      <c r="E16" s="59"/>
      <c r="F16" s="11" t="str">
        <f t="shared" si="8"/>
      </c>
      <c r="G16" s="61"/>
      <c r="H16" s="11" t="str">
        <f t="shared" si="9"/>
      </c>
      <c r="I16" s="62"/>
      <c r="J16" s="109" t="str">
        <f t="shared" si="10"/>
      </c>
      <c r="K16" s="111" t="str">
        <f t="shared" si="11"/>
      </c>
      <c r="L16" s="494">
        <v>0</v>
      </c>
      <c r="M16" s="493">
        <v>0</v>
      </c>
      <c r="N16" s="495">
        <v>0</v>
      </c>
      <c r="O16" s="492">
        <v>0</v>
      </c>
      <c r="P16" s="493">
        <v>0</v>
      </c>
      <c r="Q16" s="495">
        <v>0</v>
      </c>
      <c r="R16" s="492">
        <v>0</v>
      </c>
      <c r="S16" s="493">
        <v>0</v>
      </c>
      <c r="T16" s="495">
        <v>0</v>
      </c>
      <c r="U16" s="492">
        <v>0</v>
      </c>
      <c r="V16" s="493">
        <v>0</v>
      </c>
      <c r="W16" s="495">
        <v>0</v>
      </c>
      <c r="X16" s="492">
        <v>0</v>
      </c>
      <c r="Y16" s="493">
        <v>0</v>
      </c>
      <c r="Z16" s="495">
        <v>0</v>
      </c>
      <c r="AA16" s="59">
        <v>0</v>
      </c>
      <c r="AB16" s="62">
        <v>0</v>
      </c>
      <c r="AC16" s="65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760</v>
      </c>
      <c r="B17" s="9">
        <v>10</v>
      </c>
      <c r="C17" s="57" t="s">
        <v>761</v>
      </c>
      <c r="D17" s="70" t="s">
        <v>50</v>
      </c>
      <c r="E17" s="59">
        <v>37</v>
      </c>
      <c r="F17" s="11">
        <f t="shared" si="8"/>
        <v>0</v>
      </c>
      <c r="G17" s="61">
        <v>1</v>
      </c>
      <c r="H17" s="11">
        <f t="shared" si="9"/>
        <v>0</v>
      </c>
      <c r="I17" s="62"/>
      <c r="J17" s="109" t="str">
        <f t="shared" si="10"/>
      </c>
      <c r="K17" s="111">
        <f t="shared" si="11"/>
        <v>0</v>
      </c>
      <c r="L17" s="494">
        <v>21</v>
      </c>
      <c r="M17" s="493">
        <v>0</v>
      </c>
      <c r="N17" s="495">
        <v>0</v>
      </c>
      <c r="O17" s="492">
        <v>20</v>
      </c>
      <c r="P17" s="493">
        <v>0</v>
      </c>
      <c r="Q17" s="495">
        <v>0</v>
      </c>
      <c r="R17" s="492">
        <v>39</v>
      </c>
      <c r="S17" s="493">
        <v>0</v>
      </c>
      <c r="T17" s="495">
        <v>0</v>
      </c>
      <c r="U17" s="492">
        <v>24</v>
      </c>
      <c r="V17" s="493">
        <v>0</v>
      </c>
      <c r="W17" s="495">
        <v>0</v>
      </c>
      <c r="X17" s="492">
        <v>35</v>
      </c>
      <c r="Y17" s="493">
        <v>0</v>
      </c>
      <c r="Z17" s="495">
        <v>1</v>
      </c>
      <c r="AA17" s="59">
        <v>29</v>
      </c>
      <c r="AB17" s="62">
        <v>0</v>
      </c>
      <c r="AC17" s="65">
        <v>0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762</v>
      </c>
      <c r="B18" s="9">
        <v>11</v>
      </c>
      <c r="C18" s="57" t="s">
        <v>763</v>
      </c>
      <c r="D18" s="70" t="s">
        <v>50</v>
      </c>
      <c r="E18" s="59">
        <v>771</v>
      </c>
      <c r="F18" s="11">
        <f t="shared" si="8"/>
        <v>0</v>
      </c>
      <c r="G18" s="61">
        <v>18</v>
      </c>
      <c r="H18" s="11">
        <f t="shared" si="9"/>
        <v>0</v>
      </c>
      <c r="I18" s="62">
        <v>60</v>
      </c>
      <c r="J18" s="109">
        <f t="shared" si="10"/>
        <v>0</v>
      </c>
      <c r="K18" s="111">
        <f t="shared" si="11"/>
        <v>0</v>
      </c>
      <c r="L18" s="494">
        <v>12</v>
      </c>
      <c r="M18" s="493">
        <v>0</v>
      </c>
      <c r="N18" s="495">
        <v>0</v>
      </c>
      <c r="O18" s="492">
        <v>65</v>
      </c>
      <c r="P18" s="493">
        <v>1</v>
      </c>
      <c r="Q18" s="495">
        <v>4</v>
      </c>
      <c r="R18" s="492">
        <v>46</v>
      </c>
      <c r="S18" s="493">
        <v>2</v>
      </c>
      <c r="T18" s="495">
        <v>2</v>
      </c>
      <c r="U18" s="492">
        <v>24</v>
      </c>
      <c r="V18" s="493">
        <v>1</v>
      </c>
      <c r="W18" s="495">
        <v>1</v>
      </c>
      <c r="X18" s="492">
        <v>20</v>
      </c>
      <c r="Y18" s="493">
        <v>2</v>
      </c>
      <c r="Z18" s="495">
        <v>2</v>
      </c>
      <c r="AA18" s="486">
        <v>38</v>
      </c>
      <c r="AB18" s="487">
        <v>0</v>
      </c>
      <c r="AC18" s="488">
        <v>0</v>
      </c>
      <c r="AD18" s="486">
        <v>0</v>
      </c>
      <c r="AE18" s="487">
        <v>0</v>
      </c>
      <c r="AF18" s="488">
        <v>0</v>
      </c>
      <c r="AG18" s="486">
        <v>0</v>
      </c>
      <c r="AH18" s="487">
        <v>0</v>
      </c>
      <c r="AI18" s="488">
        <v>0</v>
      </c>
      <c r="AJ18" s="486">
        <v>0</v>
      </c>
      <c r="AK18" s="487">
        <v>0</v>
      </c>
      <c r="AL18" s="488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764</v>
      </c>
      <c r="B19" s="9">
        <v>12</v>
      </c>
      <c r="C19" s="57" t="s">
        <v>765</v>
      </c>
      <c r="D19" s="70" t="s">
        <v>50</v>
      </c>
      <c r="E19" s="59">
        <v>37</v>
      </c>
      <c r="F19" s="11">
        <f t="shared" si="8"/>
        <v>0</v>
      </c>
      <c r="G19" s="61">
        <v>1</v>
      </c>
      <c r="H19" s="11">
        <f t="shared" si="9"/>
        <v>0</v>
      </c>
      <c r="I19" s="62"/>
      <c r="J19" s="109" t="str">
        <f t="shared" si="10"/>
      </c>
      <c r="K19" s="111">
        <f t="shared" si="11"/>
        <v>0</v>
      </c>
      <c r="L19" s="494">
        <v>16</v>
      </c>
      <c r="M19" s="493">
        <v>1</v>
      </c>
      <c r="N19" s="495">
        <v>1</v>
      </c>
      <c r="O19" s="492">
        <v>13</v>
      </c>
      <c r="P19" s="493">
        <v>0</v>
      </c>
      <c r="Q19" s="495">
        <v>0</v>
      </c>
      <c r="R19" s="492">
        <v>27</v>
      </c>
      <c r="S19" s="493">
        <v>1</v>
      </c>
      <c r="T19" s="495">
        <v>0</v>
      </c>
      <c r="U19" s="492">
        <v>48</v>
      </c>
      <c r="V19" s="493">
        <v>2</v>
      </c>
      <c r="W19" s="495">
        <v>2</v>
      </c>
      <c r="X19" s="492">
        <v>67</v>
      </c>
      <c r="Y19" s="493">
        <v>2</v>
      </c>
      <c r="Z19" s="495">
        <v>2</v>
      </c>
      <c r="AA19" s="59">
        <v>47</v>
      </c>
      <c r="AB19" s="62">
        <v>0</v>
      </c>
      <c r="AC19" s="65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766</v>
      </c>
      <c r="B20" s="9">
        <v>13</v>
      </c>
      <c r="C20" s="57" t="s">
        <v>767</v>
      </c>
      <c r="D20" s="70" t="s">
        <v>50</v>
      </c>
      <c r="E20" s="59">
        <v>722</v>
      </c>
      <c r="F20" s="11">
        <f t="shared" si="8"/>
        <v>0</v>
      </c>
      <c r="G20" s="61">
        <v>17</v>
      </c>
      <c r="H20" s="11">
        <f t="shared" si="9"/>
        <v>0</v>
      </c>
      <c r="I20" s="62"/>
      <c r="J20" s="109" t="str">
        <f t="shared" si="10"/>
      </c>
      <c r="K20" s="111">
        <f t="shared" si="11"/>
        <v>0</v>
      </c>
      <c r="L20" s="494">
        <v>20</v>
      </c>
      <c r="M20" s="493">
        <v>0</v>
      </c>
      <c r="N20" s="495">
        <v>0</v>
      </c>
      <c r="O20" s="492">
        <v>104</v>
      </c>
      <c r="P20" s="493">
        <v>0</v>
      </c>
      <c r="Q20" s="495">
        <v>0</v>
      </c>
      <c r="R20" s="492">
        <v>12</v>
      </c>
      <c r="S20" s="493">
        <v>2</v>
      </c>
      <c r="T20" s="495">
        <v>2</v>
      </c>
      <c r="U20" s="492">
        <v>18</v>
      </c>
      <c r="V20" s="493">
        <v>0</v>
      </c>
      <c r="W20" s="495">
        <v>0</v>
      </c>
      <c r="X20" s="492">
        <v>4</v>
      </c>
      <c r="Y20" s="493">
        <v>0</v>
      </c>
      <c r="Z20" s="495">
        <v>0</v>
      </c>
      <c r="AA20" s="489">
        <v>0</v>
      </c>
      <c r="AB20" s="490">
        <v>0</v>
      </c>
      <c r="AC20" s="491">
        <v>0</v>
      </c>
      <c r="AD20" s="489">
        <v>0</v>
      </c>
      <c r="AE20" s="490">
        <v>0</v>
      </c>
      <c r="AF20" s="491">
        <v>0</v>
      </c>
      <c r="AG20" s="489">
        <v>0</v>
      </c>
      <c r="AH20" s="490">
        <v>0</v>
      </c>
      <c r="AI20" s="491">
        <v>0</v>
      </c>
      <c r="AJ20" s="489">
        <v>0</v>
      </c>
      <c r="AK20" s="490">
        <v>0</v>
      </c>
      <c r="AL20" s="491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768</v>
      </c>
      <c r="B21" s="9">
        <v>14</v>
      </c>
      <c r="C21" s="57" t="s">
        <v>769</v>
      </c>
      <c r="D21" s="70" t="s">
        <v>50</v>
      </c>
      <c r="E21" s="59">
        <v>1302</v>
      </c>
      <c r="F21" s="11">
        <f t="shared" si="8"/>
        <v>0</v>
      </c>
      <c r="G21" s="61">
        <v>25</v>
      </c>
      <c r="H21" s="11">
        <f t="shared" si="9"/>
        <v>0</v>
      </c>
      <c r="I21" s="62"/>
      <c r="J21" s="109" t="str">
        <f t="shared" si="10"/>
      </c>
      <c r="K21" s="111">
        <f t="shared" si="11"/>
        <v>0</v>
      </c>
      <c r="L21" s="494">
        <v>0</v>
      </c>
      <c r="M21" s="493">
        <v>0</v>
      </c>
      <c r="N21" s="495">
        <v>0</v>
      </c>
      <c r="O21" s="492">
        <v>0</v>
      </c>
      <c r="P21" s="493">
        <v>0</v>
      </c>
      <c r="Q21" s="495">
        <v>0</v>
      </c>
      <c r="R21" s="492">
        <v>0</v>
      </c>
      <c r="S21" s="493">
        <v>0</v>
      </c>
      <c r="T21" s="495">
        <v>0</v>
      </c>
      <c r="U21" s="492">
        <v>0</v>
      </c>
      <c r="V21" s="493">
        <v>0</v>
      </c>
      <c r="W21" s="495">
        <v>0</v>
      </c>
      <c r="X21" s="492">
        <v>0</v>
      </c>
      <c r="Y21" s="493">
        <v>0</v>
      </c>
      <c r="Z21" s="495">
        <v>0</v>
      </c>
      <c r="AA21" s="59">
        <v>0</v>
      </c>
      <c r="AB21" s="62">
        <v>0</v>
      </c>
      <c r="AC21" s="65">
        <v>0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770</v>
      </c>
      <c r="B22" s="9">
        <v>15</v>
      </c>
      <c r="C22" s="57" t="s">
        <v>771</v>
      </c>
      <c r="D22" s="70" t="s">
        <v>50</v>
      </c>
      <c r="E22" s="59">
        <v>982</v>
      </c>
      <c r="F22" s="11">
        <f t="shared" si="8"/>
        <v>0</v>
      </c>
      <c r="G22" s="61">
        <v>27</v>
      </c>
      <c r="H22" s="11">
        <f t="shared" si="9"/>
        <v>0</v>
      </c>
      <c r="I22" s="62">
        <v>82</v>
      </c>
      <c r="J22" s="109">
        <f t="shared" si="10"/>
        <v>0</v>
      </c>
      <c r="K22" s="111">
        <f t="shared" si="11"/>
        <v>0</v>
      </c>
      <c r="L22" s="494">
        <v>24</v>
      </c>
      <c r="M22" s="493">
        <v>0</v>
      </c>
      <c r="N22" s="495">
        <v>0</v>
      </c>
      <c r="O22" s="492">
        <v>21</v>
      </c>
      <c r="P22" s="493">
        <v>1</v>
      </c>
      <c r="Q22" s="495">
        <v>1</v>
      </c>
      <c r="R22" s="492">
        <v>29</v>
      </c>
      <c r="S22" s="493">
        <v>1</v>
      </c>
      <c r="T22" s="495">
        <v>1</v>
      </c>
      <c r="U22" s="492">
        <v>32</v>
      </c>
      <c r="V22" s="493">
        <v>6</v>
      </c>
      <c r="W22" s="495">
        <v>5</v>
      </c>
      <c r="X22" s="492">
        <v>25</v>
      </c>
      <c r="Y22" s="493">
        <v>1</v>
      </c>
      <c r="Z22" s="495">
        <v>2</v>
      </c>
      <c r="AA22" s="59">
        <v>10</v>
      </c>
      <c r="AB22" s="62">
        <v>0</v>
      </c>
      <c r="AC22" s="65">
        <v>1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772</v>
      </c>
      <c r="B23" s="9">
        <v>16</v>
      </c>
      <c r="C23" s="57" t="s">
        <v>773</v>
      </c>
      <c r="D23" s="70" t="s">
        <v>50</v>
      </c>
      <c r="E23" s="59">
        <v>69</v>
      </c>
      <c r="F23" s="11">
        <f t="shared" si="8"/>
        <v>0</v>
      </c>
      <c r="G23" s="61">
        <v>1</v>
      </c>
      <c r="H23" s="11">
        <f t="shared" si="9"/>
        <v>0</v>
      </c>
      <c r="I23" s="62"/>
      <c r="J23" s="109" t="str">
        <f t="shared" si="10"/>
      </c>
      <c r="K23" s="111">
        <f t="shared" si="11"/>
        <v>0</v>
      </c>
      <c r="L23" s="494">
        <v>21</v>
      </c>
      <c r="M23" s="493">
        <v>0</v>
      </c>
      <c r="N23" s="495">
        <v>0</v>
      </c>
      <c r="O23" s="492">
        <v>32</v>
      </c>
      <c r="P23" s="493">
        <v>1</v>
      </c>
      <c r="Q23" s="495">
        <v>0</v>
      </c>
      <c r="R23" s="492">
        <v>32</v>
      </c>
      <c r="S23" s="493">
        <v>0</v>
      </c>
      <c r="T23" s="495">
        <v>0</v>
      </c>
      <c r="U23" s="492">
        <v>18</v>
      </c>
      <c r="V23" s="493">
        <v>2</v>
      </c>
      <c r="W23" s="495">
        <v>1</v>
      </c>
      <c r="X23" s="492">
        <v>62</v>
      </c>
      <c r="Y23" s="493">
        <v>0</v>
      </c>
      <c r="Z23" s="495">
        <v>0</v>
      </c>
      <c r="AA23" s="59">
        <v>20</v>
      </c>
      <c r="AB23" s="62">
        <v>1</v>
      </c>
      <c r="AC23" s="65">
        <v>1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>
      <c r="A24" s="458" t="s">
        <v>774</v>
      </c>
      <c r="B24" s="9">
        <v>17</v>
      </c>
      <c r="C24" s="57" t="s">
        <v>775</v>
      </c>
      <c r="D24" s="70" t="s">
        <v>50</v>
      </c>
      <c r="E24" s="59">
        <v>629</v>
      </c>
      <c r="F24" s="11">
        <f t="shared" si="8"/>
        <v>0</v>
      </c>
      <c r="G24" s="61">
        <v>17</v>
      </c>
      <c r="H24" s="11">
        <f t="shared" si="9"/>
        <v>0</v>
      </c>
      <c r="I24" s="62"/>
      <c r="J24" s="109" t="str">
        <f t="shared" si="10"/>
      </c>
      <c r="K24" s="111">
        <f t="shared" si="11"/>
        <v>0</v>
      </c>
      <c r="L24" s="494">
        <v>50</v>
      </c>
      <c r="M24" s="493">
        <v>1</v>
      </c>
      <c r="N24" s="495">
        <v>0</v>
      </c>
      <c r="O24" s="492">
        <v>57</v>
      </c>
      <c r="P24" s="493">
        <v>0</v>
      </c>
      <c r="Q24" s="495">
        <v>0</v>
      </c>
      <c r="R24" s="492">
        <v>64</v>
      </c>
      <c r="S24" s="493">
        <v>1</v>
      </c>
      <c r="T24" s="495">
        <v>1</v>
      </c>
      <c r="U24" s="492">
        <v>123</v>
      </c>
      <c r="V24" s="493">
        <v>6</v>
      </c>
      <c r="W24" s="495">
        <v>6</v>
      </c>
      <c r="X24" s="492">
        <v>126</v>
      </c>
      <c r="Y24" s="493">
        <v>4</v>
      </c>
      <c r="Z24" s="495">
        <v>4</v>
      </c>
      <c r="AA24" s="59">
        <v>36</v>
      </c>
      <c r="AB24" s="62">
        <v>1</v>
      </c>
      <c r="AC24" s="65">
        <v>1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776</v>
      </c>
      <c r="B25" s="9">
        <v>18</v>
      </c>
      <c r="C25" s="57" t="s">
        <v>777</v>
      </c>
      <c r="D25" s="70" t="s">
        <v>50</v>
      </c>
      <c r="E25" s="59">
        <v>3593</v>
      </c>
      <c r="F25" s="11">
        <f t="shared" si="8"/>
        <v>0</v>
      </c>
      <c r="G25" s="61">
        <v>88</v>
      </c>
      <c r="H25" s="11">
        <f t="shared" si="9"/>
        <v>0</v>
      </c>
      <c r="I25" s="62">
        <v>78</v>
      </c>
      <c r="J25" s="109">
        <f t="shared" si="10"/>
        <v>0</v>
      </c>
      <c r="K25" s="111">
        <f t="shared" si="11"/>
        <v>0</v>
      </c>
      <c r="L25" s="494">
        <v>31</v>
      </c>
      <c r="M25" s="493">
        <v>0</v>
      </c>
      <c r="N25" s="495">
        <v>0</v>
      </c>
      <c r="O25" s="492">
        <v>11</v>
      </c>
      <c r="P25" s="493">
        <v>3</v>
      </c>
      <c r="Q25" s="495">
        <v>3</v>
      </c>
      <c r="R25" s="492">
        <v>13</v>
      </c>
      <c r="S25" s="493">
        <v>0</v>
      </c>
      <c r="T25" s="495">
        <v>0</v>
      </c>
      <c r="U25" s="492">
        <v>13</v>
      </c>
      <c r="V25" s="493">
        <v>1</v>
      </c>
      <c r="W25" s="495">
        <v>1</v>
      </c>
      <c r="X25" s="492">
        <v>9</v>
      </c>
      <c r="Y25" s="493">
        <v>0</v>
      </c>
      <c r="Z25" s="495">
        <v>0</v>
      </c>
      <c r="AA25" s="59">
        <v>9</v>
      </c>
      <c r="AB25" s="62">
        <v>1</v>
      </c>
      <c r="AC25" s="65">
        <v>1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778</v>
      </c>
      <c r="B26" s="9">
        <v>19</v>
      </c>
      <c r="C26" s="57" t="s">
        <v>779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09" t="str">
        <f t="shared" si="10"/>
      </c>
      <c r="K26" s="111" t="str">
        <f t="shared" si="11"/>
      </c>
      <c r="L26" s="494">
        <v>20</v>
      </c>
      <c r="M26" s="493">
        <v>0</v>
      </c>
      <c r="N26" s="495">
        <v>0</v>
      </c>
      <c r="O26" s="492">
        <v>30</v>
      </c>
      <c r="P26" s="493">
        <v>0</v>
      </c>
      <c r="Q26" s="495">
        <v>0</v>
      </c>
      <c r="R26" s="492">
        <v>25</v>
      </c>
      <c r="S26" s="493">
        <v>1</v>
      </c>
      <c r="T26" s="495">
        <v>1</v>
      </c>
      <c r="U26" s="492">
        <v>27</v>
      </c>
      <c r="V26" s="493">
        <v>0</v>
      </c>
      <c r="W26" s="495">
        <v>0</v>
      </c>
      <c r="X26" s="492">
        <v>28</v>
      </c>
      <c r="Y26" s="493">
        <v>0</v>
      </c>
      <c r="Z26" s="495">
        <v>0</v>
      </c>
      <c r="AA26" s="59">
        <v>9</v>
      </c>
      <c r="AB26" s="62">
        <v>0</v>
      </c>
      <c r="AC26" s="65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780</v>
      </c>
      <c r="B27" s="9">
        <v>20</v>
      </c>
      <c r="C27" s="57" t="s">
        <v>781</v>
      </c>
      <c r="D27" s="70" t="s">
        <v>50</v>
      </c>
      <c r="E27" s="59">
        <v>33</v>
      </c>
      <c r="F27" s="11">
        <f t="shared" si="8"/>
        <v>0</v>
      </c>
      <c r="G27" s="61">
        <v>1</v>
      </c>
      <c r="H27" s="11">
        <f t="shared" si="9"/>
        <v>0</v>
      </c>
      <c r="I27" s="62"/>
      <c r="J27" s="109" t="str">
        <f t="shared" si="10"/>
      </c>
      <c r="K27" s="111">
        <f t="shared" si="11"/>
        <v>0</v>
      </c>
      <c r="L27" s="494">
        <v>12</v>
      </c>
      <c r="M27" s="493">
        <v>0</v>
      </c>
      <c r="N27" s="495">
        <v>0</v>
      </c>
      <c r="O27" s="492">
        <v>5</v>
      </c>
      <c r="P27" s="493">
        <v>0</v>
      </c>
      <c r="Q27" s="495">
        <v>0</v>
      </c>
      <c r="R27" s="492">
        <v>14</v>
      </c>
      <c r="S27" s="493">
        <v>0</v>
      </c>
      <c r="T27" s="495">
        <v>0</v>
      </c>
      <c r="U27" s="492">
        <v>15</v>
      </c>
      <c r="V27" s="493">
        <v>1</v>
      </c>
      <c r="W27" s="495">
        <v>1</v>
      </c>
      <c r="X27" s="492">
        <v>5</v>
      </c>
      <c r="Y27" s="493">
        <v>0</v>
      </c>
      <c r="Z27" s="495">
        <v>0</v>
      </c>
      <c r="AA27" s="59">
        <v>28</v>
      </c>
      <c r="AB27" s="62">
        <v>0</v>
      </c>
      <c r="AC27" s="65">
        <v>1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458" t="s">
        <v>782</v>
      </c>
      <c r="B28" s="9">
        <v>21</v>
      </c>
      <c r="C28" s="57" t="s">
        <v>783</v>
      </c>
      <c r="D28" s="70" t="s">
        <v>50</v>
      </c>
      <c r="E28" s="59">
        <v>35</v>
      </c>
      <c r="F28" s="11">
        <f t="shared" si="8"/>
        <v>0</v>
      </c>
      <c r="G28" s="61">
        <v>1</v>
      </c>
      <c r="H28" s="11">
        <f t="shared" si="9"/>
        <v>0</v>
      </c>
      <c r="I28" s="62"/>
      <c r="J28" s="109" t="str">
        <f t="shared" si="10"/>
      </c>
      <c r="K28" s="111">
        <f t="shared" si="11"/>
        <v>0</v>
      </c>
      <c r="L28" s="494">
        <v>0</v>
      </c>
      <c r="M28" s="493">
        <v>0</v>
      </c>
      <c r="N28" s="495">
        <v>0</v>
      </c>
      <c r="O28" s="492">
        <v>0</v>
      </c>
      <c r="P28" s="493">
        <v>0</v>
      </c>
      <c r="Q28" s="495">
        <v>0</v>
      </c>
      <c r="R28" s="492">
        <v>0</v>
      </c>
      <c r="S28" s="493">
        <v>0</v>
      </c>
      <c r="T28" s="495">
        <v>0</v>
      </c>
      <c r="U28" s="492">
        <v>0</v>
      </c>
      <c r="V28" s="493">
        <v>0</v>
      </c>
      <c r="W28" s="495">
        <v>0</v>
      </c>
      <c r="X28" s="492">
        <v>0</v>
      </c>
      <c r="Y28" s="493">
        <v>0</v>
      </c>
      <c r="Z28" s="495">
        <v>0</v>
      </c>
      <c r="AA28" s="59">
        <v>0</v>
      </c>
      <c r="AB28" s="62">
        <v>0</v>
      </c>
      <c r="AC28" s="65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458" t="s">
        <v>784</v>
      </c>
      <c r="B29" s="9">
        <v>22</v>
      </c>
      <c r="C29" s="57" t="s">
        <v>785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09" t="str">
        <f t="shared" si="10"/>
      </c>
      <c r="K29" s="111" t="str">
        <f t="shared" si="11"/>
      </c>
      <c r="L29" s="494">
        <v>12</v>
      </c>
      <c r="M29" s="493">
        <v>0</v>
      </c>
      <c r="N29" s="495">
        <v>0</v>
      </c>
      <c r="O29" s="492">
        <v>11</v>
      </c>
      <c r="P29" s="493">
        <v>0</v>
      </c>
      <c r="Q29" s="495">
        <v>0</v>
      </c>
      <c r="R29" s="492">
        <v>19</v>
      </c>
      <c r="S29" s="493">
        <v>0</v>
      </c>
      <c r="T29" s="495">
        <v>0</v>
      </c>
      <c r="U29" s="492">
        <v>32</v>
      </c>
      <c r="V29" s="493">
        <v>0</v>
      </c>
      <c r="W29" s="495">
        <v>0</v>
      </c>
      <c r="X29" s="492">
        <v>25</v>
      </c>
      <c r="Y29" s="493">
        <v>0</v>
      </c>
      <c r="Z29" s="495">
        <v>0</v>
      </c>
      <c r="AA29" s="59">
        <v>0</v>
      </c>
      <c r="AB29" s="62">
        <v>0</v>
      </c>
      <c r="AC29" s="65">
        <v>0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786</v>
      </c>
      <c r="B30" s="9">
        <v>23</v>
      </c>
      <c r="C30" s="57" t="s">
        <v>787</v>
      </c>
      <c r="D30" s="70" t="s">
        <v>50</v>
      </c>
      <c r="E30" s="59">
        <v>35</v>
      </c>
      <c r="F30" s="11">
        <f t="shared" si="8"/>
        <v>0</v>
      </c>
      <c r="G30" s="61">
        <v>5</v>
      </c>
      <c r="H30" s="11">
        <f t="shared" si="9"/>
        <v>0</v>
      </c>
      <c r="I30" s="62"/>
      <c r="J30" s="109" t="str">
        <f t="shared" si="10"/>
      </c>
      <c r="K30" s="111">
        <f t="shared" si="11"/>
        <v>0</v>
      </c>
      <c r="L30" s="494">
        <v>18</v>
      </c>
      <c r="M30" s="493">
        <v>0</v>
      </c>
      <c r="N30" s="495">
        <v>0</v>
      </c>
      <c r="O30" s="492">
        <v>19</v>
      </c>
      <c r="P30" s="493">
        <v>1</v>
      </c>
      <c r="Q30" s="495">
        <v>1</v>
      </c>
      <c r="R30" s="492">
        <v>15</v>
      </c>
      <c r="S30" s="493">
        <v>0</v>
      </c>
      <c r="T30" s="495">
        <v>0</v>
      </c>
      <c r="U30" s="492">
        <v>13</v>
      </c>
      <c r="V30" s="493">
        <v>0</v>
      </c>
      <c r="W30" s="495">
        <v>0</v>
      </c>
      <c r="X30" s="492">
        <v>18</v>
      </c>
      <c r="Y30" s="493">
        <v>0</v>
      </c>
      <c r="Z30" s="495">
        <v>0</v>
      </c>
      <c r="AA30" s="59">
        <v>0</v>
      </c>
      <c r="AB30" s="62">
        <v>0</v>
      </c>
      <c r="AC30" s="65">
        <v>0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788</v>
      </c>
      <c r="B31" s="9">
        <v>24</v>
      </c>
      <c r="C31" s="57" t="s">
        <v>789</v>
      </c>
      <c r="D31" s="70" t="s">
        <v>50</v>
      </c>
      <c r="E31" s="59">
        <v>40</v>
      </c>
      <c r="F31" s="11">
        <f t="shared" si="8"/>
        <v>0</v>
      </c>
      <c r="G31" s="61">
        <v>1</v>
      </c>
      <c r="H31" s="11">
        <f t="shared" si="9"/>
        <v>0</v>
      </c>
      <c r="I31" s="62"/>
      <c r="J31" s="109" t="str">
        <f t="shared" si="10"/>
      </c>
      <c r="K31" s="111">
        <f t="shared" si="11"/>
        <v>0</v>
      </c>
      <c r="L31" s="494">
        <v>0</v>
      </c>
      <c r="M31" s="493">
        <v>0</v>
      </c>
      <c r="N31" s="495">
        <v>0</v>
      </c>
      <c r="O31" s="492">
        <v>0</v>
      </c>
      <c r="P31" s="493">
        <v>0</v>
      </c>
      <c r="Q31" s="495">
        <v>0</v>
      </c>
      <c r="R31" s="492">
        <v>0</v>
      </c>
      <c r="S31" s="493">
        <v>0</v>
      </c>
      <c r="T31" s="495">
        <v>0</v>
      </c>
      <c r="U31" s="492">
        <v>0</v>
      </c>
      <c r="V31" s="493">
        <v>0</v>
      </c>
      <c r="W31" s="495">
        <v>0</v>
      </c>
      <c r="X31" s="492">
        <v>0</v>
      </c>
      <c r="Y31" s="493">
        <v>0</v>
      </c>
      <c r="Z31" s="495">
        <v>0</v>
      </c>
      <c r="AA31" s="59">
        <v>0</v>
      </c>
      <c r="AB31" s="62">
        <v>0</v>
      </c>
      <c r="AC31" s="65">
        <v>0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790</v>
      </c>
      <c r="B32" s="9">
        <v>25</v>
      </c>
      <c r="C32" s="57" t="s">
        <v>791</v>
      </c>
      <c r="D32" s="70" t="s">
        <v>50</v>
      </c>
      <c r="E32" s="59">
        <v>909</v>
      </c>
      <c r="F32" s="11">
        <f t="shared" si="8"/>
        <v>0</v>
      </c>
      <c r="G32" s="61">
        <v>18</v>
      </c>
      <c r="H32" s="11">
        <f t="shared" si="9"/>
        <v>0</v>
      </c>
      <c r="I32" s="62"/>
      <c r="J32" s="109" t="str">
        <f t="shared" si="10"/>
      </c>
      <c r="K32" s="111">
        <f t="shared" si="11"/>
        <v>0</v>
      </c>
      <c r="L32" s="494">
        <v>26</v>
      </c>
      <c r="M32" s="493">
        <v>2</v>
      </c>
      <c r="N32" s="495">
        <v>2</v>
      </c>
      <c r="O32" s="492">
        <v>29</v>
      </c>
      <c r="P32" s="493">
        <v>3</v>
      </c>
      <c r="Q32" s="495">
        <v>3</v>
      </c>
      <c r="R32" s="492">
        <v>39</v>
      </c>
      <c r="S32" s="493">
        <v>1</v>
      </c>
      <c r="T32" s="495">
        <v>1</v>
      </c>
      <c r="U32" s="492">
        <v>22</v>
      </c>
      <c r="V32" s="493">
        <v>2</v>
      </c>
      <c r="W32" s="495">
        <v>2</v>
      </c>
      <c r="X32" s="492">
        <v>18</v>
      </c>
      <c r="Y32" s="493">
        <v>0</v>
      </c>
      <c r="Z32" s="495">
        <v>0</v>
      </c>
      <c r="AA32" s="59">
        <v>38</v>
      </c>
      <c r="AB32" s="62">
        <v>2</v>
      </c>
      <c r="AC32" s="65">
        <v>2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792</v>
      </c>
      <c r="B33" s="9">
        <v>26</v>
      </c>
      <c r="C33" s="57" t="s">
        <v>793</v>
      </c>
      <c r="D33" s="70" t="s">
        <v>50</v>
      </c>
      <c r="E33" s="59">
        <v>4583</v>
      </c>
      <c r="F33" s="11">
        <f t="shared" si="8"/>
        <v>0</v>
      </c>
      <c r="G33" s="61">
        <v>98</v>
      </c>
      <c r="H33" s="11">
        <f t="shared" si="9"/>
        <v>0</v>
      </c>
      <c r="I33" s="62">
        <v>379</v>
      </c>
      <c r="J33" s="109">
        <f t="shared" si="10"/>
        <v>0</v>
      </c>
      <c r="K33" s="111">
        <f t="shared" si="11"/>
        <v>0</v>
      </c>
      <c r="L33" s="494">
        <v>38</v>
      </c>
      <c r="M33" s="493">
        <v>0</v>
      </c>
      <c r="N33" s="495">
        <v>0</v>
      </c>
      <c r="O33" s="492">
        <v>33</v>
      </c>
      <c r="P33" s="493">
        <v>1</v>
      </c>
      <c r="Q33" s="495">
        <v>1</v>
      </c>
      <c r="R33" s="492">
        <v>47</v>
      </c>
      <c r="S33" s="493">
        <v>1</v>
      </c>
      <c r="T33" s="495">
        <v>1</v>
      </c>
      <c r="U33" s="492">
        <v>31</v>
      </c>
      <c r="V33" s="493">
        <v>1</v>
      </c>
      <c r="W33" s="495">
        <v>1</v>
      </c>
      <c r="X33" s="492">
        <v>45</v>
      </c>
      <c r="Y33" s="493">
        <v>1</v>
      </c>
      <c r="Z33" s="495">
        <v>1</v>
      </c>
      <c r="AA33" s="59">
        <v>41</v>
      </c>
      <c r="AB33" s="62">
        <v>5</v>
      </c>
      <c r="AC33" s="65">
        <v>5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794</v>
      </c>
      <c r="B34" s="9">
        <v>27</v>
      </c>
      <c r="C34" s="57" t="s">
        <v>795</v>
      </c>
      <c r="D34" s="70" t="s">
        <v>50</v>
      </c>
      <c r="E34" s="59">
        <v>37</v>
      </c>
      <c r="F34" s="11">
        <f t="shared" si="8"/>
        <v>0</v>
      </c>
      <c r="G34" s="61">
        <v>1</v>
      </c>
      <c r="H34" s="11">
        <f t="shared" si="9"/>
        <v>0</v>
      </c>
      <c r="I34" s="62"/>
      <c r="J34" s="109" t="str">
        <f t="shared" si="10"/>
      </c>
      <c r="K34" s="111">
        <f t="shared" si="11"/>
        <v>0</v>
      </c>
      <c r="L34" s="494">
        <v>0</v>
      </c>
      <c r="M34" s="493">
        <v>0</v>
      </c>
      <c r="N34" s="495">
        <v>0</v>
      </c>
      <c r="O34" s="492">
        <v>0</v>
      </c>
      <c r="P34" s="493">
        <v>0</v>
      </c>
      <c r="Q34" s="495">
        <v>0</v>
      </c>
      <c r="R34" s="492">
        <v>0</v>
      </c>
      <c r="S34" s="493">
        <v>0</v>
      </c>
      <c r="T34" s="495">
        <v>0</v>
      </c>
      <c r="U34" s="492">
        <v>0</v>
      </c>
      <c r="V34" s="493">
        <v>0</v>
      </c>
      <c r="W34" s="495">
        <v>0</v>
      </c>
      <c r="X34" s="492">
        <v>0</v>
      </c>
      <c r="Y34" s="493">
        <v>0</v>
      </c>
      <c r="Z34" s="495">
        <v>0</v>
      </c>
      <c r="AA34" s="59">
        <v>0</v>
      </c>
      <c r="AB34" s="62">
        <v>0</v>
      </c>
      <c r="AC34" s="65">
        <v>0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>
      <c r="A35" s="458" t="s">
        <v>796</v>
      </c>
      <c r="B35" s="9">
        <v>28</v>
      </c>
      <c r="C35" s="57" t="s">
        <v>797</v>
      </c>
      <c r="D35" s="70" t="s">
        <v>50</v>
      </c>
      <c r="E35" s="59">
        <v>42</v>
      </c>
      <c r="F35" s="11">
        <f t="shared" si="8"/>
        <v>0</v>
      </c>
      <c r="G35" s="61">
        <v>1</v>
      </c>
      <c r="H35" s="11">
        <f t="shared" si="9"/>
        <v>0</v>
      </c>
      <c r="I35" s="62"/>
      <c r="J35" s="109" t="str">
        <f t="shared" si="10"/>
      </c>
      <c r="K35" s="111">
        <f t="shared" si="11"/>
        <v>0</v>
      </c>
      <c r="L35" s="500">
        <v>15</v>
      </c>
      <c r="M35" s="493">
        <v>0</v>
      </c>
      <c r="N35" s="495">
        <v>0</v>
      </c>
      <c r="O35" s="492">
        <v>8</v>
      </c>
      <c r="P35" s="493">
        <v>0</v>
      </c>
      <c r="Q35" s="495">
        <v>0</v>
      </c>
      <c r="R35" s="492">
        <v>21</v>
      </c>
      <c r="S35" s="493">
        <v>0</v>
      </c>
      <c r="T35" s="495">
        <v>0</v>
      </c>
      <c r="U35" s="492">
        <v>24</v>
      </c>
      <c r="V35" s="493">
        <v>1</v>
      </c>
      <c r="W35" s="495">
        <v>1</v>
      </c>
      <c r="X35" s="492">
        <v>15</v>
      </c>
      <c r="Y35" s="493">
        <v>0</v>
      </c>
      <c r="Z35" s="495">
        <v>0</v>
      </c>
      <c r="AA35" s="59">
        <v>31</v>
      </c>
      <c r="AB35" s="62">
        <v>0</v>
      </c>
      <c r="AC35" s="65">
        <v>0</v>
      </c>
      <c r="AD35" s="59">
        <v>0</v>
      </c>
      <c r="AE35" s="62">
        <v>0</v>
      </c>
      <c r="AF35" s="65">
        <v>0</v>
      </c>
      <c r="AG35" s="59">
        <v>0</v>
      </c>
      <c r="AH35" s="62">
        <v>0</v>
      </c>
      <c r="AI35" s="65">
        <v>0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0</v>
      </c>
      <c r="BL35" s="62">
        <v>0</v>
      </c>
      <c r="BM35" s="65">
        <v>0</v>
      </c>
      <c r="BN35" s="59">
        <v>0</v>
      </c>
      <c r="BO35" s="62">
        <v>0</v>
      </c>
      <c r="BP35" s="65">
        <v>0</v>
      </c>
      <c r="BQ35" s="59">
        <v>0</v>
      </c>
      <c r="BR35" s="62">
        <v>0</v>
      </c>
      <c r="BS35" s="65">
        <v>0</v>
      </c>
      <c r="BT35" s="59">
        <v>0</v>
      </c>
      <c r="BU35" s="62">
        <v>0</v>
      </c>
      <c r="BV35" s="65">
        <v>0</v>
      </c>
      <c r="BW35" s="59">
        <v>0</v>
      </c>
      <c r="BX35" s="62">
        <v>0</v>
      </c>
      <c r="BY35" s="65">
        <v>0</v>
      </c>
      <c r="BZ35" s="59">
        <v>0</v>
      </c>
      <c r="CA35" s="62">
        <v>0</v>
      </c>
      <c r="CB35" s="65">
        <v>0</v>
      </c>
      <c r="CC35" s="59">
        <v>0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458" t="s">
        <v>798</v>
      </c>
      <c r="B36" s="9">
        <v>29</v>
      </c>
      <c r="C36" s="186" t="s">
        <v>799</v>
      </c>
      <c r="D36" s="70" t="s">
        <v>50</v>
      </c>
      <c r="E36" s="59">
        <v>33</v>
      </c>
      <c r="F36" s="11">
        <f t="shared" si="8"/>
        <v>0</v>
      </c>
      <c r="G36" s="61">
        <v>1</v>
      </c>
      <c r="H36" s="11">
        <f t="shared" si="9"/>
        <v>0</v>
      </c>
      <c r="I36" s="62"/>
      <c r="J36" s="109" t="str">
        <f t="shared" si="10"/>
      </c>
      <c r="K36" s="111">
        <f t="shared" si="11"/>
        <v>0</v>
      </c>
      <c r="L36" s="494">
        <v>0</v>
      </c>
      <c r="M36" s="493">
        <v>0</v>
      </c>
      <c r="N36" s="495">
        <v>0</v>
      </c>
      <c r="O36" s="492">
        <v>0</v>
      </c>
      <c r="P36" s="493">
        <v>0</v>
      </c>
      <c r="Q36" s="495">
        <v>0</v>
      </c>
      <c r="R36" s="492">
        <v>21</v>
      </c>
      <c r="S36" s="493">
        <v>1</v>
      </c>
      <c r="T36" s="495">
        <v>1</v>
      </c>
      <c r="U36" s="492">
        <v>26</v>
      </c>
      <c r="V36" s="493">
        <v>0</v>
      </c>
      <c r="W36" s="495">
        <v>0</v>
      </c>
      <c r="X36" s="492">
        <v>9</v>
      </c>
      <c r="Y36" s="493">
        <v>1</v>
      </c>
      <c r="Z36" s="495">
        <v>1</v>
      </c>
      <c r="AA36" s="59">
        <v>21</v>
      </c>
      <c r="AB36" s="62">
        <v>1</v>
      </c>
      <c r="AC36" s="65">
        <v>1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800</v>
      </c>
      <c r="B37" s="9">
        <v>30</v>
      </c>
      <c r="C37" s="57" t="s">
        <v>801</v>
      </c>
      <c r="D37" s="70" t="s">
        <v>50</v>
      </c>
      <c r="E37" s="59">
        <v>35</v>
      </c>
      <c r="F37" s="11">
        <f t="shared" si="8"/>
        <v>0</v>
      </c>
      <c r="G37" s="61">
        <v>1</v>
      </c>
      <c r="H37" s="11">
        <f t="shared" si="9"/>
        <v>0</v>
      </c>
      <c r="I37" s="62"/>
      <c r="J37" s="109" t="str">
        <f t="shared" si="10"/>
      </c>
      <c r="K37" s="111">
        <f t="shared" si="11"/>
        <v>0</v>
      </c>
      <c r="L37" s="494">
        <v>0</v>
      </c>
      <c r="M37" s="493">
        <v>0</v>
      </c>
      <c r="N37" s="495">
        <v>0</v>
      </c>
      <c r="O37" s="492">
        <v>0</v>
      </c>
      <c r="P37" s="493">
        <v>0</v>
      </c>
      <c r="Q37" s="495">
        <v>0</v>
      </c>
      <c r="R37" s="492">
        <v>0</v>
      </c>
      <c r="S37" s="493">
        <v>0</v>
      </c>
      <c r="T37" s="495">
        <v>0</v>
      </c>
      <c r="U37" s="492">
        <v>0</v>
      </c>
      <c r="V37" s="493">
        <v>0</v>
      </c>
      <c r="W37" s="495">
        <v>0</v>
      </c>
      <c r="X37" s="492">
        <v>0</v>
      </c>
      <c r="Y37" s="493">
        <v>0</v>
      </c>
      <c r="Z37" s="495">
        <v>0</v>
      </c>
      <c r="AA37" s="59">
        <v>0</v>
      </c>
      <c r="AB37" s="62">
        <v>0</v>
      </c>
      <c r="AC37" s="65">
        <v>0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>
      <c r="A38" s="458" t="s">
        <v>802</v>
      </c>
      <c r="B38" s="9">
        <v>31</v>
      </c>
      <c r="C38" s="57" t="s">
        <v>803</v>
      </c>
      <c r="D38" s="70" t="s">
        <v>50</v>
      </c>
      <c r="E38" s="59">
        <v>55</v>
      </c>
      <c r="F38" s="11">
        <f t="shared" si="8"/>
        <v>0</v>
      </c>
      <c r="G38" s="61">
        <v>1</v>
      </c>
      <c r="H38" s="11">
        <f t="shared" si="9"/>
        <v>0</v>
      </c>
      <c r="I38" s="62"/>
      <c r="J38" s="109" t="str">
        <f t="shared" si="10"/>
      </c>
      <c r="K38" s="111">
        <f t="shared" si="11"/>
        <v>0</v>
      </c>
      <c r="L38" s="500">
        <v>0</v>
      </c>
      <c r="M38" s="501">
        <v>0</v>
      </c>
      <c r="N38" s="502">
        <v>0</v>
      </c>
      <c r="O38" s="492">
        <v>0</v>
      </c>
      <c r="P38" s="493">
        <v>0</v>
      </c>
      <c r="Q38" s="495">
        <v>0</v>
      </c>
      <c r="R38" s="492">
        <v>0</v>
      </c>
      <c r="S38" s="493">
        <v>0</v>
      </c>
      <c r="T38" s="495">
        <v>0</v>
      </c>
      <c r="U38" s="492">
        <v>0</v>
      </c>
      <c r="V38" s="493">
        <v>0</v>
      </c>
      <c r="W38" s="495">
        <v>0</v>
      </c>
      <c r="X38" s="492">
        <v>0</v>
      </c>
      <c r="Y38" s="493">
        <v>0</v>
      </c>
      <c r="Z38" s="495">
        <v>0</v>
      </c>
      <c r="AA38" s="59">
        <v>0</v>
      </c>
      <c r="AB38" s="62">
        <v>0</v>
      </c>
      <c r="AC38" s="65">
        <v>0</v>
      </c>
      <c r="AD38" s="59">
        <v>0</v>
      </c>
      <c r="AE38" s="62">
        <v>0</v>
      </c>
      <c r="AF38" s="65">
        <v>0</v>
      </c>
      <c r="AG38" s="59">
        <v>0</v>
      </c>
      <c r="AH38" s="62">
        <v>0</v>
      </c>
      <c r="AI38" s="65">
        <v>0</v>
      </c>
      <c r="AJ38" s="59">
        <v>0</v>
      </c>
      <c r="AK38" s="62">
        <v>0</v>
      </c>
      <c r="AL38" s="65">
        <v>0</v>
      </c>
      <c r="AM38" s="59">
        <v>0</v>
      </c>
      <c r="AN38" s="62">
        <v>0</v>
      </c>
      <c r="AO38" s="65">
        <v>0</v>
      </c>
      <c r="AP38" s="59">
        <v>0</v>
      </c>
      <c r="AQ38" s="62">
        <v>0</v>
      </c>
      <c r="AR38" s="65">
        <v>0</v>
      </c>
      <c r="AS38" s="59">
        <v>0</v>
      </c>
      <c r="AT38" s="62">
        <v>0</v>
      </c>
      <c r="AU38" s="65">
        <v>0</v>
      </c>
      <c r="AV38" s="59">
        <v>0</v>
      </c>
      <c r="AW38" s="62">
        <v>0</v>
      </c>
      <c r="AX38" s="65">
        <v>0</v>
      </c>
      <c r="AY38" s="59">
        <v>0</v>
      </c>
      <c r="AZ38" s="62">
        <v>0</v>
      </c>
      <c r="BA38" s="65">
        <v>0</v>
      </c>
      <c r="BB38" s="59">
        <v>0</v>
      </c>
      <c r="BC38" s="62">
        <v>0</v>
      </c>
      <c r="BD38" s="65">
        <v>0</v>
      </c>
      <c r="BE38" s="59">
        <v>0</v>
      </c>
      <c r="BF38" s="62">
        <v>0</v>
      </c>
      <c r="BG38" s="65">
        <v>0</v>
      </c>
      <c r="BH38" s="59">
        <v>0</v>
      </c>
      <c r="BI38" s="62">
        <v>0</v>
      </c>
      <c r="BJ38" s="65">
        <v>0</v>
      </c>
      <c r="BK38" s="59">
        <v>0</v>
      </c>
      <c r="BL38" s="62">
        <v>0</v>
      </c>
      <c r="BM38" s="65">
        <v>0</v>
      </c>
      <c r="BN38" s="59">
        <v>0</v>
      </c>
      <c r="BO38" s="62">
        <v>0</v>
      </c>
      <c r="BP38" s="65">
        <v>0</v>
      </c>
      <c r="BQ38" s="59">
        <v>0</v>
      </c>
      <c r="BR38" s="62">
        <v>0</v>
      </c>
      <c r="BS38" s="65">
        <v>0</v>
      </c>
      <c r="BT38" s="59">
        <v>0</v>
      </c>
      <c r="BU38" s="62">
        <v>0</v>
      </c>
      <c r="BV38" s="65">
        <v>0</v>
      </c>
      <c r="BW38" s="59">
        <v>0</v>
      </c>
      <c r="BX38" s="62">
        <v>0</v>
      </c>
      <c r="BY38" s="65">
        <v>0</v>
      </c>
      <c r="BZ38" s="59">
        <v>0</v>
      </c>
      <c r="CA38" s="62">
        <v>0</v>
      </c>
      <c r="CB38" s="65">
        <v>0</v>
      </c>
      <c r="CC38" s="59">
        <v>0</v>
      </c>
      <c r="CD38" s="62">
        <v>0</v>
      </c>
      <c r="CE38" s="65">
        <v>0</v>
      </c>
      <c r="CF38" s="59"/>
      <c r="CG38" s="62"/>
      <c r="CH38" s="65"/>
      <c r="CI38" s="59"/>
      <c r="CJ38" s="62"/>
      <c r="CK38" s="65"/>
    </row>
    <row r="39" ht="25.15" customHeight="1">
      <c r="A39" s="458" t="s">
        <v>804</v>
      </c>
      <c r="B39" s="9">
        <v>32</v>
      </c>
      <c r="C39" s="57" t="s">
        <v>805</v>
      </c>
      <c r="D39" s="70" t="s">
        <v>50</v>
      </c>
      <c r="E39" s="59">
        <v>40</v>
      </c>
      <c r="F39" s="11">
        <f t="shared" si="8"/>
        <v>0</v>
      </c>
      <c r="G39" s="61">
        <v>1</v>
      </c>
      <c r="H39" s="11">
        <f t="shared" si="9"/>
        <v>0</v>
      </c>
      <c r="I39" s="62"/>
      <c r="J39" s="109" t="str">
        <f t="shared" si="10"/>
      </c>
      <c r="K39" s="111">
        <f t="shared" si="11"/>
        <v>0</v>
      </c>
      <c r="L39" s="500">
        <v>0</v>
      </c>
      <c r="M39" s="501">
        <v>0</v>
      </c>
      <c r="N39" s="502">
        <v>0</v>
      </c>
      <c r="O39" s="492">
        <v>0</v>
      </c>
      <c r="P39" s="493">
        <v>0</v>
      </c>
      <c r="Q39" s="495">
        <v>0</v>
      </c>
      <c r="R39" s="492">
        <v>0</v>
      </c>
      <c r="S39" s="493">
        <v>0</v>
      </c>
      <c r="T39" s="495">
        <v>0</v>
      </c>
      <c r="U39" s="492">
        <v>0</v>
      </c>
      <c r="V39" s="493">
        <v>0</v>
      </c>
      <c r="W39" s="495">
        <v>0</v>
      </c>
      <c r="X39" s="492">
        <v>4</v>
      </c>
      <c r="Y39" s="493">
        <v>0</v>
      </c>
      <c r="Z39" s="495">
        <v>0</v>
      </c>
      <c r="AA39" s="59">
        <v>4</v>
      </c>
      <c r="AB39" s="62">
        <v>0</v>
      </c>
      <c r="AC39" s="65">
        <v>0</v>
      </c>
      <c r="AD39" s="59">
        <v>0</v>
      </c>
      <c r="AE39" s="62">
        <v>0</v>
      </c>
      <c r="AF39" s="65">
        <v>0</v>
      </c>
      <c r="AG39" s="59">
        <v>0</v>
      </c>
      <c r="AH39" s="62">
        <v>0</v>
      </c>
      <c r="AI39" s="65">
        <v>0</v>
      </c>
      <c r="AJ39" s="59">
        <v>0</v>
      </c>
      <c r="AK39" s="62">
        <v>0</v>
      </c>
      <c r="AL39" s="65">
        <v>0</v>
      </c>
      <c r="AM39" s="59">
        <v>0</v>
      </c>
      <c r="AN39" s="62">
        <v>0</v>
      </c>
      <c r="AO39" s="65">
        <v>0</v>
      </c>
      <c r="AP39" s="59">
        <v>0</v>
      </c>
      <c r="AQ39" s="62">
        <v>0</v>
      </c>
      <c r="AR39" s="65">
        <v>0</v>
      </c>
      <c r="AS39" s="59">
        <v>0</v>
      </c>
      <c r="AT39" s="62">
        <v>0</v>
      </c>
      <c r="AU39" s="65">
        <v>0</v>
      </c>
      <c r="AV39" s="59">
        <v>0</v>
      </c>
      <c r="AW39" s="62">
        <v>0</v>
      </c>
      <c r="AX39" s="65">
        <v>0</v>
      </c>
      <c r="AY39" s="59">
        <v>0</v>
      </c>
      <c r="AZ39" s="62">
        <v>0</v>
      </c>
      <c r="BA39" s="65">
        <v>0</v>
      </c>
      <c r="BB39" s="59">
        <v>0</v>
      </c>
      <c r="BC39" s="62">
        <v>0</v>
      </c>
      <c r="BD39" s="65">
        <v>0</v>
      </c>
      <c r="BE39" s="59">
        <v>0</v>
      </c>
      <c r="BF39" s="62">
        <v>0</v>
      </c>
      <c r="BG39" s="65">
        <v>0</v>
      </c>
      <c r="BH39" s="59">
        <v>0</v>
      </c>
      <c r="BI39" s="62">
        <v>0</v>
      </c>
      <c r="BJ39" s="65">
        <v>0</v>
      </c>
      <c r="BK39" s="59">
        <v>0</v>
      </c>
      <c r="BL39" s="62">
        <v>0</v>
      </c>
      <c r="BM39" s="65">
        <v>0</v>
      </c>
      <c r="BN39" s="59">
        <v>0</v>
      </c>
      <c r="BO39" s="62">
        <v>0</v>
      </c>
      <c r="BP39" s="65">
        <v>0</v>
      </c>
      <c r="BQ39" s="59">
        <v>0</v>
      </c>
      <c r="BR39" s="62">
        <v>0</v>
      </c>
      <c r="BS39" s="65">
        <v>0</v>
      </c>
      <c r="BT39" s="59">
        <v>0</v>
      </c>
      <c r="BU39" s="62">
        <v>0</v>
      </c>
      <c r="BV39" s="65">
        <v>0</v>
      </c>
      <c r="BW39" s="59">
        <v>0</v>
      </c>
      <c r="BX39" s="62">
        <v>0</v>
      </c>
      <c r="BY39" s="65">
        <v>0</v>
      </c>
      <c r="BZ39" s="59">
        <v>0</v>
      </c>
      <c r="CA39" s="62">
        <v>0</v>
      </c>
      <c r="CB39" s="65">
        <v>0</v>
      </c>
      <c r="CC39" s="59">
        <v>0</v>
      </c>
      <c r="CD39" s="62">
        <v>0</v>
      </c>
      <c r="CE39" s="65">
        <v>0</v>
      </c>
      <c r="CF39" s="59"/>
      <c r="CG39" s="62"/>
      <c r="CH39" s="65"/>
      <c r="CI39" s="59"/>
      <c r="CJ39" s="62"/>
      <c r="CK39" s="65"/>
    </row>
    <row r="40" ht="25.15" customHeight="1">
      <c r="A40" s="458" t="s">
        <v>806</v>
      </c>
      <c r="B40" s="9">
        <v>33</v>
      </c>
      <c r="C40" s="57" t="s">
        <v>807</v>
      </c>
      <c r="D40" s="70" t="s">
        <v>50</v>
      </c>
      <c r="E40" s="59">
        <v>1068</v>
      </c>
      <c r="F40" s="11">
        <f t="shared" si="8"/>
        <v>0</v>
      </c>
      <c r="G40" s="61">
        <v>27</v>
      </c>
      <c r="H40" s="11">
        <f t="shared" si="9"/>
        <v>0</v>
      </c>
      <c r="I40" s="62"/>
      <c r="J40" s="109" t="str">
        <f t="shared" si="10"/>
      </c>
      <c r="K40" s="111">
        <f t="shared" si="11"/>
        <v>0</v>
      </c>
      <c r="L40" s="494">
        <v>70</v>
      </c>
      <c r="M40" s="493">
        <v>4</v>
      </c>
      <c r="N40" s="495">
        <v>4</v>
      </c>
      <c r="O40" s="492">
        <v>58</v>
      </c>
      <c r="P40" s="493">
        <v>0</v>
      </c>
      <c r="Q40" s="495">
        <v>1</v>
      </c>
      <c r="R40" s="492">
        <v>55</v>
      </c>
      <c r="S40" s="493">
        <v>4</v>
      </c>
      <c r="T40" s="495">
        <v>3</v>
      </c>
      <c r="U40" s="492">
        <v>67</v>
      </c>
      <c r="V40" s="493">
        <v>3</v>
      </c>
      <c r="W40" s="495">
        <v>3</v>
      </c>
      <c r="X40" s="492">
        <v>47</v>
      </c>
      <c r="Y40" s="493">
        <v>0</v>
      </c>
      <c r="Z40" s="495">
        <v>0</v>
      </c>
      <c r="AA40" s="59">
        <v>41</v>
      </c>
      <c r="AB40" s="62">
        <v>1</v>
      </c>
      <c r="AC40" s="65">
        <v>1</v>
      </c>
      <c r="AD40" s="59">
        <v>0</v>
      </c>
      <c r="AE40" s="62">
        <v>0</v>
      </c>
      <c r="AF40" s="65">
        <v>0</v>
      </c>
      <c r="AG40" s="59">
        <v>0</v>
      </c>
      <c r="AH40" s="62">
        <v>0</v>
      </c>
      <c r="AI40" s="65">
        <v>0</v>
      </c>
      <c r="AJ40" s="59">
        <v>0</v>
      </c>
      <c r="AK40" s="62">
        <v>0</v>
      </c>
      <c r="AL40" s="65">
        <v>0</v>
      </c>
      <c r="AM40" s="59">
        <v>0</v>
      </c>
      <c r="AN40" s="62">
        <v>0</v>
      </c>
      <c r="AO40" s="65">
        <v>0</v>
      </c>
      <c r="AP40" s="59">
        <v>0</v>
      </c>
      <c r="AQ40" s="62">
        <v>0</v>
      </c>
      <c r="AR40" s="65">
        <v>0</v>
      </c>
      <c r="AS40" s="59">
        <v>0</v>
      </c>
      <c r="AT40" s="62">
        <v>0</v>
      </c>
      <c r="AU40" s="65">
        <v>0</v>
      </c>
      <c r="AV40" s="59">
        <v>0</v>
      </c>
      <c r="AW40" s="62">
        <v>0</v>
      </c>
      <c r="AX40" s="65">
        <v>0</v>
      </c>
      <c r="AY40" s="59">
        <v>0</v>
      </c>
      <c r="AZ40" s="62">
        <v>0</v>
      </c>
      <c r="BA40" s="65">
        <v>0</v>
      </c>
      <c r="BB40" s="59">
        <v>0</v>
      </c>
      <c r="BC40" s="62">
        <v>0</v>
      </c>
      <c r="BD40" s="65">
        <v>0</v>
      </c>
      <c r="BE40" s="59">
        <v>0</v>
      </c>
      <c r="BF40" s="62">
        <v>0</v>
      </c>
      <c r="BG40" s="65">
        <v>0</v>
      </c>
      <c r="BH40" s="59">
        <v>0</v>
      </c>
      <c r="BI40" s="62">
        <v>0</v>
      </c>
      <c r="BJ40" s="65">
        <v>0</v>
      </c>
      <c r="BK40" s="59">
        <v>0</v>
      </c>
      <c r="BL40" s="62">
        <v>0</v>
      </c>
      <c r="BM40" s="65">
        <v>0</v>
      </c>
      <c r="BN40" s="59">
        <v>0</v>
      </c>
      <c r="BO40" s="62">
        <v>0</v>
      </c>
      <c r="BP40" s="65">
        <v>0</v>
      </c>
      <c r="BQ40" s="59">
        <v>0</v>
      </c>
      <c r="BR40" s="62">
        <v>0</v>
      </c>
      <c r="BS40" s="65">
        <v>0</v>
      </c>
      <c r="BT40" s="59">
        <v>0</v>
      </c>
      <c r="BU40" s="62">
        <v>0</v>
      </c>
      <c r="BV40" s="65">
        <v>0</v>
      </c>
      <c r="BW40" s="59">
        <v>0</v>
      </c>
      <c r="BX40" s="62">
        <v>0</v>
      </c>
      <c r="BY40" s="65">
        <v>0</v>
      </c>
      <c r="BZ40" s="59">
        <v>0</v>
      </c>
      <c r="CA40" s="62">
        <v>0</v>
      </c>
      <c r="CB40" s="65">
        <v>0</v>
      </c>
      <c r="CC40" s="59">
        <v>0</v>
      </c>
      <c r="CD40" s="62">
        <v>0</v>
      </c>
      <c r="CE40" s="65">
        <v>0</v>
      </c>
      <c r="CF40" s="59"/>
      <c r="CG40" s="62"/>
      <c r="CH40" s="65"/>
      <c r="CI40" s="59"/>
      <c r="CJ40" s="62"/>
      <c r="CK40" s="65"/>
    </row>
    <row r="41" ht="25.15" customHeight="1">
      <c r="A41" s="458" t="s">
        <v>808</v>
      </c>
      <c r="B41" s="9">
        <v>34</v>
      </c>
      <c r="C41" s="57" t="s">
        <v>809</v>
      </c>
      <c r="D41" s="70" t="s">
        <v>50</v>
      </c>
      <c r="E41" s="59">
        <v>1419</v>
      </c>
      <c r="F41" s="11">
        <f t="shared" si="8"/>
        <v>0</v>
      </c>
      <c r="G41" s="61">
        <v>34</v>
      </c>
      <c r="H41" s="11">
        <f t="shared" si="9"/>
        <v>0</v>
      </c>
      <c r="I41" s="62">
        <v>56</v>
      </c>
      <c r="J41" s="109">
        <f t="shared" si="10"/>
        <v>0</v>
      </c>
      <c r="K41" s="111">
        <f t="shared" si="11"/>
        <v>0</v>
      </c>
      <c r="L41" s="494">
        <v>4</v>
      </c>
      <c r="M41" s="493">
        <v>0</v>
      </c>
      <c r="N41" s="495">
        <v>0</v>
      </c>
      <c r="O41" s="492">
        <v>30</v>
      </c>
      <c r="P41" s="493">
        <v>1</v>
      </c>
      <c r="Q41" s="495">
        <v>1</v>
      </c>
      <c r="R41" s="492">
        <v>16</v>
      </c>
      <c r="S41" s="493">
        <v>0</v>
      </c>
      <c r="T41" s="495">
        <v>0</v>
      </c>
      <c r="U41" s="492">
        <v>15</v>
      </c>
      <c r="V41" s="493">
        <v>0</v>
      </c>
      <c r="W41" s="495">
        <v>0</v>
      </c>
      <c r="X41" s="492">
        <v>8</v>
      </c>
      <c r="Y41" s="493">
        <v>0</v>
      </c>
      <c r="Z41" s="495">
        <v>0</v>
      </c>
      <c r="AA41" s="59">
        <v>31</v>
      </c>
      <c r="AB41" s="62">
        <v>0</v>
      </c>
      <c r="AC41" s="65">
        <v>0</v>
      </c>
      <c r="AD41" s="59">
        <v>0</v>
      </c>
      <c r="AE41" s="62">
        <v>0</v>
      </c>
      <c r="AF41" s="65">
        <v>0</v>
      </c>
      <c r="AG41" s="59">
        <v>0</v>
      </c>
      <c r="AH41" s="62">
        <v>0</v>
      </c>
      <c r="AI41" s="65">
        <v>0</v>
      </c>
      <c r="AJ41" s="59">
        <v>0</v>
      </c>
      <c r="AK41" s="62">
        <v>0</v>
      </c>
      <c r="AL41" s="65">
        <v>0</v>
      </c>
      <c r="AM41" s="59">
        <v>0</v>
      </c>
      <c r="AN41" s="62">
        <v>0</v>
      </c>
      <c r="AO41" s="65">
        <v>0</v>
      </c>
      <c r="AP41" s="59">
        <v>0</v>
      </c>
      <c r="AQ41" s="62">
        <v>0</v>
      </c>
      <c r="AR41" s="65">
        <v>0</v>
      </c>
      <c r="AS41" s="59">
        <v>0</v>
      </c>
      <c r="AT41" s="62">
        <v>0</v>
      </c>
      <c r="AU41" s="65">
        <v>0</v>
      </c>
      <c r="AV41" s="59">
        <v>0</v>
      </c>
      <c r="AW41" s="62">
        <v>0</v>
      </c>
      <c r="AX41" s="65">
        <v>0</v>
      </c>
      <c r="AY41" s="59">
        <v>0</v>
      </c>
      <c r="AZ41" s="62">
        <v>0</v>
      </c>
      <c r="BA41" s="65">
        <v>0</v>
      </c>
      <c r="BB41" s="59">
        <v>0</v>
      </c>
      <c r="BC41" s="62">
        <v>0</v>
      </c>
      <c r="BD41" s="65">
        <v>0</v>
      </c>
      <c r="BE41" s="59">
        <v>0</v>
      </c>
      <c r="BF41" s="62">
        <v>0</v>
      </c>
      <c r="BG41" s="65">
        <v>0</v>
      </c>
      <c r="BH41" s="59">
        <v>0</v>
      </c>
      <c r="BI41" s="62">
        <v>0</v>
      </c>
      <c r="BJ41" s="65">
        <v>0</v>
      </c>
      <c r="BK41" s="59">
        <v>0</v>
      </c>
      <c r="BL41" s="62">
        <v>0</v>
      </c>
      <c r="BM41" s="65">
        <v>0</v>
      </c>
      <c r="BN41" s="59">
        <v>0</v>
      </c>
      <c r="BO41" s="62">
        <v>0</v>
      </c>
      <c r="BP41" s="65">
        <v>0</v>
      </c>
      <c r="BQ41" s="59">
        <v>0</v>
      </c>
      <c r="BR41" s="62">
        <v>0</v>
      </c>
      <c r="BS41" s="65">
        <v>0</v>
      </c>
      <c r="BT41" s="59">
        <v>0</v>
      </c>
      <c r="BU41" s="62">
        <v>0</v>
      </c>
      <c r="BV41" s="65">
        <v>0</v>
      </c>
      <c r="BW41" s="59">
        <v>0</v>
      </c>
      <c r="BX41" s="62">
        <v>0</v>
      </c>
      <c r="BY41" s="65">
        <v>0</v>
      </c>
      <c r="BZ41" s="59">
        <v>0</v>
      </c>
      <c r="CA41" s="62">
        <v>0</v>
      </c>
      <c r="CB41" s="65">
        <v>0</v>
      </c>
      <c r="CC41" s="59">
        <v>0</v>
      </c>
      <c r="CD41" s="62">
        <v>0</v>
      </c>
      <c r="CE41" s="65">
        <v>0</v>
      </c>
      <c r="CF41" s="59"/>
      <c r="CG41" s="62"/>
      <c r="CH41" s="65"/>
      <c r="CI41" s="59"/>
      <c r="CJ41" s="62"/>
      <c r="CK41" s="65"/>
    </row>
    <row r="42" ht="25.15" customHeight="1">
      <c r="A42" s="458" t="s">
        <v>810</v>
      </c>
      <c r="B42" s="9">
        <v>35</v>
      </c>
      <c r="C42" s="57" t="s">
        <v>811</v>
      </c>
      <c r="D42" s="70" t="s">
        <v>50</v>
      </c>
      <c r="E42" s="59">
        <v>40</v>
      </c>
      <c r="F42" s="11">
        <f t="shared" si="8"/>
        <v>0</v>
      </c>
      <c r="G42" s="61">
        <v>1</v>
      </c>
      <c r="H42" s="11">
        <f t="shared" si="9"/>
        <v>0</v>
      </c>
      <c r="I42" s="62"/>
      <c r="J42" s="109" t="str">
        <f t="shared" si="10"/>
      </c>
      <c r="K42" s="111">
        <f t="shared" si="11"/>
        <v>0</v>
      </c>
      <c r="L42" s="494">
        <v>30</v>
      </c>
      <c r="M42" s="493">
        <v>2</v>
      </c>
      <c r="N42" s="495">
        <v>2</v>
      </c>
      <c r="O42" s="492">
        <v>165</v>
      </c>
      <c r="P42" s="493">
        <v>6</v>
      </c>
      <c r="Q42" s="495">
        <v>6</v>
      </c>
      <c r="R42" s="492">
        <v>76</v>
      </c>
      <c r="S42" s="493">
        <v>3</v>
      </c>
      <c r="T42" s="495">
        <v>3</v>
      </c>
      <c r="U42" s="492">
        <v>30</v>
      </c>
      <c r="V42" s="493">
        <v>5</v>
      </c>
      <c r="W42" s="495">
        <v>5</v>
      </c>
      <c r="X42" s="492">
        <v>32</v>
      </c>
      <c r="Y42" s="493">
        <v>1</v>
      </c>
      <c r="Z42" s="495">
        <v>1</v>
      </c>
      <c r="AA42" s="59">
        <v>42</v>
      </c>
      <c r="AB42" s="62">
        <v>4</v>
      </c>
      <c r="AC42" s="65">
        <v>5</v>
      </c>
      <c r="AD42" s="59">
        <v>0</v>
      </c>
      <c r="AE42" s="62">
        <v>0</v>
      </c>
      <c r="AF42" s="65">
        <v>0</v>
      </c>
      <c r="AG42" s="59">
        <v>0</v>
      </c>
      <c r="AH42" s="62">
        <v>0</v>
      </c>
      <c r="AI42" s="65">
        <v>0</v>
      </c>
      <c r="AJ42" s="59">
        <v>0</v>
      </c>
      <c r="AK42" s="62">
        <v>0</v>
      </c>
      <c r="AL42" s="65">
        <v>0</v>
      </c>
      <c r="AM42" s="59">
        <v>0</v>
      </c>
      <c r="AN42" s="62">
        <v>0</v>
      </c>
      <c r="AO42" s="65">
        <v>0</v>
      </c>
      <c r="AP42" s="59">
        <v>0</v>
      </c>
      <c r="AQ42" s="62">
        <v>0</v>
      </c>
      <c r="AR42" s="65">
        <v>0</v>
      </c>
      <c r="AS42" s="59">
        <v>0</v>
      </c>
      <c r="AT42" s="62">
        <v>0</v>
      </c>
      <c r="AU42" s="65">
        <v>0</v>
      </c>
      <c r="AV42" s="59">
        <v>0</v>
      </c>
      <c r="AW42" s="62">
        <v>0</v>
      </c>
      <c r="AX42" s="65">
        <v>0</v>
      </c>
      <c r="AY42" s="59">
        <v>0</v>
      </c>
      <c r="AZ42" s="62">
        <v>0</v>
      </c>
      <c r="BA42" s="65">
        <v>0</v>
      </c>
      <c r="BB42" s="59">
        <v>0</v>
      </c>
      <c r="BC42" s="62">
        <v>0</v>
      </c>
      <c r="BD42" s="65">
        <v>0</v>
      </c>
      <c r="BE42" s="59">
        <v>0</v>
      </c>
      <c r="BF42" s="62">
        <v>0</v>
      </c>
      <c r="BG42" s="65">
        <v>0</v>
      </c>
      <c r="BH42" s="59">
        <v>0</v>
      </c>
      <c r="BI42" s="62">
        <v>0</v>
      </c>
      <c r="BJ42" s="65">
        <v>0</v>
      </c>
      <c r="BK42" s="59">
        <v>0</v>
      </c>
      <c r="BL42" s="62">
        <v>0</v>
      </c>
      <c r="BM42" s="65">
        <v>0</v>
      </c>
      <c r="BN42" s="59">
        <v>0</v>
      </c>
      <c r="BO42" s="62">
        <v>0</v>
      </c>
      <c r="BP42" s="65">
        <v>0</v>
      </c>
      <c r="BQ42" s="59">
        <v>0</v>
      </c>
      <c r="BR42" s="62">
        <v>0</v>
      </c>
      <c r="BS42" s="65">
        <v>0</v>
      </c>
      <c r="BT42" s="59">
        <v>0</v>
      </c>
      <c r="BU42" s="62">
        <v>0</v>
      </c>
      <c r="BV42" s="65">
        <v>0</v>
      </c>
      <c r="BW42" s="59">
        <v>0</v>
      </c>
      <c r="BX42" s="62">
        <v>0</v>
      </c>
      <c r="BY42" s="65">
        <v>0</v>
      </c>
      <c r="BZ42" s="59">
        <v>0</v>
      </c>
      <c r="CA42" s="62">
        <v>0</v>
      </c>
      <c r="CB42" s="65">
        <v>0</v>
      </c>
      <c r="CC42" s="59">
        <v>0</v>
      </c>
      <c r="CD42" s="62">
        <v>0</v>
      </c>
      <c r="CE42" s="65">
        <v>0</v>
      </c>
      <c r="CF42" s="59"/>
      <c r="CG42" s="62"/>
      <c r="CH42" s="65"/>
      <c r="CI42" s="59"/>
      <c r="CJ42" s="62"/>
      <c r="CK42" s="65"/>
    </row>
    <row r="43" ht="25.15" customHeight="1">
      <c r="A43" s="458" t="s">
        <v>812</v>
      </c>
      <c r="B43" s="9">
        <v>36</v>
      </c>
      <c r="C43" s="57" t="s">
        <v>813</v>
      </c>
      <c r="D43" s="70" t="s">
        <v>51</v>
      </c>
      <c r="E43" s="59">
        <v>600</v>
      </c>
      <c r="F43" s="11">
        <f t="shared" si="8"/>
        <v>0</v>
      </c>
      <c r="G43" s="61">
        <v>15</v>
      </c>
      <c r="H43" s="11">
        <f t="shared" si="9"/>
        <v>0</v>
      </c>
      <c r="I43" s="62">
        <v>67</v>
      </c>
      <c r="J43" s="109">
        <f t="shared" si="10"/>
        <v>0</v>
      </c>
      <c r="K43" s="111">
        <f t="shared" si="11"/>
        <v>0</v>
      </c>
      <c r="L43" s="494">
        <v>0</v>
      </c>
      <c r="M43" s="493">
        <v>0</v>
      </c>
      <c r="N43" s="495">
        <v>0</v>
      </c>
      <c r="O43" s="492">
        <v>226</v>
      </c>
      <c r="P43" s="493">
        <v>0</v>
      </c>
      <c r="Q43" s="495">
        <v>0</v>
      </c>
      <c r="R43" s="492">
        <v>0</v>
      </c>
      <c r="S43" s="493">
        <v>0</v>
      </c>
      <c r="T43" s="495">
        <v>0</v>
      </c>
      <c r="U43" s="492">
        <v>0</v>
      </c>
      <c r="V43" s="493">
        <v>0</v>
      </c>
      <c r="W43" s="495">
        <v>0</v>
      </c>
      <c r="X43" s="492">
        <v>0</v>
      </c>
      <c r="Y43" s="493">
        <v>0</v>
      </c>
      <c r="Z43" s="495">
        <v>0</v>
      </c>
      <c r="AA43" s="59">
        <v>0</v>
      </c>
      <c r="AB43" s="62">
        <v>0</v>
      </c>
      <c r="AC43" s="65">
        <v>0</v>
      </c>
      <c r="AD43" s="59">
        <v>0</v>
      </c>
      <c r="AE43" s="62">
        <v>0</v>
      </c>
      <c r="AF43" s="65">
        <v>0</v>
      </c>
      <c r="AG43" s="59">
        <v>0</v>
      </c>
      <c r="AH43" s="62">
        <v>0</v>
      </c>
      <c r="AI43" s="65">
        <v>0</v>
      </c>
      <c r="AJ43" s="59">
        <v>0</v>
      </c>
      <c r="AK43" s="62">
        <v>0</v>
      </c>
      <c r="AL43" s="65">
        <v>0</v>
      </c>
      <c r="AM43" s="59">
        <v>0</v>
      </c>
      <c r="AN43" s="62">
        <v>0</v>
      </c>
      <c r="AO43" s="65">
        <v>0</v>
      </c>
      <c r="AP43" s="59">
        <v>0</v>
      </c>
      <c r="AQ43" s="62">
        <v>0</v>
      </c>
      <c r="AR43" s="65">
        <v>0</v>
      </c>
      <c r="AS43" s="59">
        <v>0</v>
      </c>
      <c r="AT43" s="62">
        <v>0</v>
      </c>
      <c r="AU43" s="65">
        <v>0</v>
      </c>
      <c r="AV43" s="59">
        <v>0</v>
      </c>
      <c r="AW43" s="62">
        <v>0</v>
      </c>
      <c r="AX43" s="65">
        <v>0</v>
      </c>
      <c r="AY43" s="59">
        <v>0</v>
      </c>
      <c r="AZ43" s="62">
        <v>0</v>
      </c>
      <c r="BA43" s="65">
        <v>0</v>
      </c>
      <c r="BB43" s="59">
        <v>0</v>
      </c>
      <c r="BC43" s="62">
        <v>0</v>
      </c>
      <c r="BD43" s="65">
        <v>0</v>
      </c>
      <c r="BE43" s="59">
        <v>0</v>
      </c>
      <c r="BF43" s="62">
        <v>0</v>
      </c>
      <c r="BG43" s="65">
        <v>0</v>
      </c>
      <c r="BH43" s="59">
        <v>0</v>
      </c>
      <c r="BI43" s="62">
        <v>0</v>
      </c>
      <c r="BJ43" s="65">
        <v>0</v>
      </c>
      <c r="BK43" s="59">
        <v>0</v>
      </c>
      <c r="BL43" s="62">
        <v>0</v>
      </c>
      <c r="BM43" s="65">
        <v>0</v>
      </c>
      <c r="BN43" s="59">
        <v>0</v>
      </c>
      <c r="BO43" s="62">
        <v>0</v>
      </c>
      <c r="BP43" s="65">
        <v>0</v>
      </c>
      <c r="BQ43" s="59">
        <v>0</v>
      </c>
      <c r="BR43" s="62">
        <v>0</v>
      </c>
      <c r="BS43" s="65">
        <v>0</v>
      </c>
      <c r="BT43" s="59">
        <v>0</v>
      </c>
      <c r="BU43" s="62">
        <v>0</v>
      </c>
      <c r="BV43" s="65">
        <v>0</v>
      </c>
      <c r="BW43" s="59">
        <v>0</v>
      </c>
      <c r="BX43" s="62">
        <v>0</v>
      </c>
      <c r="BY43" s="65">
        <v>0</v>
      </c>
      <c r="BZ43" s="59">
        <v>0</v>
      </c>
      <c r="CA43" s="62">
        <v>0</v>
      </c>
      <c r="CB43" s="65">
        <v>0</v>
      </c>
      <c r="CC43" s="59">
        <v>0</v>
      </c>
      <c r="CD43" s="62">
        <v>0</v>
      </c>
      <c r="CE43" s="65">
        <v>0</v>
      </c>
      <c r="CF43" s="59"/>
      <c r="CG43" s="62"/>
      <c r="CH43" s="65"/>
      <c r="CI43" s="59"/>
      <c r="CJ43" s="62"/>
      <c r="CK43" s="65"/>
    </row>
    <row r="44" ht="25.15" customHeight="1">
      <c r="A44" s="458" t="s">
        <v>814</v>
      </c>
      <c r="B44" s="9">
        <v>37</v>
      </c>
      <c r="C44" s="57" t="s">
        <v>815</v>
      </c>
      <c r="D44" s="70" t="s">
        <v>50</v>
      </c>
      <c r="E44" s="59">
        <v>749</v>
      </c>
      <c r="F44" s="11">
        <f t="shared" si="8"/>
        <v>0</v>
      </c>
      <c r="G44" s="61">
        <v>22</v>
      </c>
      <c r="H44" s="11">
        <f t="shared" si="9"/>
        <v>0</v>
      </c>
      <c r="I44" s="62">
        <v>64</v>
      </c>
      <c r="J44" s="109">
        <f t="shared" si="10"/>
        <v>0</v>
      </c>
      <c r="K44" s="111">
        <f t="shared" si="11"/>
        <v>0</v>
      </c>
      <c r="L44" s="494">
        <v>199</v>
      </c>
      <c r="M44" s="493">
        <v>4</v>
      </c>
      <c r="N44" s="495">
        <v>4</v>
      </c>
      <c r="O44" s="492">
        <v>70</v>
      </c>
      <c r="P44" s="493">
        <v>10</v>
      </c>
      <c r="Q44" s="495">
        <v>10</v>
      </c>
      <c r="R44" s="492">
        <v>213</v>
      </c>
      <c r="S44" s="493">
        <v>6</v>
      </c>
      <c r="T44" s="495">
        <v>6</v>
      </c>
      <c r="U44" s="492">
        <v>79</v>
      </c>
      <c r="V44" s="493">
        <v>8</v>
      </c>
      <c r="W44" s="495">
        <v>8</v>
      </c>
      <c r="X44" s="492">
        <v>16</v>
      </c>
      <c r="Y44" s="493">
        <v>2</v>
      </c>
      <c r="Z44" s="495">
        <v>2</v>
      </c>
      <c r="AA44" s="59">
        <v>16</v>
      </c>
      <c r="AB44" s="62">
        <v>2</v>
      </c>
      <c r="AC44" s="65">
        <v>2</v>
      </c>
      <c r="AD44" s="59">
        <v>0</v>
      </c>
      <c r="AE44" s="62">
        <v>0</v>
      </c>
      <c r="AF44" s="65">
        <v>0</v>
      </c>
      <c r="AG44" s="59">
        <v>0</v>
      </c>
      <c r="AH44" s="62">
        <v>0</v>
      </c>
      <c r="AI44" s="65">
        <v>0</v>
      </c>
      <c r="AJ44" s="59">
        <v>0</v>
      </c>
      <c r="AK44" s="62">
        <v>0</v>
      </c>
      <c r="AL44" s="65">
        <v>0</v>
      </c>
      <c r="AM44" s="59">
        <v>0</v>
      </c>
      <c r="AN44" s="62">
        <v>0</v>
      </c>
      <c r="AO44" s="65">
        <v>0</v>
      </c>
      <c r="AP44" s="59">
        <v>0</v>
      </c>
      <c r="AQ44" s="62">
        <v>0</v>
      </c>
      <c r="AR44" s="65">
        <v>0</v>
      </c>
      <c r="AS44" s="59">
        <v>0</v>
      </c>
      <c r="AT44" s="62">
        <v>0</v>
      </c>
      <c r="AU44" s="65">
        <v>0</v>
      </c>
      <c r="AV44" s="59">
        <v>0</v>
      </c>
      <c r="AW44" s="62">
        <v>0</v>
      </c>
      <c r="AX44" s="65">
        <v>0</v>
      </c>
      <c r="AY44" s="59">
        <v>0</v>
      </c>
      <c r="AZ44" s="62">
        <v>0</v>
      </c>
      <c r="BA44" s="65">
        <v>0</v>
      </c>
      <c r="BB44" s="59">
        <v>0</v>
      </c>
      <c r="BC44" s="62">
        <v>0</v>
      </c>
      <c r="BD44" s="65">
        <v>0</v>
      </c>
      <c r="BE44" s="59">
        <v>0</v>
      </c>
      <c r="BF44" s="62">
        <v>0</v>
      </c>
      <c r="BG44" s="65">
        <v>0</v>
      </c>
      <c r="BH44" s="59">
        <v>0</v>
      </c>
      <c r="BI44" s="62">
        <v>0</v>
      </c>
      <c r="BJ44" s="65">
        <v>0</v>
      </c>
      <c r="BK44" s="59">
        <v>0</v>
      </c>
      <c r="BL44" s="62">
        <v>0</v>
      </c>
      <c r="BM44" s="65">
        <v>0</v>
      </c>
      <c r="BN44" s="59">
        <v>0</v>
      </c>
      <c r="BO44" s="62">
        <v>0</v>
      </c>
      <c r="BP44" s="65">
        <v>0</v>
      </c>
      <c r="BQ44" s="59">
        <v>0</v>
      </c>
      <c r="BR44" s="62">
        <v>0</v>
      </c>
      <c r="BS44" s="65">
        <v>0</v>
      </c>
      <c r="BT44" s="59">
        <v>0</v>
      </c>
      <c r="BU44" s="62">
        <v>0</v>
      </c>
      <c r="BV44" s="65">
        <v>0</v>
      </c>
      <c r="BW44" s="59">
        <v>0</v>
      </c>
      <c r="BX44" s="62">
        <v>0</v>
      </c>
      <c r="BY44" s="65">
        <v>0</v>
      </c>
      <c r="BZ44" s="59">
        <v>0</v>
      </c>
      <c r="CA44" s="62">
        <v>0</v>
      </c>
      <c r="CB44" s="65">
        <v>0</v>
      </c>
      <c r="CC44" s="59">
        <v>0</v>
      </c>
      <c r="CD44" s="62">
        <v>0</v>
      </c>
      <c r="CE44" s="65">
        <v>0</v>
      </c>
      <c r="CF44" s="59"/>
      <c r="CG44" s="62"/>
      <c r="CH44" s="65"/>
      <c r="CI44" s="59"/>
      <c r="CJ44" s="62"/>
      <c r="CK44" s="65"/>
    </row>
    <row r="45" ht="25.15" customHeight="1">
      <c r="A45" s="458" t="s">
        <v>816</v>
      </c>
      <c r="B45" s="9">
        <v>38</v>
      </c>
      <c r="C45" s="57" t="s">
        <v>817</v>
      </c>
      <c r="D45" s="70" t="s">
        <v>50</v>
      </c>
      <c r="E45" s="59">
        <v>54</v>
      </c>
      <c r="F45" s="11">
        <f t="shared" si="8"/>
        <v>0</v>
      </c>
      <c r="G45" s="61">
        <v>1</v>
      </c>
      <c r="H45" s="11">
        <f t="shared" si="9"/>
        <v>0</v>
      </c>
      <c r="I45" s="62"/>
      <c r="J45" s="109" t="str">
        <f t="shared" si="10"/>
      </c>
      <c r="K45" s="111">
        <f t="shared" si="11"/>
        <v>0</v>
      </c>
      <c r="L45" s="494">
        <v>50</v>
      </c>
      <c r="M45" s="493">
        <v>2</v>
      </c>
      <c r="N45" s="495">
        <v>2</v>
      </c>
      <c r="O45" s="492">
        <v>60</v>
      </c>
      <c r="P45" s="493">
        <v>0</v>
      </c>
      <c r="Q45" s="495">
        <v>0</v>
      </c>
      <c r="R45" s="492">
        <v>15</v>
      </c>
      <c r="S45" s="493">
        <v>0</v>
      </c>
      <c r="T45" s="495">
        <v>0</v>
      </c>
      <c r="U45" s="492">
        <v>57</v>
      </c>
      <c r="V45" s="493">
        <v>0</v>
      </c>
      <c r="W45" s="495">
        <v>0</v>
      </c>
      <c r="X45" s="492">
        <v>39</v>
      </c>
      <c r="Y45" s="493">
        <v>1</v>
      </c>
      <c r="Z45" s="495">
        <v>1</v>
      </c>
      <c r="AA45" s="59">
        <v>34</v>
      </c>
      <c r="AB45" s="62">
        <v>0</v>
      </c>
      <c r="AC45" s="65">
        <v>0</v>
      </c>
      <c r="AD45" s="59">
        <v>0</v>
      </c>
      <c r="AE45" s="62">
        <v>0</v>
      </c>
      <c r="AF45" s="65">
        <v>0</v>
      </c>
      <c r="AG45" s="59">
        <v>0</v>
      </c>
      <c r="AH45" s="62">
        <v>0</v>
      </c>
      <c r="AI45" s="65">
        <v>0</v>
      </c>
      <c r="AJ45" s="59">
        <v>0</v>
      </c>
      <c r="AK45" s="62">
        <v>0</v>
      </c>
      <c r="AL45" s="65">
        <v>0</v>
      </c>
      <c r="AM45" s="59">
        <v>0</v>
      </c>
      <c r="AN45" s="62">
        <v>0</v>
      </c>
      <c r="AO45" s="65">
        <v>0</v>
      </c>
      <c r="AP45" s="59">
        <v>0</v>
      </c>
      <c r="AQ45" s="62">
        <v>0</v>
      </c>
      <c r="AR45" s="65">
        <v>0</v>
      </c>
      <c r="AS45" s="59">
        <v>0</v>
      </c>
      <c r="AT45" s="62">
        <v>0</v>
      </c>
      <c r="AU45" s="65">
        <v>0</v>
      </c>
      <c r="AV45" s="59">
        <v>0</v>
      </c>
      <c r="AW45" s="62">
        <v>0</v>
      </c>
      <c r="AX45" s="65">
        <v>0</v>
      </c>
      <c r="AY45" s="59">
        <v>0</v>
      </c>
      <c r="AZ45" s="62">
        <v>0</v>
      </c>
      <c r="BA45" s="65">
        <v>0</v>
      </c>
      <c r="BB45" s="59">
        <v>0</v>
      </c>
      <c r="BC45" s="62">
        <v>0</v>
      </c>
      <c r="BD45" s="65">
        <v>0</v>
      </c>
      <c r="BE45" s="59">
        <v>0</v>
      </c>
      <c r="BF45" s="62">
        <v>0</v>
      </c>
      <c r="BG45" s="65">
        <v>0</v>
      </c>
      <c r="BH45" s="59">
        <v>0</v>
      </c>
      <c r="BI45" s="62">
        <v>0</v>
      </c>
      <c r="BJ45" s="65">
        <v>0</v>
      </c>
      <c r="BK45" s="59">
        <v>0</v>
      </c>
      <c r="BL45" s="62">
        <v>0</v>
      </c>
      <c r="BM45" s="65">
        <v>0</v>
      </c>
      <c r="BN45" s="59">
        <v>0</v>
      </c>
      <c r="BO45" s="62">
        <v>0</v>
      </c>
      <c r="BP45" s="65">
        <v>0</v>
      </c>
      <c r="BQ45" s="59">
        <v>0</v>
      </c>
      <c r="BR45" s="62">
        <v>0</v>
      </c>
      <c r="BS45" s="65">
        <v>0</v>
      </c>
      <c r="BT45" s="59">
        <v>0</v>
      </c>
      <c r="BU45" s="62">
        <v>0</v>
      </c>
      <c r="BV45" s="65">
        <v>0</v>
      </c>
      <c r="BW45" s="59">
        <v>0</v>
      </c>
      <c r="BX45" s="62">
        <v>0</v>
      </c>
      <c r="BY45" s="65">
        <v>0</v>
      </c>
      <c r="BZ45" s="59">
        <v>0</v>
      </c>
      <c r="CA45" s="62">
        <v>0</v>
      </c>
      <c r="CB45" s="65">
        <v>0</v>
      </c>
      <c r="CC45" s="59">
        <v>0</v>
      </c>
      <c r="CD45" s="62">
        <v>0</v>
      </c>
      <c r="CE45" s="65">
        <v>0</v>
      </c>
      <c r="CF45" s="59"/>
      <c r="CG45" s="62"/>
      <c r="CH45" s="65"/>
      <c r="CI45" s="59"/>
      <c r="CJ45" s="62"/>
      <c r="CK45" s="65"/>
    </row>
    <row r="46" ht="25.15" customHeight="1">
      <c r="A46" s="458" t="s">
        <v>818</v>
      </c>
      <c r="B46" s="9">
        <v>39</v>
      </c>
      <c r="C46" s="57" t="s">
        <v>819</v>
      </c>
      <c r="D46" s="70" t="s">
        <v>50</v>
      </c>
      <c r="E46" s="59"/>
      <c r="F46" s="11" t="str">
        <f t="shared" si="8"/>
      </c>
      <c r="G46" s="61"/>
      <c r="H46" s="11" t="str">
        <f t="shared" si="9"/>
      </c>
      <c r="I46" s="62"/>
      <c r="J46" s="109" t="str">
        <f t="shared" si="10"/>
      </c>
      <c r="K46" s="111" t="str">
        <f t="shared" si="11"/>
      </c>
      <c r="L46" s="494">
        <v>0</v>
      </c>
      <c r="M46" s="493">
        <v>0</v>
      </c>
      <c r="N46" s="495">
        <v>0</v>
      </c>
      <c r="O46" s="492">
        <v>0</v>
      </c>
      <c r="P46" s="493">
        <v>0</v>
      </c>
      <c r="Q46" s="495">
        <v>0</v>
      </c>
      <c r="R46" s="492">
        <v>0</v>
      </c>
      <c r="S46" s="493">
        <v>0</v>
      </c>
      <c r="T46" s="495">
        <v>0</v>
      </c>
      <c r="U46" s="492">
        <v>0</v>
      </c>
      <c r="V46" s="493">
        <v>0</v>
      </c>
      <c r="W46" s="495">
        <v>0</v>
      </c>
      <c r="X46" s="492">
        <v>0</v>
      </c>
      <c r="Y46" s="493">
        <v>0</v>
      </c>
      <c r="Z46" s="495">
        <v>0</v>
      </c>
      <c r="AA46" s="59">
        <v>0</v>
      </c>
      <c r="AB46" s="62">
        <v>0</v>
      </c>
      <c r="AC46" s="65">
        <v>0</v>
      </c>
      <c r="AD46" s="59">
        <v>0</v>
      </c>
      <c r="AE46" s="62">
        <v>0</v>
      </c>
      <c r="AF46" s="65">
        <v>0</v>
      </c>
      <c r="AG46" s="59">
        <v>0</v>
      </c>
      <c r="AH46" s="62">
        <v>0</v>
      </c>
      <c r="AI46" s="65">
        <v>0</v>
      </c>
      <c r="AJ46" s="59">
        <v>0</v>
      </c>
      <c r="AK46" s="62">
        <v>0</v>
      </c>
      <c r="AL46" s="65">
        <v>0</v>
      </c>
      <c r="AM46" s="59">
        <v>0</v>
      </c>
      <c r="AN46" s="62">
        <v>0</v>
      </c>
      <c r="AO46" s="65">
        <v>0</v>
      </c>
      <c r="AP46" s="59">
        <v>0</v>
      </c>
      <c r="AQ46" s="62">
        <v>0</v>
      </c>
      <c r="AR46" s="65">
        <v>0</v>
      </c>
      <c r="AS46" s="59">
        <v>0</v>
      </c>
      <c r="AT46" s="62">
        <v>0</v>
      </c>
      <c r="AU46" s="65">
        <v>0</v>
      </c>
      <c r="AV46" s="59">
        <v>0</v>
      </c>
      <c r="AW46" s="62">
        <v>0</v>
      </c>
      <c r="AX46" s="65">
        <v>0</v>
      </c>
      <c r="AY46" s="59">
        <v>0</v>
      </c>
      <c r="AZ46" s="62">
        <v>0</v>
      </c>
      <c r="BA46" s="65">
        <v>0</v>
      </c>
      <c r="BB46" s="59">
        <v>0</v>
      </c>
      <c r="BC46" s="62">
        <v>0</v>
      </c>
      <c r="BD46" s="65">
        <v>0</v>
      </c>
      <c r="BE46" s="59">
        <v>0</v>
      </c>
      <c r="BF46" s="62">
        <v>0</v>
      </c>
      <c r="BG46" s="65">
        <v>0</v>
      </c>
      <c r="BH46" s="59">
        <v>0</v>
      </c>
      <c r="BI46" s="62">
        <v>0</v>
      </c>
      <c r="BJ46" s="65">
        <v>0</v>
      </c>
      <c r="BK46" s="59">
        <v>0</v>
      </c>
      <c r="BL46" s="62">
        <v>0</v>
      </c>
      <c r="BM46" s="65">
        <v>0</v>
      </c>
      <c r="BN46" s="59">
        <v>0</v>
      </c>
      <c r="BO46" s="62">
        <v>0</v>
      </c>
      <c r="BP46" s="65">
        <v>0</v>
      </c>
      <c r="BQ46" s="59">
        <v>0</v>
      </c>
      <c r="BR46" s="62">
        <v>0</v>
      </c>
      <c r="BS46" s="65">
        <v>0</v>
      </c>
      <c r="BT46" s="59">
        <v>0</v>
      </c>
      <c r="BU46" s="62">
        <v>0</v>
      </c>
      <c r="BV46" s="65">
        <v>0</v>
      </c>
      <c r="BW46" s="59">
        <v>0</v>
      </c>
      <c r="BX46" s="62">
        <v>0</v>
      </c>
      <c r="BY46" s="65">
        <v>0</v>
      </c>
      <c r="BZ46" s="59">
        <v>0</v>
      </c>
      <c r="CA46" s="62">
        <v>0</v>
      </c>
      <c r="CB46" s="65">
        <v>0</v>
      </c>
      <c r="CC46" s="59">
        <v>0</v>
      </c>
      <c r="CD46" s="62">
        <v>0</v>
      </c>
      <c r="CE46" s="65">
        <v>0</v>
      </c>
      <c r="CF46" s="59"/>
      <c r="CG46" s="62"/>
      <c r="CH46" s="65"/>
      <c r="CI46" s="59"/>
      <c r="CJ46" s="62"/>
      <c r="CK46" s="65"/>
    </row>
    <row r="47" ht="25.15" customHeight="1">
      <c r="A47" s="458" t="s">
        <v>820</v>
      </c>
      <c r="B47" s="9">
        <v>40</v>
      </c>
      <c r="C47" s="57" t="s">
        <v>821</v>
      </c>
      <c r="D47" s="70" t="s">
        <v>50</v>
      </c>
      <c r="E47" s="59"/>
      <c r="F47" s="11" t="str">
        <f t="shared" si="8"/>
      </c>
      <c r="G47" s="61"/>
      <c r="H47" s="11" t="str">
        <f t="shared" si="9"/>
      </c>
      <c r="I47" s="62"/>
      <c r="J47" s="109" t="str">
        <f t="shared" si="10"/>
      </c>
      <c r="K47" s="111" t="str">
        <f t="shared" si="11"/>
      </c>
      <c r="L47" s="494">
        <v>11</v>
      </c>
      <c r="M47" s="493">
        <v>0</v>
      </c>
      <c r="N47" s="495">
        <v>0</v>
      </c>
      <c r="O47" s="492">
        <v>16</v>
      </c>
      <c r="P47" s="493">
        <v>0</v>
      </c>
      <c r="Q47" s="495">
        <v>0</v>
      </c>
      <c r="R47" s="492">
        <v>8</v>
      </c>
      <c r="S47" s="493">
        <v>0</v>
      </c>
      <c r="T47" s="495">
        <v>0</v>
      </c>
      <c r="U47" s="492">
        <v>8</v>
      </c>
      <c r="V47" s="493">
        <v>1</v>
      </c>
      <c r="W47" s="495">
        <v>1</v>
      </c>
      <c r="X47" s="492">
        <v>0</v>
      </c>
      <c r="Y47" s="493">
        <v>0</v>
      </c>
      <c r="Z47" s="495">
        <v>0</v>
      </c>
      <c r="AA47" s="59">
        <v>2</v>
      </c>
      <c r="AB47" s="62">
        <v>1</v>
      </c>
      <c r="AC47" s="65">
        <v>1</v>
      </c>
      <c r="AD47" s="59">
        <v>0</v>
      </c>
      <c r="AE47" s="62">
        <v>0</v>
      </c>
      <c r="AF47" s="65">
        <v>0</v>
      </c>
      <c r="AG47" s="59">
        <v>0</v>
      </c>
      <c r="AH47" s="62">
        <v>0</v>
      </c>
      <c r="AI47" s="65">
        <v>0</v>
      </c>
      <c r="AJ47" s="59">
        <v>0</v>
      </c>
      <c r="AK47" s="62">
        <v>0</v>
      </c>
      <c r="AL47" s="65">
        <v>0</v>
      </c>
      <c r="AM47" s="59">
        <v>0</v>
      </c>
      <c r="AN47" s="62">
        <v>0</v>
      </c>
      <c r="AO47" s="65">
        <v>0</v>
      </c>
      <c r="AP47" s="59">
        <v>0</v>
      </c>
      <c r="AQ47" s="62">
        <v>0</v>
      </c>
      <c r="AR47" s="65">
        <v>0</v>
      </c>
      <c r="AS47" s="59">
        <v>0</v>
      </c>
      <c r="AT47" s="62">
        <v>0</v>
      </c>
      <c r="AU47" s="65">
        <v>0</v>
      </c>
      <c r="AV47" s="59">
        <v>0</v>
      </c>
      <c r="AW47" s="62">
        <v>0</v>
      </c>
      <c r="AX47" s="65">
        <v>0</v>
      </c>
      <c r="AY47" s="59">
        <v>0</v>
      </c>
      <c r="AZ47" s="62">
        <v>0</v>
      </c>
      <c r="BA47" s="65">
        <v>0</v>
      </c>
      <c r="BB47" s="59">
        <v>0</v>
      </c>
      <c r="BC47" s="62">
        <v>0</v>
      </c>
      <c r="BD47" s="65">
        <v>0</v>
      </c>
      <c r="BE47" s="59">
        <v>0</v>
      </c>
      <c r="BF47" s="62">
        <v>0</v>
      </c>
      <c r="BG47" s="65">
        <v>0</v>
      </c>
      <c r="BH47" s="59">
        <v>0</v>
      </c>
      <c r="BI47" s="62">
        <v>0</v>
      </c>
      <c r="BJ47" s="65">
        <v>0</v>
      </c>
      <c r="BK47" s="59">
        <v>0</v>
      </c>
      <c r="BL47" s="62">
        <v>0</v>
      </c>
      <c r="BM47" s="65">
        <v>0</v>
      </c>
      <c r="BN47" s="59">
        <v>0</v>
      </c>
      <c r="BO47" s="62">
        <v>0</v>
      </c>
      <c r="BP47" s="65">
        <v>0</v>
      </c>
      <c r="BQ47" s="59">
        <v>0</v>
      </c>
      <c r="BR47" s="62">
        <v>0</v>
      </c>
      <c r="BS47" s="65">
        <v>0</v>
      </c>
      <c r="BT47" s="59">
        <v>0</v>
      </c>
      <c r="BU47" s="62">
        <v>0</v>
      </c>
      <c r="BV47" s="65">
        <v>0</v>
      </c>
      <c r="BW47" s="59">
        <v>0</v>
      </c>
      <c r="BX47" s="62">
        <v>0</v>
      </c>
      <c r="BY47" s="65">
        <v>0</v>
      </c>
      <c r="BZ47" s="59">
        <v>0</v>
      </c>
      <c r="CA47" s="62">
        <v>0</v>
      </c>
      <c r="CB47" s="65">
        <v>0</v>
      </c>
      <c r="CC47" s="59">
        <v>0</v>
      </c>
      <c r="CD47" s="62">
        <v>0</v>
      </c>
      <c r="CE47" s="65">
        <v>0</v>
      </c>
      <c r="CF47" s="59"/>
      <c r="CG47" s="62"/>
      <c r="CH47" s="65"/>
      <c r="CI47" s="59"/>
      <c r="CJ47" s="62"/>
      <c r="CK47" s="65"/>
    </row>
    <row r="48" ht="25.15" customHeight="1">
      <c r="A48" s="458" t="s">
        <v>822</v>
      </c>
      <c r="B48" s="9">
        <v>41</v>
      </c>
      <c r="C48" s="57" t="s">
        <v>823</v>
      </c>
      <c r="D48" s="70" t="s">
        <v>50</v>
      </c>
      <c r="E48" s="59">
        <v>993</v>
      </c>
      <c r="F48" s="11">
        <f t="shared" si="8"/>
        <v>0</v>
      </c>
      <c r="G48" s="61">
        <v>25</v>
      </c>
      <c r="H48" s="11">
        <f t="shared" si="9"/>
        <v>0</v>
      </c>
      <c r="I48" s="62">
        <v>61</v>
      </c>
      <c r="J48" s="109">
        <f t="shared" si="10"/>
        <v>0</v>
      </c>
      <c r="K48" s="111">
        <f t="shared" si="11"/>
        <v>0</v>
      </c>
      <c r="L48" s="494">
        <v>48</v>
      </c>
      <c r="M48" s="493">
        <v>1</v>
      </c>
      <c r="N48" s="495">
        <v>1</v>
      </c>
      <c r="O48" s="492">
        <v>32</v>
      </c>
      <c r="P48" s="493">
        <v>1</v>
      </c>
      <c r="Q48" s="495">
        <v>1</v>
      </c>
      <c r="R48" s="492">
        <v>49</v>
      </c>
      <c r="S48" s="493">
        <v>5</v>
      </c>
      <c r="T48" s="495">
        <v>5</v>
      </c>
      <c r="U48" s="492">
        <v>29</v>
      </c>
      <c r="V48" s="493">
        <v>0</v>
      </c>
      <c r="W48" s="495">
        <v>1</v>
      </c>
      <c r="X48" s="492">
        <v>34</v>
      </c>
      <c r="Y48" s="493">
        <v>2</v>
      </c>
      <c r="Z48" s="495">
        <v>2</v>
      </c>
      <c r="AA48" s="59">
        <v>14</v>
      </c>
      <c r="AB48" s="62">
        <v>2</v>
      </c>
      <c r="AC48" s="65">
        <v>2</v>
      </c>
      <c r="AD48" s="59">
        <v>0</v>
      </c>
      <c r="AE48" s="62">
        <v>0</v>
      </c>
      <c r="AF48" s="65">
        <v>0</v>
      </c>
      <c r="AG48" s="59">
        <v>0</v>
      </c>
      <c r="AH48" s="62">
        <v>0</v>
      </c>
      <c r="AI48" s="65">
        <v>0</v>
      </c>
      <c r="AJ48" s="59">
        <v>0</v>
      </c>
      <c r="AK48" s="62">
        <v>0</v>
      </c>
      <c r="AL48" s="65">
        <v>0</v>
      </c>
      <c r="AM48" s="59">
        <v>0</v>
      </c>
      <c r="AN48" s="62">
        <v>0</v>
      </c>
      <c r="AO48" s="65">
        <v>0</v>
      </c>
      <c r="AP48" s="59">
        <v>0</v>
      </c>
      <c r="AQ48" s="62">
        <v>0</v>
      </c>
      <c r="AR48" s="65">
        <v>0</v>
      </c>
      <c r="AS48" s="59">
        <v>0</v>
      </c>
      <c r="AT48" s="62">
        <v>0</v>
      </c>
      <c r="AU48" s="65">
        <v>0</v>
      </c>
      <c r="AV48" s="59">
        <v>0</v>
      </c>
      <c r="AW48" s="62">
        <v>0</v>
      </c>
      <c r="AX48" s="65">
        <v>0</v>
      </c>
      <c r="AY48" s="59">
        <v>0</v>
      </c>
      <c r="AZ48" s="62">
        <v>0</v>
      </c>
      <c r="BA48" s="65">
        <v>0</v>
      </c>
      <c r="BB48" s="59">
        <v>0</v>
      </c>
      <c r="BC48" s="62">
        <v>0</v>
      </c>
      <c r="BD48" s="65">
        <v>0</v>
      </c>
      <c r="BE48" s="59">
        <v>0</v>
      </c>
      <c r="BF48" s="62">
        <v>0</v>
      </c>
      <c r="BG48" s="65">
        <v>0</v>
      </c>
      <c r="BH48" s="59">
        <v>0</v>
      </c>
      <c r="BI48" s="62">
        <v>0</v>
      </c>
      <c r="BJ48" s="65">
        <v>0</v>
      </c>
      <c r="BK48" s="59">
        <v>0</v>
      </c>
      <c r="BL48" s="62">
        <v>0</v>
      </c>
      <c r="BM48" s="65">
        <v>0</v>
      </c>
      <c r="BN48" s="59">
        <v>0</v>
      </c>
      <c r="BO48" s="62">
        <v>0</v>
      </c>
      <c r="BP48" s="65">
        <v>0</v>
      </c>
      <c r="BQ48" s="59">
        <v>0</v>
      </c>
      <c r="BR48" s="62">
        <v>0</v>
      </c>
      <c r="BS48" s="65">
        <v>0</v>
      </c>
      <c r="BT48" s="59">
        <v>0</v>
      </c>
      <c r="BU48" s="62">
        <v>0</v>
      </c>
      <c r="BV48" s="65">
        <v>0</v>
      </c>
      <c r="BW48" s="59">
        <v>0</v>
      </c>
      <c r="BX48" s="62">
        <v>0</v>
      </c>
      <c r="BY48" s="65">
        <v>0</v>
      </c>
      <c r="BZ48" s="59">
        <v>0</v>
      </c>
      <c r="CA48" s="62">
        <v>0</v>
      </c>
      <c r="CB48" s="65">
        <v>0</v>
      </c>
      <c r="CC48" s="59">
        <v>0</v>
      </c>
      <c r="CD48" s="62">
        <v>0</v>
      </c>
      <c r="CE48" s="65">
        <v>0</v>
      </c>
      <c r="CF48" s="59"/>
      <c r="CG48" s="62"/>
      <c r="CH48" s="65"/>
      <c r="CI48" s="59"/>
      <c r="CJ48" s="62"/>
      <c r="CK48" s="65"/>
    </row>
    <row r="49" ht="25.15" customHeight="1">
      <c r="A49" s="458" t="s">
        <v>824</v>
      </c>
      <c r="B49" s="9">
        <v>42</v>
      </c>
      <c r="C49" s="57" t="s">
        <v>825</v>
      </c>
      <c r="D49" s="70" t="s">
        <v>50</v>
      </c>
      <c r="E49" s="59">
        <v>42</v>
      </c>
      <c r="F49" s="11">
        <f t="shared" si="8"/>
        <v>0</v>
      </c>
      <c r="G49" s="61">
        <v>1</v>
      </c>
      <c r="H49" s="11">
        <f t="shared" si="9"/>
        <v>0</v>
      </c>
      <c r="I49" s="62"/>
      <c r="J49" s="109" t="str">
        <f t="shared" si="10"/>
      </c>
      <c r="K49" s="111">
        <f t="shared" si="11"/>
        <v>0</v>
      </c>
      <c r="L49" s="494">
        <v>93</v>
      </c>
      <c r="M49" s="493">
        <v>1</v>
      </c>
      <c r="N49" s="495">
        <v>1</v>
      </c>
      <c r="O49" s="492">
        <v>35</v>
      </c>
      <c r="P49" s="493">
        <v>1</v>
      </c>
      <c r="Q49" s="495">
        <v>1</v>
      </c>
      <c r="R49" s="492">
        <v>59</v>
      </c>
      <c r="S49" s="493">
        <v>3</v>
      </c>
      <c r="T49" s="495">
        <v>3</v>
      </c>
      <c r="U49" s="492">
        <v>45</v>
      </c>
      <c r="V49" s="493">
        <v>2</v>
      </c>
      <c r="W49" s="495">
        <v>2</v>
      </c>
      <c r="X49" s="492">
        <v>55</v>
      </c>
      <c r="Y49" s="493">
        <v>1</v>
      </c>
      <c r="Z49" s="495">
        <v>1</v>
      </c>
      <c r="AA49" s="59">
        <v>56</v>
      </c>
      <c r="AB49" s="62">
        <v>4</v>
      </c>
      <c r="AC49" s="65">
        <v>4</v>
      </c>
      <c r="AD49" s="59">
        <v>0</v>
      </c>
      <c r="AE49" s="62">
        <v>0</v>
      </c>
      <c r="AF49" s="65">
        <v>0</v>
      </c>
      <c r="AG49" s="59">
        <v>0</v>
      </c>
      <c r="AH49" s="62">
        <v>0</v>
      </c>
      <c r="AI49" s="65">
        <v>0</v>
      </c>
      <c r="AJ49" s="59">
        <v>0</v>
      </c>
      <c r="AK49" s="62">
        <v>0</v>
      </c>
      <c r="AL49" s="65">
        <v>0</v>
      </c>
      <c r="AM49" s="59">
        <v>0</v>
      </c>
      <c r="AN49" s="62">
        <v>0</v>
      </c>
      <c r="AO49" s="65">
        <v>0</v>
      </c>
      <c r="AP49" s="59">
        <v>0</v>
      </c>
      <c r="AQ49" s="62">
        <v>0</v>
      </c>
      <c r="AR49" s="65">
        <v>0</v>
      </c>
      <c r="AS49" s="59">
        <v>0</v>
      </c>
      <c r="AT49" s="62">
        <v>0</v>
      </c>
      <c r="AU49" s="65">
        <v>0</v>
      </c>
      <c r="AV49" s="59">
        <v>0</v>
      </c>
      <c r="AW49" s="62">
        <v>0</v>
      </c>
      <c r="AX49" s="65">
        <v>0</v>
      </c>
      <c r="AY49" s="59">
        <v>0</v>
      </c>
      <c r="AZ49" s="62">
        <v>0</v>
      </c>
      <c r="BA49" s="65">
        <v>0</v>
      </c>
      <c r="BB49" s="59">
        <v>0</v>
      </c>
      <c r="BC49" s="62">
        <v>0</v>
      </c>
      <c r="BD49" s="65">
        <v>0</v>
      </c>
      <c r="BE49" s="59">
        <v>0</v>
      </c>
      <c r="BF49" s="62">
        <v>0</v>
      </c>
      <c r="BG49" s="65">
        <v>0</v>
      </c>
      <c r="BH49" s="59">
        <v>0</v>
      </c>
      <c r="BI49" s="62">
        <v>0</v>
      </c>
      <c r="BJ49" s="65">
        <v>0</v>
      </c>
      <c r="BK49" s="59">
        <v>0</v>
      </c>
      <c r="BL49" s="62">
        <v>0</v>
      </c>
      <c r="BM49" s="65">
        <v>0</v>
      </c>
      <c r="BN49" s="59">
        <v>0</v>
      </c>
      <c r="BO49" s="62">
        <v>0</v>
      </c>
      <c r="BP49" s="65">
        <v>0</v>
      </c>
      <c r="BQ49" s="59">
        <v>0</v>
      </c>
      <c r="BR49" s="62">
        <v>0</v>
      </c>
      <c r="BS49" s="65">
        <v>0</v>
      </c>
      <c r="BT49" s="59">
        <v>0</v>
      </c>
      <c r="BU49" s="62">
        <v>0</v>
      </c>
      <c r="BV49" s="65">
        <v>0</v>
      </c>
      <c r="BW49" s="59">
        <v>0</v>
      </c>
      <c r="BX49" s="62">
        <v>0</v>
      </c>
      <c r="BY49" s="65">
        <v>0</v>
      </c>
      <c r="BZ49" s="59">
        <v>0</v>
      </c>
      <c r="CA49" s="62">
        <v>0</v>
      </c>
      <c r="CB49" s="65">
        <v>0</v>
      </c>
      <c r="CC49" s="59">
        <v>0</v>
      </c>
      <c r="CD49" s="62">
        <v>0</v>
      </c>
      <c r="CE49" s="65">
        <v>0</v>
      </c>
      <c r="CF49" s="59"/>
      <c r="CG49" s="62"/>
      <c r="CH49" s="65"/>
      <c r="CI49" s="59"/>
      <c r="CJ49" s="62"/>
      <c r="CK49" s="65"/>
    </row>
    <row r="50" ht="25.15" customHeight="1">
      <c r="A50" s="458" t="s">
        <v>826</v>
      </c>
      <c r="B50" s="9">
        <v>43</v>
      </c>
      <c r="C50" s="57" t="s">
        <v>827</v>
      </c>
      <c r="D50" s="70" t="s">
        <v>50</v>
      </c>
      <c r="E50" s="59">
        <v>33</v>
      </c>
      <c r="F50" s="11">
        <f t="shared" si="8"/>
        <v>0</v>
      </c>
      <c r="G50" s="61">
        <v>1</v>
      </c>
      <c r="H50" s="11">
        <f t="shared" si="9"/>
        <v>0</v>
      </c>
      <c r="I50" s="62"/>
      <c r="J50" s="109" t="str">
        <f t="shared" si="10"/>
      </c>
      <c r="K50" s="111">
        <f t="shared" si="11"/>
        <v>0</v>
      </c>
      <c r="L50" s="494">
        <v>59</v>
      </c>
      <c r="M50" s="493">
        <v>0</v>
      </c>
      <c r="N50" s="495">
        <v>0</v>
      </c>
      <c r="O50" s="492">
        <v>20</v>
      </c>
      <c r="P50" s="493">
        <v>0</v>
      </c>
      <c r="Q50" s="495">
        <v>0</v>
      </c>
      <c r="R50" s="492">
        <v>69</v>
      </c>
      <c r="S50" s="493">
        <v>3</v>
      </c>
      <c r="T50" s="495">
        <v>3</v>
      </c>
      <c r="U50" s="492">
        <v>40</v>
      </c>
      <c r="V50" s="493">
        <v>0</v>
      </c>
      <c r="W50" s="495">
        <v>0</v>
      </c>
      <c r="X50" s="492">
        <v>23</v>
      </c>
      <c r="Y50" s="493">
        <v>0</v>
      </c>
      <c r="Z50" s="495">
        <v>0</v>
      </c>
      <c r="AA50" s="59">
        <v>29</v>
      </c>
      <c r="AB50" s="62">
        <v>3</v>
      </c>
      <c r="AC50" s="65">
        <v>3</v>
      </c>
      <c r="AD50" s="59">
        <v>0</v>
      </c>
      <c r="AE50" s="62">
        <v>0</v>
      </c>
      <c r="AF50" s="65">
        <v>0</v>
      </c>
      <c r="AG50" s="59">
        <v>0</v>
      </c>
      <c r="AH50" s="62">
        <v>0</v>
      </c>
      <c r="AI50" s="65">
        <v>0</v>
      </c>
      <c r="AJ50" s="59">
        <v>0</v>
      </c>
      <c r="AK50" s="62">
        <v>0</v>
      </c>
      <c r="AL50" s="65">
        <v>0</v>
      </c>
      <c r="AM50" s="59">
        <v>0</v>
      </c>
      <c r="AN50" s="62">
        <v>0</v>
      </c>
      <c r="AO50" s="65">
        <v>0</v>
      </c>
      <c r="AP50" s="59">
        <v>0</v>
      </c>
      <c r="AQ50" s="62">
        <v>0</v>
      </c>
      <c r="AR50" s="65">
        <v>0</v>
      </c>
      <c r="AS50" s="59">
        <v>0</v>
      </c>
      <c r="AT50" s="62">
        <v>0</v>
      </c>
      <c r="AU50" s="65">
        <v>0</v>
      </c>
      <c r="AV50" s="59">
        <v>0</v>
      </c>
      <c r="AW50" s="62">
        <v>0</v>
      </c>
      <c r="AX50" s="65">
        <v>0</v>
      </c>
      <c r="AY50" s="59">
        <v>0</v>
      </c>
      <c r="AZ50" s="62">
        <v>0</v>
      </c>
      <c r="BA50" s="65">
        <v>0</v>
      </c>
      <c r="BB50" s="59">
        <v>0</v>
      </c>
      <c r="BC50" s="62">
        <v>0</v>
      </c>
      <c r="BD50" s="65">
        <v>0</v>
      </c>
      <c r="BE50" s="59">
        <v>0</v>
      </c>
      <c r="BF50" s="62">
        <v>0</v>
      </c>
      <c r="BG50" s="65">
        <v>0</v>
      </c>
      <c r="BH50" s="59">
        <v>0</v>
      </c>
      <c r="BI50" s="62">
        <v>0</v>
      </c>
      <c r="BJ50" s="65">
        <v>0</v>
      </c>
      <c r="BK50" s="59">
        <v>0</v>
      </c>
      <c r="BL50" s="62">
        <v>0</v>
      </c>
      <c r="BM50" s="65">
        <v>0</v>
      </c>
      <c r="BN50" s="59">
        <v>0</v>
      </c>
      <c r="BO50" s="62">
        <v>0</v>
      </c>
      <c r="BP50" s="65">
        <v>0</v>
      </c>
      <c r="BQ50" s="59">
        <v>0</v>
      </c>
      <c r="BR50" s="62">
        <v>0</v>
      </c>
      <c r="BS50" s="65">
        <v>0</v>
      </c>
      <c r="BT50" s="59">
        <v>0</v>
      </c>
      <c r="BU50" s="62">
        <v>0</v>
      </c>
      <c r="BV50" s="65">
        <v>0</v>
      </c>
      <c r="BW50" s="59">
        <v>0</v>
      </c>
      <c r="BX50" s="62">
        <v>0</v>
      </c>
      <c r="BY50" s="65">
        <v>0</v>
      </c>
      <c r="BZ50" s="59">
        <v>0</v>
      </c>
      <c r="CA50" s="62">
        <v>0</v>
      </c>
      <c r="CB50" s="65">
        <v>0</v>
      </c>
      <c r="CC50" s="59">
        <v>0</v>
      </c>
      <c r="CD50" s="62">
        <v>0</v>
      </c>
      <c r="CE50" s="65">
        <v>0</v>
      </c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09" t="str">
        <f t="shared" si="10"/>
      </c>
      <c r="K51" s="111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09" t="str">
        <f t="shared" si="10"/>
      </c>
      <c r="K52" s="111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09" t="str">
        <f t="shared" si="10"/>
      </c>
      <c r="K53" s="111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09" t="str">
        <f t="shared" si="10"/>
      </c>
      <c r="K54" s="111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09" t="str">
        <f t="shared" si="10"/>
      </c>
      <c r="K55" s="111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09" t="str">
        <f t="shared" si="10"/>
      </c>
      <c r="K56" s="111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09" t="str">
        <f t="shared" si="10"/>
      </c>
      <c r="K57" s="111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09" t="str">
        <f t="shared" si="10"/>
      </c>
      <c r="K58" s="111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09" t="str">
        <f t="shared" si="10"/>
      </c>
      <c r="K59" s="111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09" t="str">
        <f t="shared" si="10"/>
      </c>
      <c r="K60" s="111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09" t="str">
        <f t="shared" si="10"/>
      </c>
      <c r="K61" s="111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09" t="str">
        <f t="shared" si="10"/>
      </c>
      <c r="K62" s="111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09" t="str">
        <f t="shared" si="10"/>
      </c>
      <c r="K63" s="111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09" t="str">
        <f t="shared" si="10"/>
      </c>
      <c r="K64" s="111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09" t="str">
        <f t="shared" si="10"/>
      </c>
      <c r="K65" s="111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09" t="str">
        <f t="shared" si="10"/>
      </c>
      <c r="K66" s="111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09" t="str">
        <f t="shared" si="10"/>
      </c>
      <c r="K67" s="111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09" t="str">
        <f t="shared" si="10"/>
      </c>
      <c r="K68" s="111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09" t="str">
        <f t="shared" si="10"/>
      </c>
      <c r="K69" s="111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09" t="str">
        <f t="shared" si="10"/>
      </c>
      <c r="K70" s="111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09" t="str">
        <f t="shared" si="10"/>
      </c>
      <c r="K71" s="111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09" t="str">
        <f t="shared" si="10"/>
      </c>
      <c r="K72" s="111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09" t="str">
        <f t="shared" si="10"/>
      </c>
      <c r="K73" s="111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09" t="str">
        <f t="shared" si="10"/>
      </c>
      <c r="K74" s="111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09" t="str">
        <f t="shared" si="10"/>
      </c>
      <c r="K75" s="111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09" t="str">
        <f t="shared" si="10"/>
      </c>
      <c r="K76" s="111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09" t="str">
        <f t="shared" si="10"/>
      </c>
      <c r="K77" s="111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09" t="str">
        <f t="shared" si="10"/>
      </c>
      <c r="K78" s="111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09" t="str">
        <f t="shared" si="10"/>
      </c>
      <c r="K79" s="111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09" t="str">
        <f t="shared" si="10"/>
      </c>
      <c r="K80" s="111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09" t="str">
        <f t="shared" si="10"/>
      </c>
      <c r="K81" s="111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09" t="str">
        <f t="shared" si="10"/>
      </c>
      <c r="K82" s="111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09" t="str">
        <f t="shared" si="10"/>
      </c>
      <c r="K83" s="111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09" t="str">
        <f t="shared" si="10"/>
      </c>
      <c r="K84" s="111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09" t="str">
        <f t="shared" si="10"/>
      </c>
      <c r="K85" s="111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09" t="str">
        <f t="shared" si="10"/>
      </c>
      <c r="K86" s="111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09" t="str">
        <f t="shared" si="10"/>
      </c>
      <c r="K87" s="111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09" t="str">
        <f t="shared" si="10"/>
      </c>
      <c r="K88" s="111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09" t="str">
        <f t="shared" si="10"/>
      </c>
      <c r="K89" s="111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09" t="str">
        <f t="shared" si="10"/>
      </c>
      <c r="K90" s="111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09" t="str">
        <f t="shared" si="10"/>
      </c>
      <c r="K91" s="111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09" t="str">
        <f t="shared" si="10"/>
      </c>
      <c r="K92" s="111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09" t="str">
        <f t="shared" si="10"/>
      </c>
      <c r="K93" s="111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09" t="str">
        <f t="shared" si="10"/>
      </c>
      <c r="K94" s="111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09" t="str">
        <f t="shared" si="10"/>
      </c>
      <c r="K95" s="111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09" t="str">
        <f t="shared" si="10"/>
      </c>
      <c r="K96" s="111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09" t="str">
        <f t="shared" si="10"/>
      </c>
      <c r="K97" s="111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09" t="str">
        <f t="shared" si="10"/>
      </c>
      <c r="K98" s="111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09" t="str">
        <f t="shared" si="10"/>
      </c>
      <c r="K99" s="111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09" t="str">
        <f t="shared" si="10"/>
      </c>
      <c r="K100" s="111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09" t="str">
        <f t="shared" si="10"/>
      </c>
      <c r="K101" s="111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09" t="str">
        <f t="shared" si="10"/>
      </c>
      <c r="K102" s="111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09" t="str">
        <f t="shared" si="10"/>
      </c>
      <c r="K103" s="111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09" t="str">
        <f t="shared" si="10"/>
      </c>
      <c r="K104" s="111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09" t="str">
        <f t="shared" si="10"/>
      </c>
      <c r="K105" s="111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09" t="str">
        <f t="shared" si="10"/>
      </c>
      <c r="K106" s="111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09" t="str">
        <f t="shared" si="10"/>
      </c>
      <c r="K107" s="111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09" t="str">
        <f t="shared" si="10"/>
      </c>
      <c r="K108" s="111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09" t="str">
        <f t="shared" si="10"/>
      </c>
      <c r="K109" s="111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09" t="str">
        <f t="shared" si="10"/>
      </c>
      <c r="K110" s="111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09" t="str">
        <f t="shared" si="10"/>
      </c>
      <c r="K111" s="111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09" t="str">
        <f t="shared" si="10"/>
      </c>
      <c r="K112" s="111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09" t="str">
        <f t="shared" si="10"/>
      </c>
      <c r="K113" s="111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09" t="str">
        <f t="shared" si="10"/>
      </c>
      <c r="K114" s="111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09" t="str">
        <f t="shared" si="10"/>
      </c>
      <c r="K115" s="111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09" t="str">
        <f t="shared" si="10"/>
      </c>
      <c r="K116" s="111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09" t="str">
        <f t="shared" si="10"/>
      </c>
      <c r="K117" s="111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09" t="str">
        <f t="shared" si="10"/>
      </c>
      <c r="K118" s="111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09" t="str">
        <f t="shared" si="10"/>
      </c>
      <c r="K119" s="111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09" t="str">
        <f t="shared" si="10"/>
      </c>
      <c r="K120" s="111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09" t="str">
        <f t="shared" si="10"/>
      </c>
      <c r="K121" s="111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09" t="str">
        <f t="shared" si="10"/>
      </c>
      <c r="K122" s="111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09" t="str">
        <f t="shared" si="10"/>
      </c>
      <c r="K123" s="111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09" t="str">
        <f t="shared" si="10"/>
      </c>
      <c r="K124" s="111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09" t="str">
        <f t="shared" si="10"/>
      </c>
      <c r="K125" s="111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09" t="str">
        <f t="shared" si="10"/>
      </c>
      <c r="K126" s="111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09" t="str">
        <f t="shared" si="10"/>
      </c>
      <c r="K127" s="111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09" t="str">
        <f t="shared" si="10"/>
      </c>
      <c r="K128" s="111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09" t="str">
        <f t="shared" si="10"/>
      </c>
      <c r="K129" s="111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09" t="str">
        <f t="shared" si="10"/>
      </c>
      <c r="K130" s="111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09" t="str">
        <f t="shared" si="10"/>
      </c>
      <c r="K131" s="111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09" t="str">
        <f t="shared" si="10"/>
      </c>
      <c r="K132" s="111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09" t="str">
        <f t="shared" si="10"/>
      </c>
      <c r="K133" s="111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09" t="str">
        <f t="shared" si="10"/>
      </c>
      <c r="K134" s="111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09" t="str">
        <f t="shared" si="10"/>
      </c>
      <c r="K135" s="111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09" t="str">
        <f t="shared" si="10"/>
      </c>
      <c r="K136" s="111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09" t="str">
        <f t="shared" si="10"/>
      </c>
      <c r="K137" s="111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09" t="str">
        <f t="shared" si="10"/>
      </c>
      <c r="K138" s="111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09" t="str">
        <f t="shared" si="10"/>
      </c>
      <c r="K139" s="111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09" t="str">
        <f t="shared" si="10"/>
      </c>
      <c r="K140" s="111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09" t="str">
        <f t="shared" si="10"/>
      </c>
      <c r="K141" s="111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09" t="str">
        <f t="shared" si="10"/>
      </c>
      <c r="K142" s="111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09" t="str">
        <f t="shared" si="10"/>
      </c>
      <c r="K143" s="111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09" t="str">
        <f t="shared" si="10"/>
      </c>
      <c r="K144" s="111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09" t="str">
        <f t="shared" si="10"/>
      </c>
      <c r="K145" s="111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09" t="str">
        <f t="shared" si="10"/>
      </c>
      <c r="K146" s="111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09" t="str">
        <f t="shared" si="10"/>
      </c>
      <c r="K147" s="111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09" t="str">
        <f t="shared" si="10"/>
      </c>
      <c r="K148" s="111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09" t="str">
        <f t="shared" si="10"/>
      </c>
      <c r="K149" s="111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09" t="str">
        <f t="shared" si="10"/>
      </c>
      <c r="K150" s="111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09" t="str">
        <f t="shared" si="10"/>
      </c>
      <c r="K151" s="111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09" t="str">
        <f t="shared" si="10"/>
      </c>
      <c r="K152" s="111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09" t="str">
        <f t="shared" si="10"/>
      </c>
      <c r="K153" s="111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09" t="str">
        <f t="shared" si="10"/>
      </c>
      <c r="K154" s="111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09" t="str">
        <f t="shared" si="10"/>
      </c>
      <c r="K155" s="111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09" t="str">
        <f t="shared" si="10"/>
      </c>
      <c r="K156" s="111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09" t="str">
        <f t="shared" si="10"/>
      </c>
      <c r="K157" s="111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09" t="str">
        <f t="shared" si="10"/>
      </c>
      <c r="K158" s="111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09" t="str">
        <f t="shared" si="10"/>
      </c>
      <c r="K159" s="111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09" t="str">
        <f t="shared" si="10"/>
      </c>
      <c r="K160" s="111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09" t="str">
        <f t="shared" si="10"/>
      </c>
      <c r="K161" s="111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09" t="str">
        <f t="shared" si="10"/>
      </c>
      <c r="K162" s="111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09" t="str">
        <f t="shared" si="10"/>
      </c>
      <c r="K163" s="111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09" t="str">
        <f t="shared" si="10"/>
      </c>
      <c r="K164" s="111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09" t="str">
        <f t="shared" si="10"/>
      </c>
      <c r="K165" s="111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09" t="str">
        <f t="shared" si="10"/>
      </c>
      <c r="K166" s="111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09" t="str">
        <f t="shared" si="10"/>
      </c>
      <c r="K167" s="111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09" t="str">
        <f t="shared" si="10"/>
      </c>
      <c r="K168" s="111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09" t="str">
        <f t="shared" si="10"/>
      </c>
      <c r="K169" s="111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09" t="str">
        <f t="shared" si="10"/>
      </c>
      <c r="K170" s="111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09" t="str">
        <f t="shared" si="10"/>
      </c>
      <c r="K171" s="111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09" t="str">
        <f t="shared" si="10"/>
      </c>
      <c r="K172" s="111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09" t="str">
        <f t="shared" si="10"/>
      </c>
      <c r="K173" s="111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09" t="str">
        <f t="shared" si="10"/>
      </c>
      <c r="K174" s="111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09" t="str">
        <f t="shared" si="10"/>
      </c>
      <c r="K175" s="111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09" t="str">
        <f t="shared" si="10"/>
      </c>
      <c r="K176" s="111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09" t="str">
        <f t="shared" si="10"/>
      </c>
      <c r="K177" s="111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09" t="str">
        <f t="shared" si="10"/>
      </c>
      <c r="K178" s="111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09" t="str">
        <f t="shared" si="10"/>
      </c>
      <c r="K179" s="111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09" t="str">
        <f t="shared" si="10"/>
      </c>
      <c r="K180" s="111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09" t="str">
        <f t="shared" si="10"/>
      </c>
      <c r="K181" s="111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09" t="str">
        <f t="shared" si="10"/>
      </c>
      <c r="K182" s="111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09" t="str">
        <f t="shared" si="10"/>
      </c>
      <c r="K183" s="111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09" t="str">
        <f t="shared" si="10"/>
      </c>
      <c r="K184" s="111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09" t="str">
        <f t="shared" si="10"/>
      </c>
      <c r="K185" s="111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09" t="str">
        <f t="shared" si="10"/>
      </c>
      <c r="K186" s="111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09" t="str">
        <f t="shared" si="10"/>
      </c>
      <c r="K187" s="111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09" t="str">
        <f t="shared" si="10"/>
      </c>
      <c r="K188" s="111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09" t="str">
        <f t="shared" si="10"/>
      </c>
      <c r="K189" s="111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09" t="str">
        <f t="shared" si="10"/>
      </c>
      <c r="K190" s="111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09" t="str">
        <f t="shared" si="10"/>
      </c>
      <c r="K191" s="111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09" t="str">
        <f t="shared" si="10"/>
      </c>
      <c r="K192" s="111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09" t="str">
        <f t="shared" si="10"/>
      </c>
      <c r="K193" s="111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09" t="str">
        <f t="shared" si="10"/>
      </c>
      <c r="K194" s="111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09" t="str">
        <f t="shared" si="10"/>
      </c>
      <c r="K195" s="111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09" t="str">
        <f t="shared" si="10"/>
      </c>
      <c r="K196" s="111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09" t="str">
        <f t="shared" si="10"/>
      </c>
      <c r="K197" s="111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09" t="str">
        <f t="shared" si="10"/>
      </c>
      <c r="K198" s="111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09" t="str">
        <f t="shared" si="10"/>
      </c>
      <c r="K199" s="111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09" t="str">
        <f t="shared" si="10"/>
      </c>
      <c r="K200" s="111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09" t="str">
        <f t="shared" si="10"/>
      </c>
      <c r="K201" s="111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09" t="str">
        <f t="shared" si="10"/>
      </c>
      <c r="K202" s="111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09" t="str">
        <f t="shared" si="10"/>
      </c>
      <c r="K203" s="111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09" t="str">
        <f t="shared" si="10"/>
      </c>
      <c r="K204" s="111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09" t="str">
        <f t="shared" si="10"/>
      </c>
      <c r="K205" s="111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09" t="str">
        <f t="shared" si="10"/>
      </c>
      <c r="K206" s="111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09" t="str">
        <f t="shared" si="10"/>
      </c>
      <c r="K207" s="111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09" t="str">
        <f t="shared" si="10"/>
      </c>
      <c r="K208" s="111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09" t="str">
        <f t="shared" si="10"/>
      </c>
      <c r="K209" s="111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09" t="str">
        <f t="shared" si="10"/>
      </c>
      <c r="K210" s="111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09" t="str">
        <f t="shared" si="10"/>
      </c>
      <c r="K211" s="111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09" t="str">
        <f t="shared" si="10"/>
      </c>
      <c r="K212" s="111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09" t="str">
        <f t="shared" si="10"/>
      </c>
      <c r="K213" s="111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09" t="str">
        <f t="shared" si="10"/>
      </c>
      <c r="K214" s="111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09" t="str">
        <f t="shared" si="10"/>
      </c>
      <c r="K215" s="111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09" t="str">
        <f t="shared" si="10"/>
      </c>
      <c r="K216" s="111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09" t="str">
        <f t="shared" si="10"/>
      </c>
      <c r="K217" s="111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09" t="str">
        <f t="shared" si="10"/>
      </c>
      <c r="K218" s="111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09" t="str">
        <f t="shared" si="10"/>
      </c>
      <c r="K219" s="111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09" t="str">
        <f t="shared" si="10"/>
      </c>
      <c r="K220" s="111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09" t="str">
        <f t="shared" si="10"/>
      </c>
      <c r="K221" s="111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09" t="str">
        <f t="shared" si="10"/>
      </c>
      <c r="K222" s="111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09" t="str">
        <f t="shared" si="10"/>
      </c>
      <c r="K223" s="111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09" t="str">
        <f t="shared" si="10"/>
      </c>
      <c r="K224" s="111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09" t="str">
        <f t="shared" si="10"/>
      </c>
      <c r="K225" s="111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09" t="str">
        <f t="shared" si="10"/>
      </c>
      <c r="K226" s="111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09" t="str">
        <f t="shared" si="10"/>
      </c>
      <c r="K227" s="111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09" t="str">
        <f t="shared" si="10"/>
      </c>
      <c r="K228" s="111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09" t="str">
        <f t="shared" si="10"/>
      </c>
      <c r="K229" s="111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09" t="str">
        <f t="shared" si="10"/>
      </c>
      <c r="K230" s="111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09" t="str">
        <f t="shared" si="10"/>
      </c>
      <c r="K231" s="111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09" t="str">
        <f t="shared" si="10"/>
      </c>
      <c r="K232" s="111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09" t="str">
        <f t="shared" si="10"/>
      </c>
      <c r="K233" s="111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09" t="str">
        <f t="shared" si="10"/>
      </c>
      <c r="K234" s="111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09" t="str">
        <f t="shared" si="10"/>
      </c>
      <c r="K235" s="111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09" t="str">
        <f t="shared" si="10"/>
      </c>
      <c r="K236" s="111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09" t="str">
        <f t="shared" si="10"/>
      </c>
      <c r="K237" s="111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09" t="str">
        <f t="shared" si="10"/>
      </c>
      <c r="K238" s="111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09" t="str">
        <f t="shared" si="10"/>
      </c>
      <c r="K239" s="111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09" t="str">
        <f t="shared" si="10"/>
      </c>
      <c r="K240" s="111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09" t="str">
        <f t="shared" si="10"/>
      </c>
      <c r="K241" s="111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09" t="str">
        <f t="shared" si="10"/>
      </c>
      <c r="K242" s="111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09" t="str">
        <f t="shared" si="10"/>
      </c>
      <c r="K243" s="111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09" t="str">
        <f t="shared" si="10"/>
      </c>
      <c r="K244" s="111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09" t="str">
        <f t="shared" si="10"/>
      </c>
      <c r="K245" s="111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09" t="str">
        <f t="shared" si="10"/>
      </c>
      <c r="K246" s="111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09" t="str">
        <f t="shared" si="10"/>
      </c>
      <c r="K247" s="111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09" t="str">
        <f t="shared" si="10"/>
      </c>
      <c r="K248" s="111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09" t="str">
        <f t="shared" si="10"/>
      </c>
      <c r="K249" s="111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09" t="str">
        <f t="shared" si="10"/>
      </c>
      <c r="K250" s="111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09" t="str">
        <f t="shared" si="10"/>
      </c>
      <c r="K251" s="111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09" t="str">
        <f t="shared" si="10"/>
      </c>
      <c r="K252" s="111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09" t="str">
        <f t="shared" si="10"/>
      </c>
      <c r="K253" s="111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09" t="str">
        <f t="shared" si="10"/>
      </c>
      <c r="K254" s="111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8"/>
      </c>
      <c r="G255" s="175"/>
      <c r="H255" s="174" t="str">
        <f t="shared" si="9"/>
      </c>
      <c r="I255" s="63"/>
      <c r="J255" s="176" t="str">
        <f t="shared" si="10"/>
      </c>
      <c r="K255" s="112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BV1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8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698</v>
      </c>
      <c r="B1" s="560" t="str">
        <f>'LGA Registration'!A8</f>
        <v>DOMA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22365</v>
      </c>
      <c r="F3" s="128">
        <f>SUM(L3,O3,R3,U3,X3,AA3,AD3,AG3,AJ3,AM3,AP3,AS3,AV3,AY3,BB3,BE3,BH3,BK3,BN3,BQ3,BT3,BW3,BZ3,CC3,CF3,CI3)</f>
        <v>0</v>
      </c>
      <c r="G3" s="34">
        <f>SUM(G8:G255)</f>
        <v>1718</v>
      </c>
      <c r="H3" s="128">
        <f>SUM(M3,P3,S3,V3,Y3,AB3,AE3,AH3,AK3,AN3,AQ3,AT3,AW3,AZ3,BC3,BF3,BI3,BL3,BO3,BR3,BU3,BX3,CA3,CD3,CG3,CJ3)</f>
        <v>0</v>
      </c>
      <c r="I3" s="34">
        <f>SUM(I8:I255)</f>
        <v>1584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IF(COUNTA(AR8:AR255)=0,"",SUM(AR8:AR255))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IF(COUNTA(BX8:BX255)=0,"",SUM(BX8:BX255))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IF(CF8="","",SUM(CF8:CF255))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SUMIF($D$8:$D$255,"Facility",L8:L255)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SUMIF($D$8:$D$255,"Facility",AR8:AR255)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SUMIF($D$8:$D$255,"Facility",BX8:BX255)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SUMIF($D$8:$D$255,"Community",L8:L255)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SUMIF($D$8:$D$255,"Community",AR8:AR255)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SUMIF($D$8:$D$255,"Community",BX8:BX255)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699</v>
      </c>
      <c r="B8" s="8">
        <v>1</v>
      </c>
      <c r="C8" s="56" t="s">
        <v>700</v>
      </c>
      <c r="D8" s="173" t="s">
        <v>50</v>
      </c>
      <c r="E8" s="102">
        <v>5028</v>
      </c>
      <c r="F8" s="103">
        <f>IFERROR((SUM(L8,O8,R8,U8,X8,AA8,AD8,AG8,AJ8,AM8,AP8,AS8,AV8,AY8,BB8,BE8,BH8,BK8,BN8,BQ8,BT8,BW8,BZ8,CC8,CF8,CI8)/E8),"")</f>
        <v>0</v>
      </c>
      <c r="G8" s="104">
        <v>25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>
        <v>34</v>
      </c>
      <c r="M8" s="105">
        <v>0</v>
      </c>
      <c r="N8" s="73">
        <v>0</v>
      </c>
      <c r="O8" s="102">
        <v>225</v>
      </c>
      <c r="P8" s="105">
        <v>1</v>
      </c>
      <c r="Q8" s="73">
        <v>0</v>
      </c>
      <c r="R8" s="219">
        <v>140</v>
      </c>
      <c r="S8" s="220">
        <v>2</v>
      </c>
      <c r="T8" s="218">
        <v>2</v>
      </c>
      <c r="U8" s="402">
        <v>118</v>
      </c>
      <c r="V8" s="401">
        <v>1</v>
      </c>
      <c r="W8" s="400">
        <v>0</v>
      </c>
      <c r="X8" s="456">
        <v>28</v>
      </c>
      <c r="Y8" s="457">
        <v>0</v>
      </c>
      <c r="Z8" s="455">
        <v>0</v>
      </c>
      <c r="AA8" s="518">
        <v>232</v>
      </c>
      <c r="AB8" s="519">
        <v>0</v>
      </c>
      <c r="AC8" s="517">
        <v>0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701</v>
      </c>
      <c r="B9" s="9">
        <v>2</v>
      </c>
      <c r="C9" s="57" t="s">
        <v>702</v>
      </c>
      <c r="D9" s="70" t="s">
        <v>50</v>
      </c>
      <c r="E9" s="59"/>
      <c r="F9" s="11" t="str">
        <f ref="F9:F255" t="shared" si="11">IFERROR((SUM(L9,O9,R9,U9,X9,AA9,AD9,AG9,AJ9,AM9,AP9,AS9,AV9,AY9,BB9,BE9,BH9,BK9,BN9,BQ9,BT9,BW9,BZ9,CC9,CF9,CI9)/E9),"")</f>
      </c>
      <c r="G9" s="61"/>
      <c r="H9" s="11" t="str">
        <f ref="H9:H255" t="shared" si="12">IFERROR((SUM(M9,P9,S9,V9,Y9,AB9,AE9,AH9,AK9,AN9,AQ9,AT9,AW9,AZ9,BC9,BF9,BI9,BL9,BO9,BR9,BU9,BX9,CA9,CD9,CG9,CJ9)/G9),"")</f>
      </c>
      <c r="I9" s="62"/>
      <c r="J9" s="109" t="str">
        <f ref="J9:J255" t="shared" si="13">IFERROR((SUM(N9,Q9,T9,W9,Z9,AC9,AF9,AI9,AL9,AO9,AR9,AU9,AX9,BA9,BD9,BG9,BJ9,BM9,BP9,BS9,BV9,BY9,CB9,CE9,CH9,CK9)/I9),"")</f>
      </c>
      <c r="K9" s="111" t="str">
        <f ref="K9:K240" t="shared" si="14">IFERROR(H9-F9,"")</f>
      </c>
      <c r="L9" s="64">
        <v>48</v>
      </c>
      <c r="M9" s="62">
        <v>0</v>
      </c>
      <c r="N9" s="65">
        <v>0</v>
      </c>
      <c r="O9" s="59">
        <v>286</v>
      </c>
      <c r="P9" s="62">
        <v>0</v>
      </c>
      <c r="Q9" s="65">
        <v>0</v>
      </c>
      <c r="R9" s="215">
        <v>154</v>
      </c>
      <c r="S9" s="216">
        <v>0</v>
      </c>
      <c r="T9" s="217">
        <v>0</v>
      </c>
      <c r="U9" s="396">
        <v>164</v>
      </c>
      <c r="V9" s="397">
        <v>1</v>
      </c>
      <c r="W9" s="399">
        <v>0</v>
      </c>
      <c r="X9" s="452">
        <v>9</v>
      </c>
      <c r="Y9" s="453">
        <v>0</v>
      </c>
      <c r="Z9" s="454">
        <v>0</v>
      </c>
      <c r="AA9" s="514">
        <v>234</v>
      </c>
      <c r="AB9" s="515">
        <v>0</v>
      </c>
      <c r="AC9" s="516">
        <v>0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703</v>
      </c>
      <c r="B10" s="9">
        <v>3</v>
      </c>
      <c r="C10" s="57" t="s">
        <v>704</v>
      </c>
      <c r="D10" s="70" t="s">
        <v>50</v>
      </c>
      <c r="E10" s="59">
        <v>572</v>
      </c>
      <c r="F10" s="11">
        <f t="shared" si="11"/>
        <v>0</v>
      </c>
      <c r="G10" s="61">
        <v>58</v>
      </c>
      <c r="H10" s="11">
        <f t="shared" si="12"/>
        <v>0</v>
      </c>
      <c r="I10" s="62"/>
      <c r="J10" s="109" t="str">
        <f t="shared" si="13"/>
      </c>
      <c r="K10" s="111">
        <f t="shared" si="14"/>
        <v>0</v>
      </c>
      <c r="L10" s="64">
        <v>52</v>
      </c>
      <c r="M10" s="62">
        <v>0</v>
      </c>
      <c r="N10" s="65">
        <v>0</v>
      </c>
      <c r="O10" s="59">
        <v>176</v>
      </c>
      <c r="P10" s="62">
        <v>1</v>
      </c>
      <c r="Q10" s="65">
        <v>0</v>
      </c>
      <c r="R10" s="215">
        <v>11</v>
      </c>
      <c r="S10" s="216">
        <v>0</v>
      </c>
      <c r="T10" s="217">
        <v>0</v>
      </c>
      <c r="U10" s="398">
        <v>197</v>
      </c>
      <c r="V10" s="397">
        <v>1</v>
      </c>
      <c r="W10" s="399">
        <v>1</v>
      </c>
      <c r="X10" s="452">
        <v>92</v>
      </c>
      <c r="Y10" s="453">
        <v>1</v>
      </c>
      <c r="Z10" s="454">
        <v>0</v>
      </c>
      <c r="AA10" s="514">
        <v>137</v>
      </c>
      <c r="AB10" s="515">
        <v>2</v>
      </c>
      <c r="AC10" s="516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705</v>
      </c>
      <c r="B11" s="9">
        <v>4</v>
      </c>
      <c r="C11" s="57" t="s">
        <v>706</v>
      </c>
      <c r="D11" s="70" t="s">
        <v>50</v>
      </c>
      <c r="E11" s="59">
        <v>862</v>
      </c>
      <c r="F11" s="11">
        <f t="shared" si="11"/>
        <v>0</v>
      </c>
      <c r="G11" s="61">
        <v>40</v>
      </c>
      <c r="H11" s="11">
        <f t="shared" si="12"/>
        <v>0</v>
      </c>
      <c r="I11" s="62"/>
      <c r="J11" s="109" t="str">
        <f t="shared" si="13"/>
      </c>
      <c r="K11" s="111">
        <f t="shared" si="14"/>
        <v>0</v>
      </c>
      <c r="L11" s="64">
        <v>221</v>
      </c>
      <c r="M11" s="62">
        <v>4</v>
      </c>
      <c r="N11" s="65">
        <v>3</v>
      </c>
      <c r="O11" s="59">
        <v>173</v>
      </c>
      <c r="P11" s="62">
        <v>4</v>
      </c>
      <c r="Q11" s="65">
        <v>0</v>
      </c>
      <c r="R11" s="215">
        <v>132</v>
      </c>
      <c r="S11" s="216">
        <v>0</v>
      </c>
      <c r="T11" s="217">
        <v>0</v>
      </c>
      <c r="U11" s="398">
        <v>96</v>
      </c>
      <c r="V11" s="397">
        <v>4</v>
      </c>
      <c r="W11" s="399">
        <v>0</v>
      </c>
      <c r="X11" s="452">
        <v>121</v>
      </c>
      <c r="Y11" s="453">
        <v>0</v>
      </c>
      <c r="Z11" s="454">
        <v>0</v>
      </c>
      <c r="AA11" s="514">
        <v>469</v>
      </c>
      <c r="AB11" s="515">
        <v>3</v>
      </c>
      <c r="AC11" s="516">
        <v>0</v>
      </c>
      <c r="AD11" s="64">
        <v>0</v>
      </c>
      <c r="AE11" s="62">
        <v>0</v>
      </c>
      <c r="AF11" s="65">
        <v>0</v>
      </c>
      <c r="AG11" s="59">
        <v>0</v>
      </c>
      <c r="AH11" s="62">
        <v>0</v>
      </c>
      <c r="AI11" s="65">
        <v>0</v>
      </c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458" t="s">
        <v>707</v>
      </c>
      <c r="B12" s="9">
        <v>5</v>
      </c>
      <c r="C12" s="57" t="s">
        <v>708</v>
      </c>
      <c r="D12" s="70" t="s">
        <v>50</v>
      </c>
      <c r="E12" s="59">
        <v>789</v>
      </c>
      <c r="F12" s="11">
        <f t="shared" si="11"/>
        <v>0</v>
      </c>
      <c r="G12" s="61">
        <v>79</v>
      </c>
      <c r="H12" s="11">
        <f t="shared" si="12"/>
        <v>0</v>
      </c>
      <c r="I12" s="62">
        <v>159</v>
      </c>
      <c r="J12" s="109">
        <f t="shared" si="13"/>
        <v>0</v>
      </c>
      <c r="K12" s="111">
        <f t="shared" si="14"/>
        <v>0</v>
      </c>
      <c r="L12" s="64">
        <v>59</v>
      </c>
      <c r="M12" s="62">
        <v>0</v>
      </c>
      <c r="N12" s="65">
        <v>0</v>
      </c>
      <c r="O12" s="59">
        <v>26</v>
      </c>
      <c r="P12" s="62">
        <v>0</v>
      </c>
      <c r="Q12" s="65">
        <v>0</v>
      </c>
      <c r="R12" s="215">
        <v>16</v>
      </c>
      <c r="S12" s="216">
        <v>1</v>
      </c>
      <c r="T12" s="217">
        <v>1</v>
      </c>
      <c r="U12" s="396">
        <v>56</v>
      </c>
      <c r="V12" s="397">
        <v>1</v>
      </c>
      <c r="W12" s="399">
        <v>1</v>
      </c>
      <c r="X12" s="452">
        <v>30</v>
      </c>
      <c r="Y12" s="453">
        <v>1</v>
      </c>
      <c r="Z12" s="454">
        <v>1</v>
      </c>
      <c r="AA12" s="514">
        <v>50</v>
      </c>
      <c r="AB12" s="515">
        <v>0</v>
      </c>
      <c r="AC12" s="516">
        <v>2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>
      <c r="A13" s="458" t="s">
        <v>709</v>
      </c>
      <c r="B13" s="9">
        <v>6</v>
      </c>
      <c r="C13" s="57" t="s">
        <v>710</v>
      </c>
      <c r="D13" s="70" t="s">
        <v>50</v>
      </c>
      <c r="E13" s="59">
        <v>385</v>
      </c>
      <c r="F13" s="11">
        <f t="shared" si="11"/>
        <v>0</v>
      </c>
      <c r="G13" s="61">
        <v>40</v>
      </c>
      <c r="H13" s="11">
        <f t="shared" si="12"/>
        <v>0</v>
      </c>
      <c r="I13" s="62"/>
      <c r="J13" s="109" t="str">
        <f t="shared" si="13"/>
      </c>
      <c r="K13" s="111">
        <f t="shared" si="14"/>
        <v>0</v>
      </c>
      <c r="L13" s="64">
        <v>41</v>
      </c>
      <c r="M13" s="62">
        <v>9</v>
      </c>
      <c r="N13" s="65">
        <v>12</v>
      </c>
      <c r="O13" s="59">
        <v>77</v>
      </c>
      <c r="P13" s="62">
        <v>12</v>
      </c>
      <c r="Q13" s="65">
        <v>11</v>
      </c>
      <c r="R13" s="215">
        <v>81</v>
      </c>
      <c r="S13" s="216">
        <v>12</v>
      </c>
      <c r="T13" s="217">
        <v>12</v>
      </c>
      <c r="U13" s="396">
        <v>187</v>
      </c>
      <c r="V13" s="397">
        <v>10</v>
      </c>
      <c r="W13" s="399">
        <v>13</v>
      </c>
      <c r="X13" s="452">
        <v>123</v>
      </c>
      <c r="Y13" s="453">
        <v>10</v>
      </c>
      <c r="Z13" s="454">
        <v>10</v>
      </c>
      <c r="AA13" s="514">
        <v>98</v>
      </c>
      <c r="AB13" s="515">
        <v>0</v>
      </c>
      <c r="AC13" s="516">
        <v>2</v>
      </c>
      <c r="AD13" s="59">
        <v>0</v>
      </c>
      <c r="AE13" s="62">
        <v>0</v>
      </c>
      <c r="AF13" s="65">
        <v>0</v>
      </c>
      <c r="AG13" s="59">
        <v>0</v>
      </c>
      <c r="AH13" s="62">
        <v>0</v>
      </c>
      <c r="AI13" s="65">
        <v>0</v>
      </c>
      <c r="AJ13" s="59">
        <v>0</v>
      </c>
      <c r="AK13" s="62">
        <v>0</v>
      </c>
      <c r="AL13" s="6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711</v>
      </c>
      <c r="B14" s="9">
        <v>7</v>
      </c>
      <c r="C14" s="57" t="s">
        <v>712</v>
      </c>
      <c r="D14" s="70" t="s">
        <v>51</v>
      </c>
      <c r="E14" s="59">
        <v>5184</v>
      </c>
      <c r="F14" s="11">
        <f t="shared" si="11"/>
        <v>0</v>
      </c>
      <c r="G14" s="61">
        <v>572</v>
      </c>
      <c r="H14" s="11">
        <f t="shared" si="12"/>
        <v>0</v>
      </c>
      <c r="I14" s="62">
        <v>630</v>
      </c>
      <c r="J14" s="109">
        <f t="shared" si="13"/>
        <v>0</v>
      </c>
      <c r="K14" s="111">
        <f t="shared" si="14"/>
        <v>0</v>
      </c>
      <c r="L14" s="64">
        <v>354</v>
      </c>
      <c r="M14" s="62">
        <v>0</v>
      </c>
      <c r="N14" s="65">
        <v>0</v>
      </c>
      <c r="O14" s="59">
        <v>577</v>
      </c>
      <c r="P14" s="62">
        <v>4</v>
      </c>
      <c r="Q14" s="65">
        <v>0</v>
      </c>
      <c r="R14" s="215">
        <v>0</v>
      </c>
      <c r="S14" s="216">
        <v>0</v>
      </c>
      <c r="T14" s="217">
        <v>0</v>
      </c>
      <c r="U14" s="396">
        <v>84</v>
      </c>
      <c r="V14" s="397">
        <v>1</v>
      </c>
      <c r="W14" s="399">
        <v>0</v>
      </c>
      <c r="X14" s="452">
        <v>325</v>
      </c>
      <c r="Y14" s="453">
        <v>3</v>
      </c>
      <c r="Z14" s="454">
        <v>0</v>
      </c>
      <c r="AA14" s="514">
        <v>255</v>
      </c>
      <c r="AB14" s="515">
        <v>0</v>
      </c>
      <c r="AC14" s="516">
        <v>0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713</v>
      </c>
      <c r="B15" s="9">
        <v>8</v>
      </c>
      <c r="C15" s="57" t="s">
        <v>714</v>
      </c>
      <c r="D15" s="70" t="s">
        <v>50</v>
      </c>
      <c r="E15" s="59">
        <v>3554</v>
      </c>
      <c r="F15" s="11">
        <f t="shared" si="11"/>
        <v>0</v>
      </c>
      <c r="G15" s="61">
        <v>358</v>
      </c>
      <c r="H15" s="11">
        <f t="shared" si="12"/>
        <v>0</v>
      </c>
      <c r="I15" s="62">
        <v>159</v>
      </c>
      <c r="J15" s="109">
        <f t="shared" si="13"/>
        <v>0</v>
      </c>
      <c r="K15" s="111">
        <f t="shared" si="14"/>
        <v>0</v>
      </c>
      <c r="L15" s="64">
        <v>120</v>
      </c>
      <c r="M15" s="62">
        <v>5</v>
      </c>
      <c r="N15" s="65">
        <v>4</v>
      </c>
      <c r="O15" s="59">
        <v>574</v>
      </c>
      <c r="P15" s="62">
        <v>4</v>
      </c>
      <c r="Q15" s="65">
        <v>9</v>
      </c>
      <c r="R15" s="215">
        <v>285</v>
      </c>
      <c r="S15" s="216">
        <v>2</v>
      </c>
      <c r="T15" s="217">
        <v>5</v>
      </c>
      <c r="U15" s="396">
        <v>307</v>
      </c>
      <c r="V15" s="397">
        <v>5</v>
      </c>
      <c r="W15" s="399">
        <v>10</v>
      </c>
      <c r="X15" s="452">
        <v>225</v>
      </c>
      <c r="Y15" s="453">
        <v>5</v>
      </c>
      <c r="Z15" s="454">
        <v>5</v>
      </c>
      <c r="AA15" s="514">
        <v>419</v>
      </c>
      <c r="AB15" s="515">
        <v>0</v>
      </c>
      <c r="AC15" s="516">
        <v>3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715</v>
      </c>
      <c r="B16" s="9">
        <v>9</v>
      </c>
      <c r="C16" s="57" t="s">
        <v>716</v>
      </c>
      <c r="D16" s="70" t="s">
        <v>50</v>
      </c>
      <c r="E16" s="59"/>
      <c r="F16" s="11" t="str">
        <f t="shared" si="11"/>
      </c>
      <c r="G16" s="61"/>
      <c r="H16" s="11" t="str">
        <f t="shared" si="12"/>
      </c>
      <c r="I16" s="62"/>
      <c r="J16" s="109" t="str">
        <f t="shared" si="13"/>
      </c>
      <c r="K16" s="111" t="str">
        <f t="shared" si="14"/>
      </c>
      <c r="L16" s="64">
        <v>186</v>
      </c>
      <c r="M16" s="62">
        <v>1</v>
      </c>
      <c r="N16" s="65">
        <v>0</v>
      </c>
      <c r="O16" s="59">
        <v>4</v>
      </c>
      <c r="P16" s="62">
        <v>1</v>
      </c>
      <c r="Q16" s="65">
        <v>0</v>
      </c>
      <c r="R16" s="215">
        <v>38</v>
      </c>
      <c r="S16" s="216">
        <v>1</v>
      </c>
      <c r="T16" s="217">
        <v>0</v>
      </c>
      <c r="U16" s="59">
        <v>71</v>
      </c>
      <c r="V16" s="62">
        <v>2</v>
      </c>
      <c r="W16" s="65">
        <v>0</v>
      </c>
      <c r="X16" s="452">
        <v>121</v>
      </c>
      <c r="Y16" s="453">
        <v>0</v>
      </c>
      <c r="Z16" s="454">
        <v>0</v>
      </c>
      <c r="AA16" s="514">
        <v>96</v>
      </c>
      <c r="AB16" s="515">
        <v>4</v>
      </c>
      <c r="AC16" s="516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 s="193" customFormat="1">
      <c r="A17" s="458" t="s">
        <v>717</v>
      </c>
      <c r="B17" s="194">
        <v>10</v>
      </c>
      <c r="C17" s="203" t="s">
        <v>718</v>
      </c>
      <c r="D17" s="367" t="s">
        <v>50</v>
      </c>
      <c r="E17" s="196"/>
      <c r="F17" s="195"/>
      <c r="G17" s="197"/>
      <c r="H17" s="195"/>
      <c r="I17" s="198"/>
      <c r="J17" s="201"/>
      <c r="K17" s="202"/>
      <c r="L17" s="199">
        <v>0</v>
      </c>
      <c r="M17" s="198">
        <v>0</v>
      </c>
      <c r="N17" s="200">
        <v>0</v>
      </c>
      <c r="O17" s="196">
        <v>34</v>
      </c>
      <c r="P17" s="198">
        <v>0</v>
      </c>
      <c r="Q17" s="200">
        <v>0</v>
      </c>
      <c r="R17" s="215">
        <v>19</v>
      </c>
      <c r="S17" s="216">
        <v>0</v>
      </c>
      <c r="T17" s="217">
        <v>0</v>
      </c>
      <c r="U17" s="372">
        <v>28</v>
      </c>
      <c r="V17" s="374">
        <v>0</v>
      </c>
      <c r="W17" s="376">
        <v>0</v>
      </c>
      <c r="X17" s="452">
        <v>31</v>
      </c>
      <c r="Y17" s="453">
        <v>0</v>
      </c>
      <c r="Z17" s="454">
        <v>0</v>
      </c>
      <c r="AA17" s="514">
        <v>4</v>
      </c>
      <c r="AB17" s="515">
        <v>0</v>
      </c>
      <c r="AC17" s="516">
        <v>0</v>
      </c>
      <c r="AD17" s="196">
        <v>0</v>
      </c>
      <c r="AE17" s="198">
        <v>0</v>
      </c>
      <c r="AF17" s="200">
        <v>0</v>
      </c>
      <c r="AG17" s="196">
        <v>0</v>
      </c>
      <c r="AH17" s="198">
        <v>0</v>
      </c>
      <c r="AI17" s="200">
        <v>0</v>
      </c>
      <c r="AJ17" s="196">
        <v>0</v>
      </c>
      <c r="AK17" s="198">
        <v>0</v>
      </c>
      <c r="AL17" s="200">
        <v>0</v>
      </c>
      <c r="AM17" s="196">
        <v>0</v>
      </c>
      <c r="AN17" s="198">
        <v>0</v>
      </c>
      <c r="AO17" s="200">
        <v>0</v>
      </c>
      <c r="AP17" s="196">
        <v>0</v>
      </c>
      <c r="AQ17" s="198">
        <v>0</v>
      </c>
      <c r="AR17" s="200">
        <v>0</v>
      </c>
      <c r="AS17" s="196">
        <v>0</v>
      </c>
      <c r="AT17" s="198">
        <v>0</v>
      </c>
      <c r="AU17" s="200">
        <v>0</v>
      </c>
      <c r="AV17" s="196">
        <v>0</v>
      </c>
      <c r="AW17" s="198">
        <v>0</v>
      </c>
      <c r="AX17" s="200">
        <v>0</v>
      </c>
      <c r="AY17" s="196">
        <v>0</v>
      </c>
      <c r="AZ17" s="198">
        <v>0</v>
      </c>
      <c r="BA17" s="200">
        <v>0</v>
      </c>
      <c r="BB17" s="196">
        <v>0</v>
      </c>
      <c r="BC17" s="198">
        <v>0</v>
      </c>
      <c r="BD17" s="200">
        <v>0</v>
      </c>
      <c r="BE17" s="196">
        <v>0</v>
      </c>
      <c r="BF17" s="198">
        <v>0</v>
      </c>
      <c r="BG17" s="200">
        <v>0</v>
      </c>
      <c r="BH17" s="196">
        <v>0</v>
      </c>
      <c r="BI17" s="198">
        <v>0</v>
      </c>
      <c r="BJ17" s="200">
        <v>0</v>
      </c>
      <c r="BK17" s="196">
        <v>0</v>
      </c>
      <c r="BL17" s="198">
        <v>0</v>
      </c>
      <c r="BM17" s="200">
        <v>0</v>
      </c>
      <c r="BN17" s="196">
        <v>0</v>
      </c>
      <c r="BO17" s="198">
        <v>0</v>
      </c>
      <c r="BP17" s="200">
        <v>0</v>
      </c>
      <c r="BQ17" s="196">
        <v>0</v>
      </c>
      <c r="BR17" s="198">
        <v>0</v>
      </c>
      <c r="BS17" s="200">
        <v>0</v>
      </c>
      <c r="BT17" s="196">
        <v>0</v>
      </c>
      <c r="BU17" s="198">
        <v>0</v>
      </c>
      <c r="BV17" s="200">
        <v>0</v>
      </c>
      <c r="BW17" s="196">
        <v>0</v>
      </c>
      <c r="BX17" s="198">
        <v>0</v>
      </c>
      <c r="BY17" s="200">
        <v>0</v>
      </c>
      <c r="BZ17" s="196">
        <v>0</v>
      </c>
      <c r="CA17" s="198">
        <v>0</v>
      </c>
      <c r="CB17" s="200">
        <v>0</v>
      </c>
      <c r="CC17" s="196">
        <v>0</v>
      </c>
      <c r="CD17" s="198">
        <v>0</v>
      </c>
      <c r="CE17" s="200">
        <v>0</v>
      </c>
      <c r="CF17" s="196"/>
      <c r="CG17" s="198"/>
      <c r="CH17" s="200"/>
      <c r="CI17" s="196"/>
      <c r="CJ17" s="198"/>
      <c r="CK17" s="200"/>
    </row>
    <row r="18" ht="25.15" customHeight="1">
      <c r="A18" s="458" t="s">
        <v>719</v>
      </c>
      <c r="B18" s="9">
        <v>11</v>
      </c>
      <c r="C18" s="57" t="s">
        <v>720</v>
      </c>
      <c r="D18" s="70" t="s">
        <v>50</v>
      </c>
      <c r="E18" s="59">
        <v>1075</v>
      </c>
      <c r="F18" s="11">
        <f t="shared" si="11"/>
        <v>0</v>
      </c>
      <c r="G18" s="61">
        <v>108</v>
      </c>
      <c r="H18" s="11">
        <f t="shared" si="12"/>
        <v>0</v>
      </c>
      <c r="I18" s="62">
        <v>159</v>
      </c>
      <c r="J18" s="109">
        <f t="shared" si="13"/>
        <v>0</v>
      </c>
      <c r="K18" s="111">
        <f t="shared" si="14"/>
        <v>0</v>
      </c>
      <c r="L18" s="64">
        <v>143</v>
      </c>
      <c r="M18" s="62">
        <v>0</v>
      </c>
      <c r="N18" s="65">
        <v>2</v>
      </c>
      <c r="O18" s="59">
        <v>133</v>
      </c>
      <c r="P18" s="62">
        <v>0</v>
      </c>
      <c r="Q18" s="65">
        <v>2</v>
      </c>
      <c r="R18" s="215">
        <v>60</v>
      </c>
      <c r="S18" s="216">
        <v>1</v>
      </c>
      <c r="T18" s="217">
        <v>1</v>
      </c>
      <c r="U18" s="403">
        <v>95</v>
      </c>
      <c r="V18" s="404">
        <v>1</v>
      </c>
      <c r="W18" s="405">
        <v>4</v>
      </c>
      <c r="X18" s="452">
        <v>83</v>
      </c>
      <c r="Y18" s="453">
        <v>0</v>
      </c>
      <c r="Z18" s="454">
        <v>0</v>
      </c>
      <c r="AA18" s="514">
        <v>88</v>
      </c>
      <c r="AB18" s="515">
        <v>3</v>
      </c>
      <c r="AC18" s="516">
        <v>5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721</v>
      </c>
      <c r="B19" s="9">
        <v>12</v>
      </c>
      <c r="C19" s="57" t="s">
        <v>722</v>
      </c>
      <c r="D19" s="70" t="s">
        <v>50</v>
      </c>
      <c r="E19" s="59"/>
      <c r="F19" s="11" t="str">
        <f t="shared" si="11"/>
      </c>
      <c r="G19" s="61"/>
      <c r="H19" s="11" t="str">
        <f t="shared" si="12"/>
      </c>
      <c r="I19" s="62"/>
      <c r="J19" s="109" t="str">
        <f t="shared" si="13"/>
      </c>
      <c r="K19" s="111" t="str">
        <f t="shared" si="14"/>
      </c>
      <c r="L19" s="64">
        <v>47</v>
      </c>
      <c r="M19" s="62">
        <v>0</v>
      </c>
      <c r="N19" s="65">
        <v>0</v>
      </c>
      <c r="O19" s="59">
        <v>457</v>
      </c>
      <c r="P19" s="62">
        <v>0</v>
      </c>
      <c r="Q19" s="65">
        <v>0</v>
      </c>
      <c r="R19" s="215">
        <v>162</v>
      </c>
      <c r="S19" s="216">
        <v>1</v>
      </c>
      <c r="T19" s="217">
        <v>1</v>
      </c>
      <c r="U19" s="403">
        <v>199</v>
      </c>
      <c r="V19" s="404">
        <v>1</v>
      </c>
      <c r="W19" s="405">
        <v>0</v>
      </c>
      <c r="X19" s="452">
        <v>97</v>
      </c>
      <c r="Y19" s="453">
        <v>0</v>
      </c>
      <c r="Z19" s="454">
        <v>0</v>
      </c>
      <c r="AA19" s="514">
        <v>239</v>
      </c>
      <c r="AB19" s="515">
        <v>0</v>
      </c>
      <c r="AC19" s="516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723</v>
      </c>
      <c r="B20" s="9">
        <v>13</v>
      </c>
      <c r="C20" s="57" t="s">
        <v>724</v>
      </c>
      <c r="D20" s="70" t="s">
        <v>50</v>
      </c>
      <c r="E20" s="59">
        <v>1037</v>
      </c>
      <c r="F20" s="11">
        <f t="shared" si="11"/>
        <v>0</v>
      </c>
      <c r="G20" s="61">
        <v>88</v>
      </c>
      <c r="H20" s="11">
        <f t="shared" si="12"/>
        <v>0</v>
      </c>
      <c r="I20" s="62">
        <v>159</v>
      </c>
      <c r="J20" s="109">
        <f t="shared" si="13"/>
        <v>0</v>
      </c>
      <c r="K20" s="111">
        <f t="shared" si="14"/>
        <v>0</v>
      </c>
      <c r="L20" s="64">
        <v>68</v>
      </c>
      <c r="M20" s="62">
        <v>4</v>
      </c>
      <c r="N20" s="65">
        <v>4</v>
      </c>
      <c r="O20" s="59">
        <v>67</v>
      </c>
      <c r="P20" s="62">
        <v>2</v>
      </c>
      <c r="Q20" s="65">
        <v>2</v>
      </c>
      <c r="R20" s="215">
        <v>62</v>
      </c>
      <c r="S20" s="216">
        <v>0</v>
      </c>
      <c r="T20" s="217">
        <v>0</v>
      </c>
      <c r="U20" s="372">
        <v>70</v>
      </c>
      <c r="V20" s="374">
        <v>0</v>
      </c>
      <c r="W20" s="376">
        <v>0</v>
      </c>
      <c r="X20" s="452">
        <v>76</v>
      </c>
      <c r="Y20" s="453">
        <v>0</v>
      </c>
      <c r="Z20" s="454">
        <v>0</v>
      </c>
      <c r="AA20" s="514">
        <v>80</v>
      </c>
      <c r="AB20" s="515">
        <v>0</v>
      </c>
      <c r="AC20" s="516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725</v>
      </c>
      <c r="B21" s="9">
        <v>14</v>
      </c>
      <c r="C21" s="57" t="s">
        <v>726</v>
      </c>
      <c r="D21" s="70" t="s">
        <v>50</v>
      </c>
      <c r="E21" s="59">
        <v>428</v>
      </c>
      <c r="F21" s="11">
        <f t="shared" si="11"/>
        <v>0</v>
      </c>
      <c r="G21" s="61">
        <v>44</v>
      </c>
      <c r="H21" s="11">
        <f t="shared" si="12"/>
        <v>0</v>
      </c>
      <c r="I21" s="62"/>
      <c r="J21" s="109" t="str">
        <f t="shared" si="13"/>
      </c>
      <c r="K21" s="111">
        <f t="shared" si="14"/>
        <v>0</v>
      </c>
      <c r="L21" s="64">
        <v>203</v>
      </c>
      <c r="M21" s="62">
        <v>2</v>
      </c>
      <c r="N21" s="65">
        <v>0</v>
      </c>
      <c r="O21" s="59">
        <v>386</v>
      </c>
      <c r="P21" s="62">
        <v>0</v>
      </c>
      <c r="Q21" s="65">
        <v>0</v>
      </c>
      <c r="R21" s="215">
        <v>206</v>
      </c>
      <c r="S21" s="216">
        <v>2</v>
      </c>
      <c r="T21" s="217">
        <v>2</v>
      </c>
      <c r="U21" s="406">
        <v>330</v>
      </c>
      <c r="V21" s="407">
        <v>1</v>
      </c>
      <c r="W21" s="408">
        <v>0</v>
      </c>
      <c r="X21" s="452">
        <v>130</v>
      </c>
      <c r="Y21" s="453">
        <v>0</v>
      </c>
      <c r="Z21" s="454">
        <v>0</v>
      </c>
      <c r="AA21" s="514">
        <v>379</v>
      </c>
      <c r="AB21" s="515">
        <v>2</v>
      </c>
      <c r="AC21" s="516">
        <v>2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727</v>
      </c>
      <c r="B22" s="9">
        <v>15</v>
      </c>
      <c r="C22" s="57" t="s">
        <v>728</v>
      </c>
      <c r="D22" s="70" t="s">
        <v>50</v>
      </c>
      <c r="E22" s="59"/>
      <c r="F22" s="11" t="str">
        <f t="shared" si="11"/>
      </c>
      <c r="G22" s="61"/>
      <c r="H22" s="11" t="str">
        <f t="shared" si="12"/>
      </c>
      <c r="I22" s="62"/>
      <c r="J22" s="109" t="str">
        <f t="shared" si="13"/>
      </c>
      <c r="K22" s="111" t="str">
        <f t="shared" si="14"/>
      </c>
      <c r="L22" s="64">
        <v>87</v>
      </c>
      <c r="M22" s="62">
        <v>0</v>
      </c>
      <c r="N22" s="65">
        <v>0</v>
      </c>
      <c r="O22" s="59">
        <v>33</v>
      </c>
      <c r="P22" s="62">
        <v>0</v>
      </c>
      <c r="Q22" s="65">
        <v>0</v>
      </c>
      <c r="R22" s="215">
        <v>64</v>
      </c>
      <c r="S22" s="216">
        <v>0</v>
      </c>
      <c r="T22" s="217">
        <v>0</v>
      </c>
      <c r="U22" s="406">
        <v>67</v>
      </c>
      <c r="V22" s="407">
        <v>0</v>
      </c>
      <c r="W22" s="408">
        <v>0</v>
      </c>
      <c r="X22" s="452">
        <v>74</v>
      </c>
      <c r="Y22" s="453">
        <v>0</v>
      </c>
      <c r="Z22" s="454">
        <v>0</v>
      </c>
      <c r="AA22" s="514">
        <v>108</v>
      </c>
      <c r="AB22" s="515">
        <v>0</v>
      </c>
      <c r="AC22" s="516">
        <v>0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 s="204" customFormat="1">
      <c r="A23" s="458" t="s">
        <v>729</v>
      </c>
      <c r="B23" s="205">
        <v>16</v>
      </c>
      <c r="C23" s="207" t="s">
        <v>730</v>
      </c>
      <c r="D23" s="367" t="s">
        <v>50</v>
      </c>
      <c r="E23" s="208"/>
      <c r="F23" s="206"/>
      <c r="G23" s="209"/>
      <c r="H23" s="206"/>
      <c r="I23" s="210"/>
      <c r="J23" s="213"/>
      <c r="K23" s="214"/>
      <c r="L23" s="211">
        <v>0</v>
      </c>
      <c r="M23" s="210">
        <v>0</v>
      </c>
      <c r="N23" s="212">
        <v>0</v>
      </c>
      <c r="O23" s="208">
        <v>40</v>
      </c>
      <c r="P23" s="210">
        <v>0</v>
      </c>
      <c r="Q23" s="212">
        <v>0</v>
      </c>
      <c r="R23" s="215">
        <v>60</v>
      </c>
      <c r="S23" s="216">
        <v>0</v>
      </c>
      <c r="T23" s="217">
        <v>0</v>
      </c>
      <c r="U23" s="372">
        <v>37</v>
      </c>
      <c r="V23" s="374">
        <v>0</v>
      </c>
      <c r="W23" s="376">
        <v>0</v>
      </c>
      <c r="X23" s="452">
        <v>39</v>
      </c>
      <c r="Y23" s="453">
        <v>0</v>
      </c>
      <c r="Z23" s="454">
        <v>0</v>
      </c>
      <c r="AA23" s="514">
        <v>15</v>
      </c>
      <c r="AB23" s="515">
        <v>0</v>
      </c>
      <c r="AC23" s="516">
        <v>0</v>
      </c>
      <c r="AD23" s="208">
        <v>0</v>
      </c>
      <c r="AE23" s="210">
        <v>0</v>
      </c>
      <c r="AF23" s="212">
        <v>0</v>
      </c>
      <c r="AG23" s="208">
        <v>0</v>
      </c>
      <c r="AH23" s="210">
        <v>0</v>
      </c>
      <c r="AI23" s="212">
        <v>0</v>
      </c>
      <c r="AJ23" s="208">
        <v>0</v>
      </c>
      <c r="AK23" s="210">
        <v>0</v>
      </c>
      <c r="AL23" s="212">
        <v>0</v>
      </c>
      <c r="AM23" s="208">
        <v>0</v>
      </c>
      <c r="AN23" s="210">
        <v>0</v>
      </c>
      <c r="AO23" s="212">
        <v>0</v>
      </c>
      <c r="AP23" s="208">
        <v>0</v>
      </c>
      <c r="AQ23" s="210">
        <v>0</v>
      </c>
      <c r="AR23" s="212">
        <v>0</v>
      </c>
      <c r="AS23" s="208">
        <v>0</v>
      </c>
      <c r="AT23" s="210">
        <v>0</v>
      </c>
      <c r="AU23" s="212">
        <v>0</v>
      </c>
      <c r="AV23" s="208">
        <v>0</v>
      </c>
      <c r="AW23" s="210">
        <v>0</v>
      </c>
      <c r="AX23" s="212">
        <v>0</v>
      </c>
      <c r="AY23" s="208">
        <v>0</v>
      </c>
      <c r="AZ23" s="210">
        <v>0</v>
      </c>
      <c r="BA23" s="212">
        <v>0</v>
      </c>
      <c r="BB23" s="208">
        <v>0</v>
      </c>
      <c r="BC23" s="210">
        <v>0</v>
      </c>
      <c r="BD23" s="212">
        <v>0</v>
      </c>
      <c r="BE23" s="208">
        <v>0</v>
      </c>
      <c r="BF23" s="210">
        <v>0</v>
      </c>
      <c r="BG23" s="212">
        <v>0</v>
      </c>
      <c r="BH23" s="208">
        <v>0</v>
      </c>
      <c r="BI23" s="210">
        <v>0</v>
      </c>
      <c r="BJ23" s="212">
        <v>0</v>
      </c>
      <c r="BK23" s="208">
        <v>0</v>
      </c>
      <c r="BL23" s="210">
        <v>0</v>
      </c>
      <c r="BM23" s="212">
        <v>0</v>
      </c>
      <c r="BN23" s="208">
        <v>0</v>
      </c>
      <c r="BO23" s="210">
        <v>0</v>
      </c>
      <c r="BP23" s="212">
        <v>0</v>
      </c>
      <c r="BQ23" s="208">
        <v>0</v>
      </c>
      <c r="BR23" s="210">
        <v>0</v>
      </c>
      <c r="BS23" s="212">
        <v>0</v>
      </c>
      <c r="BT23" s="208">
        <v>0</v>
      </c>
      <c r="BU23" s="210">
        <v>0</v>
      </c>
      <c r="BV23" s="212">
        <v>0</v>
      </c>
      <c r="BW23" s="208">
        <v>0</v>
      </c>
      <c r="BX23" s="210">
        <v>0</v>
      </c>
      <c r="BY23" s="212">
        <v>0</v>
      </c>
      <c r="BZ23" s="208">
        <v>0</v>
      </c>
      <c r="CA23" s="210">
        <v>0</v>
      </c>
      <c r="CB23" s="212">
        <v>0</v>
      </c>
      <c r="CC23" s="208">
        <v>0</v>
      </c>
      <c r="CD23" s="210">
        <v>0</v>
      </c>
      <c r="CE23" s="212">
        <v>0</v>
      </c>
      <c r="CF23" s="208"/>
      <c r="CG23" s="210"/>
      <c r="CH23" s="212"/>
      <c r="CI23" s="208"/>
      <c r="CJ23" s="210"/>
      <c r="CK23" s="212"/>
    </row>
    <row r="24" ht="25.15" customHeight="1">
      <c r="A24" s="458" t="s">
        <v>731</v>
      </c>
      <c r="B24" s="9">
        <v>17</v>
      </c>
      <c r="C24" s="57" t="s">
        <v>732</v>
      </c>
      <c r="D24" s="70" t="s">
        <v>50</v>
      </c>
      <c r="E24" s="59">
        <v>1377</v>
      </c>
      <c r="F24" s="11">
        <f t="shared" si="11"/>
        <v>0</v>
      </c>
      <c r="G24" s="61">
        <v>140</v>
      </c>
      <c r="H24" s="11">
        <f t="shared" si="12"/>
        <v>0</v>
      </c>
      <c r="I24" s="62"/>
      <c r="J24" s="109" t="str">
        <f t="shared" si="13"/>
      </c>
      <c r="K24" s="111">
        <f t="shared" si="14"/>
        <v>0</v>
      </c>
      <c r="L24" s="64">
        <v>222</v>
      </c>
      <c r="M24" s="62">
        <v>1</v>
      </c>
      <c r="N24" s="65">
        <v>1</v>
      </c>
      <c r="O24" s="59">
        <v>370</v>
      </c>
      <c r="P24" s="62">
        <v>2</v>
      </c>
      <c r="Q24" s="65">
        <v>2</v>
      </c>
      <c r="R24" s="215">
        <v>213</v>
      </c>
      <c r="S24" s="216">
        <v>0</v>
      </c>
      <c r="T24" s="217">
        <v>0</v>
      </c>
      <c r="U24" s="409">
        <v>458</v>
      </c>
      <c r="V24" s="410">
        <v>2</v>
      </c>
      <c r="W24" s="411">
        <v>4</v>
      </c>
      <c r="X24" s="452">
        <v>194</v>
      </c>
      <c r="Y24" s="453">
        <v>0</v>
      </c>
      <c r="Z24" s="454">
        <v>0</v>
      </c>
      <c r="AA24" s="514">
        <v>342</v>
      </c>
      <c r="AB24" s="515">
        <v>2</v>
      </c>
      <c r="AC24" s="516">
        <v>3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733</v>
      </c>
      <c r="B25" s="9">
        <v>18</v>
      </c>
      <c r="C25" s="57" t="s">
        <v>734</v>
      </c>
      <c r="D25" s="70" t="s">
        <v>50</v>
      </c>
      <c r="E25" s="59"/>
      <c r="F25" s="11" t="str">
        <f t="shared" si="11"/>
      </c>
      <c r="G25" s="61"/>
      <c r="H25" s="11" t="str">
        <f t="shared" si="12"/>
      </c>
      <c r="I25" s="62"/>
      <c r="J25" s="109" t="str">
        <f t="shared" si="13"/>
      </c>
      <c r="K25" s="111" t="str">
        <f t="shared" si="14"/>
      </c>
      <c r="L25" s="64">
        <v>140</v>
      </c>
      <c r="M25" s="62">
        <v>4</v>
      </c>
      <c r="N25" s="65">
        <v>4</v>
      </c>
      <c r="O25" s="59">
        <v>296</v>
      </c>
      <c r="P25" s="62">
        <v>0</v>
      </c>
      <c r="Q25" s="65">
        <v>0</v>
      </c>
      <c r="R25" s="215">
        <v>127</v>
      </c>
      <c r="S25" s="216">
        <v>1</v>
      </c>
      <c r="T25" s="217">
        <v>1</v>
      </c>
      <c r="U25" s="372">
        <v>149</v>
      </c>
      <c r="V25" s="374">
        <v>0</v>
      </c>
      <c r="W25" s="376">
        <v>0</v>
      </c>
      <c r="X25" s="452">
        <v>98</v>
      </c>
      <c r="Y25" s="453">
        <v>1</v>
      </c>
      <c r="Z25" s="454">
        <v>1</v>
      </c>
      <c r="AA25" s="514">
        <v>137</v>
      </c>
      <c r="AB25" s="515">
        <v>2</v>
      </c>
      <c r="AC25" s="516">
        <v>2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735</v>
      </c>
      <c r="B26" s="9">
        <f ref="B26:B28" t="shared" si="15">B25+1</f>
        <v>19</v>
      </c>
      <c r="C26" s="57" t="s">
        <v>736</v>
      </c>
      <c r="D26" s="70" t="s">
        <v>50</v>
      </c>
      <c r="E26" s="59">
        <v>1037</v>
      </c>
      <c r="F26" s="11">
        <f t="shared" si="11"/>
        <v>0</v>
      </c>
      <c r="G26" s="61">
        <v>108</v>
      </c>
      <c r="H26" s="11">
        <f t="shared" si="12"/>
        <v>0</v>
      </c>
      <c r="I26" s="62">
        <v>159</v>
      </c>
      <c r="J26" s="109">
        <f t="shared" si="13"/>
        <v>0</v>
      </c>
      <c r="K26" s="111">
        <f t="shared" si="14"/>
        <v>0</v>
      </c>
      <c r="L26" s="64">
        <v>37</v>
      </c>
      <c r="M26" s="62">
        <v>1</v>
      </c>
      <c r="N26" s="65">
        <v>1</v>
      </c>
      <c r="O26" s="59">
        <v>20</v>
      </c>
      <c r="P26" s="62">
        <v>0</v>
      </c>
      <c r="Q26" s="65">
        <v>0</v>
      </c>
      <c r="R26" s="215">
        <v>26</v>
      </c>
      <c r="S26" s="216">
        <v>0</v>
      </c>
      <c r="T26" s="217">
        <v>0</v>
      </c>
      <c r="U26" s="372">
        <v>37</v>
      </c>
      <c r="V26" s="374">
        <v>1</v>
      </c>
      <c r="W26" s="376">
        <v>1</v>
      </c>
      <c r="X26" s="452">
        <v>28</v>
      </c>
      <c r="Y26" s="453">
        <v>0</v>
      </c>
      <c r="Z26" s="454">
        <v>0</v>
      </c>
      <c r="AA26" s="514">
        <v>19</v>
      </c>
      <c r="AB26" s="515">
        <v>0</v>
      </c>
      <c r="AC26" s="516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737</v>
      </c>
      <c r="B27" s="9">
        <f t="shared" si="15"/>
        <v>20</v>
      </c>
      <c r="C27" s="57" t="s">
        <v>738</v>
      </c>
      <c r="D27" s="70" t="s">
        <v>50</v>
      </c>
      <c r="E27" s="59">
        <v>1037</v>
      </c>
      <c r="F27" s="11">
        <f t="shared" si="11"/>
        <v>0</v>
      </c>
      <c r="G27" s="61">
        <v>58</v>
      </c>
      <c r="H27" s="11">
        <f t="shared" si="12"/>
        <v>0</v>
      </c>
      <c r="I27" s="62">
        <v>159</v>
      </c>
      <c r="J27" s="109">
        <f t="shared" si="13"/>
        <v>0</v>
      </c>
      <c r="K27" s="111">
        <f t="shared" si="14"/>
        <v>0</v>
      </c>
      <c r="L27" s="64">
        <v>28</v>
      </c>
      <c r="M27" s="62">
        <v>1</v>
      </c>
      <c r="N27" s="65">
        <v>1</v>
      </c>
      <c r="O27" s="59">
        <v>27</v>
      </c>
      <c r="P27" s="62">
        <v>1</v>
      </c>
      <c r="Q27" s="65">
        <v>1</v>
      </c>
      <c r="R27" s="215">
        <v>16</v>
      </c>
      <c r="S27" s="216">
        <v>0</v>
      </c>
      <c r="T27" s="217">
        <v>0</v>
      </c>
      <c r="U27" s="372">
        <v>23</v>
      </c>
      <c r="V27" s="374">
        <v>0</v>
      </c>
      <c r="W27" s="376">
        <v>0</v>
      </c>
      <c r="X27" s="452">
        <v>36</v>
      </c>
      <c r="Y27" s="453">
        <v>1</v>
      </c>
      <c r="Z27" s="454">
        <v>1</v>
      </c>
      <c r="AA27" s="514">
        <v>25</v>
      </c>
      <c r="AB27" s="515">
        <v>1</v>
      </c>
      <c r="AC27" s="516">
        <v>1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458" t="s">
        <v>739</v>
      </c>
      <c r="B28" s="9">
        <f t="shared" si="15"/>
        <v>21</v>
      </c>
      <c r="C28" s="57" t="s">
        <v>740</v>
      </c>
      <c r="D28" s="70" t="s">
        <v>50</v>
      </c>
      <c r="E28" s="59"/>
      <c r="F28" s="11" t="str">
        <f t="shared" si="11"/>
      </c>
      <c r="G28" s="61"/>
      <c r="H28" s="11" t="str">
        <f t="shared" si="12"/>
      </c>
      <c r="I28" s="62"/>
      <c r="J28" s="109" t="str">
        <f t="shared" si="13"/>
      </c>
      <c r="K28" s="111" t="str">
        <f t="shared" si="14"/>
      </c>
      <c r="L28" s="64">
        <v>31</v>
      </c>
      <c r="M28" s="62">
        <v>0</v>
      </c>
      <c r="N28" s="65">
        <v>0</v>
      </c>
      <c r="O28" s="59">
        <v>114</v>
      </c>
      <c r="P28" s="62">
        <v>0</v>
      </c>
      <c r="Q28" s="65">
        <v>0</v>
      </c>
      <c r="R28" s="215">
        <v>26</v>
      </c>
      <c r="S28" s="216">
        <v>0</v>
      </c>
      <c r="T28" s="217">
        <v>0</v>
      </c>
      <c r="U28" s="412">
        <v>149</v>
      </c>
      <c r="V28" s="413">
        <v>1</v>
      </c>
      <c r="W28" s="414">
        <v>0</v>
      </c>
      <c r="X28" s="452">
        <v>120</v>
      </c>
      <c r="Y28" s="453">
        <v>1</v>
      </c>
      <c r="Z28" s="454">
        <v>1</v>
      </c>
      <c r="AA28" s="514">
        <v>393</v>
      </c>
      <c r="AB28" s="515">
        <v>0</v>
      </c>
      <c r="AC28" s="516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11"/>
      </c>
      <c r="G29" s="61"/>
      <c r="H29" s="11" t="str">
        <f t="shared" si="12"/>
      </c>
      <c r="I29" s="62"/>
      <c r="J29" s="109" t="str">
        <f t="shared" si="13"/>
      </c>
      <c r="K29" s="111" t="str">
        <f t="shared" si="14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11"/>
      </c>
      <c r="G30" s="61"/>
      <c r="H30" s="11" t="str">
        <f t="shared" si="12"/>
      </c>
      <c r="I30" s="62"/>
      <c r="J30" s="109" t="str">
        <f t="shared" si="13"/>
      </c>
      <c r="K30" s="111" t="str">
        <f t="shared" si="14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11"/>
      </c>
      <c r="G31" s="61"/>
      <c r="H31" s="11" t="str">
        <f t="shared" si="12"/>
      </c>
      <c r="I31" s="62"/>
      <c r="J31" s="109" t="str">
        <f t="shared" si="13"/>
      </c>
      <c r="K31" s="111" t="str">
        <f t="shared" si="14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11"/>
      </c>
      <c r="G32" s="61"/>
      <c r="H32" s="11" t="str">
        <f t="shared" si="12"/>
      </c>
      <c r="I32" s="62"/>
      <c r="J32" s="109" t="str">
        <f t="shared" si="13"/>
      </c>
      <c r="K32" s="111" t="str">
        <f t="shared" si="14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11"/>
      </c>
      <c r="G33" s="61"/>
      <c r="H33" s="11" t="str">
        <f t="shared" si="12"/>
      </c>
      <c r="I33" s="62"/>
      <c r="J33" s="109" t="str">
        <f t="shared" si="13"/>
      </c>
      <c r="K33" s="111" t="str">
        <f t="shared" si="14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11"/>
      </c>
      <c r="G34" s="61"/>
      <c r="H34" s="11" t="str">
        <f t="shared" si="12"/>
      </c>
      <c r="I34" s="62"/>
      <c r="J34" s="109" t="str">
        <f t="shared" si="13"/>
      </c>
      <c r="K34" s="111" t="str">
        <f t="shared" si="14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11"/>
      </c>
      <c r="G35" s="61"/>
      <c r="H35" s="11" t="str">
        <f t="shared" si="12"/>
      </c>
      <c r="I35" s="62"/>
      <c r="J35" s="109" t="str">
        <f t="shared" si="13"/>
      </c>
      <c r="K35" s="111" t="str">
        <f t="shared" si="14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11"/>
      </c>
      <c r="G36" s="61"/>
      <c r="H36" s="11" t="str">
        <f t="shared" si="12"/>
      </c>
      <c r="I36" s="62"/>
      <c r="J36" s="109" t="str">
        <f t="shared" si="13"/>
      </c>
      <c r="K36" s="111" t="str">
        <f t="shared" si="14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11"/>
      </c>
      <c r="G37" s="61"/>
      <c r="H37" s="11" t="str">
        <f t="shared" si="12"/>
      </c>
      <c r="I37" s="62"/>
      <c r="J37" s="109" t="str">
        <f t="shared" si="13"/>
      </c>
      <c r="K37" s="111" t="str">
        <f t="shared" si="14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11"/>
      </c>
      <c r="G38" s="61"/>
      <c r="H38" s="11" t="str">
        <f t="shared" si="12"/>
      </c>
      <c r="I38" s="62"/>
      <c r="J38" s="109" t="str">
        <f t="shared" si="13"/>
      </c>
      <c r="K38" s="111" t="str">
        <f t="shared" si="14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1"/>
      </c>
      <c r="G39" s="61"/>
      <c r="H39" s="11" t="str">
        <f t="shared" si="12"/>
      </c>
      <c r="I39" s="62"/>
      <c r="J39" s="109" t="str">
        <f t="shared" si="13"/>
      </c>
      <c r="K39" s="111" t="str">
        <f t="shared" si="14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4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4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1"/>
      </c>
      <c r="G42" s="61"/>
      <c r="H42" s="11" t="str">
        <f t="shared" si="12"/>
      </c>
      <c r="I42" s="62"/>
      <c r="J42" s="109" t="str">
        <f t="shared" si="13"/>
      </c>
      <c r="K42" s="111" t="str">
        <f t="shared" si="14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4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4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1"/>
      </c>
      <c r="G45" s="61"/>
      <c r="H45" s="11" t="str">
        <f t="shared" si="12"/>
      </c>
      <c r="I45" s="62"/>
      <c r="J45" s="109" t="str">
        <f t="shared" si="13"/>
      </c>
      <c r="K45" s="111" t="str">
        <f t="shared" si="14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1"/>
      </c>
      <c r="G46" s="61"/>
      <c r="H46" s="11" t="str">
        <f t="shared" si="12"/>
      </c>
      <c r="I46" s="62"/>
      <c r="J46" s="109" t="str">
        <f t="shared" si="13"/>
      </c>
      <c r="K46" s="111" t="str">
        <f t="shared" si="14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4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4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4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4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4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4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4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4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4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4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4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4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4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4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4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4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4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4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4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4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4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4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4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4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4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4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4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4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4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4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4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4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4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4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4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4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4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4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4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4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4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4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4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4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4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4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4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4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4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4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4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4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4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4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4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4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4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4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4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4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4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4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4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4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4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4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4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4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4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4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4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4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4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4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4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4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4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4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4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4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4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4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4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4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4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4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4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4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4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4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4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4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4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4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4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4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4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4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4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4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4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4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4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4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4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4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4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4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4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4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4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4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4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4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4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4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4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4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4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4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4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4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4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4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4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4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4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4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4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4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4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4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4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4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4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4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4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4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4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4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4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4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4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4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4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4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4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4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4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4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4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4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4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4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4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4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4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4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4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ref="K241:K255" t="shared" si="16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6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6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6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6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11"/>
      </c>
      <c r="G255" s="175"/>
      <c r="H255" s="174" t="str">
        <f t="shared" si="12"/>
      </c>
      <c r="I255" s="63"/>
      <c r="J255" s="176" t="str">
        <f t="shared" si="13"/>
      </c>
      <c r="K255" s="112" t="str">
        <f t="shared" si="16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zoomScale="90" zoomScaleNormal="90" workbookViewId="0">
      <pane xSplit="4" ySplit="2" topLeftCell="BO64" activePane="bottomRight" state="frozen"/>
      <selection activeCell="D3" sqref="D3"/>
      <selection pane="topRight" activeCell="D3" sqref="D3"/>
      <selection pane="bottomLeft" activeCell="D3" sqref="D3"/>
      <selection pane="bottomRight" activeCell="L8" sqref="L8:BW7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227</v>
      </c>
      <c r="B1" s="560" t="str">
        <f>'LGA Registration'!A9</f>
        <v>KARU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SUM(E8:E257)</f>
        <v>46388</v>
      </c>
      <c r="F3" s="128">
        <f>SUM(L3,O3,R3,U3,X3,AA3,AD3,AG3,AJ3,AM3,AP3,AS3,AV3,AY3,BB3,BE3,BH3,BK3,BN3,BQ3,BT3,BW3,BZ3,CC3,CF3,CI3)</f>
        <v>0</v>
      </c>
      <c r="G3" s="34">
        <f>SUM(G8:G257)</f>
        <v>2463</v>
      </c>
      <c r="H3" s="128">
        <f>SUM(M3,P3,S3,V3,Y3,AB3,AE3,AH3,AK3,AN3,AQ3,AT3,AW3,AZ3,BC3,BF3,BI3,BL3,BO3,BR3,BU3,BX3,CA3,CD3,CG3,CJ3)</f>
        <v>0</v>
      </c>
      <c r="I3" s="34">
        <f>SUM(I8:I257)</f>
        <v>2149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IF(COUNTA(L8:L257)=0,"",SUM(L8:L257))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IF(COUNTA(AR8:AR257)=0,"",SUM(AR8:AR257))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IF(COUNTA(BX8:BX257)=0,"",SUM(BX8:BX257))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IF(CF8="","",SUM(CF8:CF257))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SUMIF($D$8:$D$257,"Facility",L8:L257)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SUMIF($D$8:$D$257,"Facility",AR8:AR257)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SUMIF($D$8:$D$257,"Facility",BX8:BX257)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SUMIF($D$8:$D$257,"Community",L8:L257)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SUMIF($D$8:$D$257,"Community",AR8:AR257)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SUMIF($D$8:$D$257,"Community",BX8:BX257)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228</v>
      </c>
      <c r="B8" s="8">
        <v>1</v>
      </c>
      <c r="C8" s="56" t="s">
        <v>85</v>
      </c>
      <c r="D8" s="173" t="s">
        <v>50</v>
      </c>
      <c r="E8" s="102">
        <v>10685</v>
      </c>
      <c r="F8" s="103">
        <f>IFERROR((SUM(L8,O8,R8,U8,X8,AA8,AD8,AG8,AJ8,AM8,AP8,AS8,AV8,AY8,BB8,BE8,BH8,BK8,BN8,BQ8,BT8,BW8,BZ8,CC8,CF8,CI8)/E8),"")</f>
        <v>0</v>
      </c>
      <c r="G8" s="104">
        <v>53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>
        <v>23</v>
      </c>
      <c r="M8" s="105">
        <v>0</v>
      </c>
      <c r="N8" s="73">
        <v>0</v>
      </c>
      <c r="O8" s="102">
        <v>28</v>
      </c>
      <c r="P8" s="105">
        <v>0</v>
      </c>
      <c r="Q8" s="73">
        <v>0</v>
      </c>
      <c r="R8" s="225">
        <v>30</v>
      </c>
      <c r="S8" s="226">
        <v>3</v>
      </c>
      <c r="T8" s="224">
        <v>3</v>
      </c>
      <c r="U8" s="381">
        <v>31</v>
      </c>
      <c r="V8" s="380">
        <v>1</v>
      </c>
      <c r="W8" s="378">
        <v>0</v>
      </c>
      <c r="X8" s="420">
        <v>27</v>
      </c>
      <c r="Y8" s="421">
        <v>0</v>
      </c>
      <c r="Z8" s="419">
        <v>0</v>
      </c>
      <c r="AA8" s="518">
        <v>28</v>
      </c>
      <c r="AB8" s="519">
        <v>0</v>
      </c>
      <c r="AC8" s="517">
        <v>0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229</v>
      </c>
      <c r="B9" s="9">
        <v>2</v>
      </c>
      <c r="C9" s="57" t="s">
        <v>230</v>
      </c>
      <c r="D9" s="70" t="s">
        <v>50</v>
      </c>
      <c r="E9" s="59"/>
      <c r="F9" s="11" t="str">
        <f ref="F9:F257" t="shared" si="11">IFERROR((SUM(L9,O9,R9,U9,X9,AA9,AD9,AG9,AJ9,AM9,AP9,AS9,AV9,AY9,BB9,BE9,BH9,BK9,BN9,BQ9,BT9,BW9,BZ9,CC9,CF9,CI9)/E9),"")</f>
      </c>
      <c r="G9" s="61"/>
      <c r="H9" s="11" t="str">
        <f ref="H9:H257" t="shared" si="12">IFERROR((SUM(M9,P9,S9,V9,Y9,AB9,AE9,AH9,AK9,AN9,AQ9,AT9,AW9,AZ9,BC9,BF9,BI9,BL9,BO9,BR9,BU9,BX9,CA9,CD9,CG9,CJ9)/G9),"")</f>
      </c>
      <c r="I9" s="62"/>
      <c r="J9" s="109" t="str">
        <f ref="J9:J257" t="shared" si="13">IFERROR((SUM(N9,Q9,T9,W9,Z9,AC9,AF9,AI9,AL9,AO9,AR9,AU9,AX9,BA9,BD9,BG9,BJ9,BM9,BP9,BS9,BV9,BY9,CB9,CE9,CH9,CK9)/I9),"")</f>
      </c>
      <c r="K9" s="111" t="str">
        <f ref="K9:K69" t="shared" si="14">IFERROR(H9-F9,"")</f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0</v>
      </c>
      <c r="R9" s="221">
        <v>0</v>
      </c>
      <c r="S9" s="222">
        <v>0</v>
      </c>
      <c r="T9" s="223">
        <v>0</v>
      </c>
      <c r="U9" s="372">
        <v>0</v>
      </c>
      <c r="V9" s="374">
        <v>0</v>
      </c>
      <c r="W9" s="376">
        <v>0</v>
      </c>
      <c r="X9" s="416">
        <v>0</v>
      </c>
      <c r="Y9" s="417">
        <v>0</v>
      </c>
      <c r="Z9" s="418">
        <v>0</v>
      </c>
      <c r="AA9" s="514">
        <v>0</v>
      </c>
      <c r="AB9" s="515">
        <v>0</v>
      </c>
      <c r="AC9" s="516">
        <v>0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231</v>
      </c>
      <c r="B10" s="9">
        <v>3</v>
      </c>
      <c r="C10" s="57" t="s">
        <v>232</v>
      </c>
      <c r="D10" s="70" t="s">
        <v>50</v>
      </c>
      <c r="E10" s="59"/>
      <c r="F10" s="11" t="str">
        <f t="shared" si="11"/>
      </c>
      <c r="G10" s="61"/>
      <c r="H10" s="11" t="str">
        <f t="shared" si="12"/>
      </c>
      <c r="I10" s="62"/>
      <c r="J10" s="109" t="str">
        <f t="shared" si="13"/>
      </c>
      <c r="K10" s="111" t="str">
        <f t="shared" si="14"/>
      </c>
      <c r="L10" s="64">
        <v>0</v>
      </c>
      <c r="M10" s="62">
        <v>0</v>
      </c>
      <c r="N10" s="65">
        <v>0</v>
      </c>
      <c r="O10" s="59">
        <v>0</v>
      </c>
      <c r="P10" s="62">
        <v>0</v>
      </c>
      <c r="Q10" s="65">
        <v>0</v>
      </c>
      <c r="R10" s="221">
        <v>30</v>
      </c>
      <c r="S10" s="222">
        <v>1</v>
      </c>
      <c r="T10" s="223">
        <v>1</v>
      </c>
      <c r="U10" s="375">
        <v>56</v>
      </c>
      <c r="V10" s="374">
        <v>1</v>
      </c>
      <c r="W10" s="376">
        <v>1</v>
      </c>
      <c r="X10" s="416">
        <v>68</v>
      </c>
      <c r="Y10" s="417">
        <v>4</v>
      </c>
      <c r="Z10" s="418">
        <v>4</v>
      </c>
      <c r="AA10" s="514">
        <v>21</v>
      </c>
      <c r="AB10" s="515">
        <v>0</v>
      </c>
      <c r="AC10" s="516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233</v>
      </c>
      <c r="B11" s="9">
        <v>4</v>
      </c>
      <c r="C11" s="57" t="s">
        <v>232</v>
      </c>
      <c r="D11" s="70" t="s">
        <v>50</v>
      </c>
      <c r="E11" s="59">
        <v>650</v>
      </c>
      <c r="F11" s="11">
        <f t="shared" si="11"/>
        <v>0</v>
      </c>
      <c r="G11" s="61">
        <v>36</v>
      </c>
      <c r="H11" s="11">
        <f t="shared" si="12"/>
        <v>0</v>
      </c>
      <c r="I11" s="62"/>
      <c r="J11" s="109" t="str">
        <f t="shared" si="13"/>
      </c>
      <c r="K11" s="111">
        <f t="shared" si="14"/>
        <v>0</v>
      </c>
      <c r="L11" s="64">
        <v>36</v>
      </c>
      <c r="M11" s="62">
        <v>0</v>
      </c>
      <c r="N11" s="65">
        <v>0</v>
      </c>
      <c r="O11" s="59">
        <v>65</v>
      </c>
      <c r="P11" s="62">
        <v>0</v>
      </c>
      <c r="Q11" s="65">
        <v>0</v>
      </c>
      <c r="R11" s="221">
        <v>17</v>
      </c>
      <c r="S11" s="222">
        <v>0</v>
      </c>
      <c r="T11" s="223">
        <v>0</v>
      </c>
      <c r="U11" s="375">
        <v>13</v>
      </c>
      <c r="V11" s="374">
        <v>0</v>
      </c>
      <c r="W11" s="376">
        <v>0</v>
      </c>
      <c r="X11" s="416">
        <v>24</v>
      </c>
      <c r="Y11" s="417">
        <v>0</v>
      </c>
      <c r="Z11" s="418">
        <v>0</v>
      </c>
      <c r="AA11" s="514">
        <v>6</v>
      </c>
      <c r="AB11" s="515">
        <v>0</v>
      </c>
      <c r="AC11" s="516">
        <v>0</v>
      </c>
      <c r="AD11" s="64">
        <v>0</v>
      </c>
      <c r="AE11" s="62">
        <v>0</v>
      </c>
      <c r="AF11" s="65">
        <v>0</v>
      </c>
      <c r="AG11" s="59">
        <v>0</v>
      </c>
      <c r="AH11" s="62">
        <v>0</v>
      </c>
      <c r="AI11" s="65">
        <v>0</v>
      </c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458" t="s">
        <v>234</v>
      </c>
      <c r="B12" s="9">
        <v>5</v>
      </c>
      <c r="C12" s="57" t="s">
        <v>235</v>
      </c>
      <c r="D12" s="70" t="s">
        <v>50</v>
      </c>
      <c r="E12" s="59"/>
      <c r="F12" s="11" t="str">
        <f t="shared" si="11"/>
      </c>
      <c r="G12" s="61"/>
      <c r="H12" s="11" t="str">
        <f t="shared" si="12"/>
      </c>
      <c r="I12" s="62"/>
      <c r="J12" s="109" t="str">
        <f t="shared" si="13"/>
      </c>
      <c r="K12" s="111" t="str">
        <f t="shared" si="14"/>
      </c>
      <c r="L12" s="64">
        <v>35</v>
      </c>
      <c r="M12" s="62">
        <v>1</v>
      </c>
      <c r="N12" s="65">
        <v>0</v>
      </c>
      <c r="O12" s="59">
        <v>41</v>
      </c>
      <c r="P12" s="62">
        <v>1</v>
      </c>
      <c r="Q12" s="65">
        <v>1</v>
      </c>
      <c r="R12" s="221">
        <v>19</v>
      </c>
      <c r="S12" s="222">
        <v>0</v>
      </c>
      <c r="T12" s="223">
        <v>0</v>
      </c>
      <c r="U12" s="372">
        <v>20</v>
      </c>
      <c r="V12" s="374">
        <v>1</v>
      </c>
      <c r="W12" s="376">
        <v>1</v>
      </c>
      <c r="X12" s="416">
        <v>27</v>
      </c>
      <c r="Y12" s="417">
        <v>0</v>
      </c>
      <c r="Z12" s="418">
        <v>0</v>
      </c>
      <c r="AA12" s="514">
        <v>9</v>
      </c>
      <c r="AB12" s="515">
        <v>0</v>
      </c>
      <c r="AC12" s="516">
        <v>0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>
      <c r="A13" s="458" t="s">
        <v>236</v>
      </c>
      <c r="B13" s="9">
        <v>6</v>
      </c>
      <c r="C13" s="57" t="s">
        <v>237</v>
      </c>
      <c r="D13" s="70" t="s">
        <v>50</v>
      </c>
      <c r="E13" s="59">
        <v>446</v>
      </c>
      <c r="F13" s="11">
        <f t="shared" si="11"/>
        <v>0</v>
      </c>
      <c r="G13" s="61">
        <v>31</v>
      </c>
      <c r="H13" s="11">
        <f t="shared" si="12"/>
        <v>0</v>
      </c>
      <c r="I13" s="62">
        <v>17</v>
      </c>
      <c r="J13" s="109">
        <f t="shared" si="13"/>
        <v>0</v>
      </c>
      <c r="K13" s="111">
        <f t="shared" si="14"/>
        <v>0</v>
      </c>
      <c r="L13" s="64">
        <v>40</v>
      </c>
      <c r="M13" s="62">
        <v>0</v>
      </c>
      <c r="N13" s="65">
        <v>0</v>
      </c>
      <c r="O13" s="59">
        <v>38</v>
      </c>
      <c r="P13" s="62">
        <v>1</v>
      </c>
      <c r="Q13" s="65">
        <v>0</v>
      </c>
      <c r="R13" s="221">
        <v>34</v>
      </c>
      <c r="S13" s="222">
        <v>3</v>
      </c>
      <c r="T13" s="223">
        <v>0</v>
      </c>
      <c r="U13" s="372">
        <v>37</v>
      </c>
      <c r="V13" s="374">
        <v>1</v>
      </c>
      <c r="W13" s="376">
        <v>0</v>
      </c>
      <c r="X13" s="416">
        <v>35</v>
      </c>
      <c r="Y13" s="417">
        <v>2</v>
      </c>
      <c r="Z13" s="418">
        <v>2</v>
      </c>
      <c r="AA13" s="514">
        <v>22</v>
      </c>
      <c r="AB13" s="515">
        <v>1</v>
      </c>
      <c r="AC13" s="516">
        <v>0</v>
      </c>
      <c r="AD13" s="59">
        <v>0</v>
      </c>
      <c r="AE13" s="62">
        <v>0</v>
      </c>
      <c r="AF13" s="65">
        <v>0</v>
      </c>
      <c r="AG13" s="59">
        <v>0</v>
      </c>
      <c r="AH13" s="62">
        <v>0</v>
      </c>
      <c r="AI13" s="65">
        <v>0</v>
      </c>
      <c r="AJ13" s="59">
        <v>0</v>
      </c>
      <c r="AK13" s="62">
        <v>0</v>
      </c>
      <c r="AL13" s="6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238</v>
      </c>
      <c r="B14" s="9">
        <v>7</v>
      </c>
      <c r="C14" s="57" t="s">
        <v>239</v>
      </c>
      <c r="D14" s="70" t="s">
        <v>50</v>
      </c>
      <c r="E14" s="59">
        <v>1454</v>
      </c>
      <c r="F14" s="11">
        <f t="shared" si="11"/>
        <v>0</v>
      </c>
      <c r="G14" s="61">
        <v>86</v>
      </c>
      <c r="H14" s="11">
        <f t="shared" si="12"/>
        <v>0</v>
      </c>
      <c r="I14" s="62">
        <v>78</v>
      </c>
      <c r="J14" s="109">
        <f t="shared" si="13"/>
        <v>0</v>
      </c>
      <c r="K14" s="111">
        <f t="shared" si="14"/>
        <v>0</v>
      </c>
      <c r="L14" s="64">
        <v>220</v>
      </c>
      <c r="M14" s="62">
        <v>4</v>
      </c>
      <c r="N14" s="65">
        <v>4</v>
      </c>
      <c r="O14" s="59">
        <v>367</v>
      </c>
      <c r="P14" s="62">
        <v>7</v>
      </c>
      <c r="Q14" s="65">
        <v>7</v>
      </c>
      <c r="R14" s="221">
        <v>0</v>
      </c>
      <c r="S14" s="222">
        <v>0</v>
      </c>
      <c r="T14" s="223">
        <v>0</v>
      </c>
      <c r="U14" s="372">
        <v>166</v>
      </c>
      <c r="V14" s="374">
        <v>2</v>
      </c>
      <c r="W14" s="376">
        <v>1</v>
      </c>
      <c r="X14" s="416">
        <v>153</v>
      </c>
      <c r="Y14" s="417">
        <v>6</v>
      </c>
      <c r="Z14" s="418">
        <v>6</v>
      </c>
      <c r="AA14" s="514">
        <v>173</v>
      </c>
      <c r="AB14" s="515">
        <v>8</v>
      </c>
      <c r="AC14" s="516">
        <v>8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240</v>
      </c>
      <c r="B15" s="9">
        <v>8</v>
      </c>
      <c r="C15" s="57" t="s">
        <v>241</v>
      </c>
      <c r="D15" s="70" t="s">
        <v>50</v>
      </c>
      <c r="E15" s="59">
        <v>336</v>
      </c>
      <c r="F15" s="11">
        <f t="shared" si="11"/>
        <v>0</v>
      </c>
      <c r="G15" s="61">
        <v>21</v>
      </c>
      <c r="H15" s="11">
        <f t="shared" si="12"/>
        <v>0</v>
      </c>
      <c r="I15" s="62"/>
      <c r="J15" s="109" t="str">
        <f t="shared" si="13"/>
      </c>
      <c r="K15" s="111">
        <f t="shared" si="14"/>
        <v>0</v>
      </c>
      <c r="L15" s="64">
        <v>93</v>
      </c>
      <c r="M15" s="62">
        <v>4</v>
      </c>
      <c r="N15" s="65">
        <v>4</v>
      </c>
      <c r="O15" s="59">
        <v>100</v>
      </c>
      <c r="P15" s="62">
        <v>6</v>
      </c>
      <c r="Q15" s="65">
        <v>6</v>
      </c>
      <c r="R15" s="221">
        <v>0</v>
      </c>
      <c r="S15" s="222">
        <v>0</v>
      </c>
      <c r="T15" s="223">
        <v>0</v>
      </c>
      <c r="U15" s="372">
        <v>111</v>
      </c>
      <c r="V15" s="374">
        <v>2</v>
      </c>
      <c r="W15" s="376">
        <v>0</v>
      </c>
      <c r="X15" s="514">
        <v>88</v>
      </c>
      <c r="Y15" s="515">
        <v>3</v>
      </c>
      <c r="Z15" s="516">
        <v>2</v>
      </c>
      <c r="AA15" s="514">
        <v>70</v>
      </c>
      <c r="AB15" s="515">
        <v>5</v>
      </c>
      <c r="AC15" s="516">
        <v>5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242</v>
      </c>
      <c r="B16" s="9">
        <v>9</v>
      </c>
      <c r="C16" s="57" t="s">
        <v>243</v>
      </c>
      <c r="D16" s="70" t="s">
        <v>50</v>
      </c>
      <c r="E16" s="59">
        <v>860</v>
      </c>
      <c r="F16" s="11">
        <f t="shared" si="11"/>
        <v>0</v>
      </c>
      <c r="G16" s="61">
        <v>47</v>
      </c>
      <c r="H16" s="11">
        <f t="shared" si="12"/>
        <v>0</v>
      </c>
      <c r="I16" s="62"/>
      <c r="J16" s="109" t="str">
        <f t="shared" si="13"/>
      </c>
      <c r="K16" s="111">
        <f t="shared" si="14"/>
        <v>0</v>
      </c>
      <c r="L16" s="64">
        <v>0</v>
      </c>
      <c r="M16" s="62">
        <v>0</v>
      </c>
      <c r="N16" s="65">
        <v>0</v>
      </c>
      <c r="O16" s="59">
        <v>84</v>
      </c>
      <c r="P16" s="62">
        <v>0</v>
      </c>
      <c r="Q16" s="65">
        <v>0</v>
      </c>
      <c r="R16" s="221">
        <v>70</v>
      </c>
      <c r="S16" s="222">
        <v>3</v>
      </c>
      <c r="T16" s="223">
        <v>3</v>
      </c>
      <c r="U16" s="372">
        <v>74</v>
      </c>
      <c r="V16" s="374">
        <v>2</v>
      </c>
      <c r="W16" s="376">
        <v>2</v>
      </c>
      <c r="X16" s="514">
        <v>75</v>
      </c>
      <c r="Y16" s="515">
        <v>0</v>
      </c>
      <c r="Z16" s="516">
        <v>0</v>
      </c>
      <c r="AA16" s="514">
        <v>30</v>
      </c>
      <c r="AB16" s="515">
        <v>0</v>
      </c>
      <c r="AC16" s="516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244</v>
      </c>
      <c r="B17" s="9">
        <v>10</v>
      </c>
      <c r="C17" s="57" t="s">
        <v>245</v>
      </c>
      <c r="D17" s="70" t="s">
        <v>50</v>
      </c>
      <c r="E17" s="59">
        <v>1336</v>
      </c>
      <c r="F17" s="11">
        <f t="shared" si="11"/>
        <v>0</v>
      </c>
      <c r="G17" s="61">
        <v>99</v>
      </c>
      <c r="H17" s="11">
        <f t="shared" si="12"/>
        <v>0</v>
      </c>
      <c r="I17" s="62">
        <v>15</v>
      </c>
      <c r="J17" s="109">
        <f t="shared" si="13"/>
        <v>0</v>
      </c>
      <c r="K17" s="111">
        <f t="shared" si="14"/>
        <v>0</v>
      </c>
      <c r="L17" s="64">
        <v>0</v>
      </c>
      <c r="M17" s="62">
        <v>0</v>
      </c>
      <c r="N17" s="65">
        <v>0</v>
      </c>
      <c r="O17" s="59">
        <v>0</v>
      </c>
      <c r="P17" s="62">
        <v>0</v>
      </c>
      <c r="Q17" s="65">
        <v>0</v>
      </c>
      <c r="R17" s="221">
        <v>0</v>
      </c>
      <c r="S17" s="222">
        <v>0</v>
      </c>
      <c r="T17" s="223">
        <v>0</v>
      </c>
      <c r="U17" s="372">
        <v>0</v>
      </c>
      <c r="V17" s="374">
        <v>0</v>
      </c>
      <c r="W17" s="376">
        <v>0</v>
      </c>
      <c r="X17" s="416">
        <v>0</v>
      </c>
      <c r="Y17" s="417">
        <v>0</v>
      </c>
      <c r="Z17" s="418">
        <v>0</v>
      </c>
      <c r="AA17" s="529">
        <v>0</v>
      </c>
      <c r="AB17" s="530">
        <v>0</v>
      </c>
      <c r="AC17" s="531">
        <v>0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246</v>
      </c>
      <c r="B18" s="9">
        <f>B17+1</f>
        <v>11</v>
      </c>
      <c r="C18" s="57" t="s">
        <v>247</v>
      </c>
      <c r="D18" s="70" t="s">
        <v>50</v>
      </c>
      <c r="E18" s="59"/>
      <c r="F18" s="11"/>
      <c r="G18" s="61"/>
      <c r="H18" s="11"/>
      <c r="I18" s="62"/>
      <c r="J18" s="109"/>
      <c r="K18" s="111">
        <f t="shared" si="14"/>
        <v>0</v>
      </c>
      <c r="L18" s="64">
        <v>25</v>
      </c>
      <c r="M18" s="62">
        <v>0</v>
      </c>
      <c r="N18" s="65">
        <v>0</v>
      </c>
      <c r="O18" s="59">
        <v>43</v>
      </c>
      <c r="P18" s="62">
        <v>0</v>
      </c>
      <c r="Q18" s="65">
        <v>0</v>
      </c>
      <c r="R18" s="221">
        <v>33</v>
      </c>
      <c r="S18" s="222">
        <v>0</v>
      </c>
      <c r="T18" s="223">
        <v>0</v>
      </c>
      <c r="U18" s="372">
        <v>49</v>
      </c>
      <c r="V18" s="374">
        <v>0</v>
      </c>
      <c r="W18" s="376">
        <v>0</v>
      </c>
      <c r="X18" s="416">
        <v>23</v>
      </c>
      <c r="Y18" s="417">
        <v>1</v>
      </c>
      <c r="Z18" s="418">
        <v>0</v>
      </c>
      <c r="AA18" s="514">
        <v>21</v>
      </c>
      <c r="AB18" s="515">
        <v>0</v>
      </c>
      <c r="AC18" s="516">
        <v>0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248</v>
      </c>
      <c r="B19" s="9">
        <f ref="B19:B69" t="shared" si="15">B18+1</f>
        <v>12</v>
      </c>
      <c r="C19" s="57" t="s">
        <v>249</v>
      </c>
      <c r="D19" s="70" t="s">
        <v>50</v>
      </c>
      <c r="E19" s="59"/>
      <c r="F19" s="11" t="str">
        <f ref="F19:F28" t="shared" si="16">IFERROR((SUM(L19,O19,R19,U19,X19,AA19,AD19,AG19,AJ19,AM19,AP19,AS19,AV19,AY19,BB19,BE19,BH19,BK19,BN19,BQ19,BT19,BW19,BZ19,CC19,CF19,CI19)/E19),"")</f>
      </c>
      <c r="G19" s="61"/>
      <c r="H19" s="11" t="str">
        <f ref="H19:H28" t="shared" si="17">IFERROR((SUM(M19,P19,S19,V19,Y19,AB19,AE19,AH19,AK19,AN19,AQ19,AT19,AW19,AZ19,BC19,BF19,BI19,BL19,BO19,BR19,BU19,BX19,CA19,CD19,CG19,CJ19)/G19),"")</f>
      </c>
      <c r="I19" s="62"/>
      <c r="J19" s="109" t="str">
        <f ref="J19:J28" t="shared" si="18">IFERROR((SUM(N19,Q19,T19,W19,Z19,AC19,AF19,AI19,AL19,AO19,AR19,AU19,AX19,BA19,BD19,BG19,BJ19,BM19,BP19,BS19,BV19,BY19,CB19,CE19,CH19,CK19)/I19),"")</f>
      </c>
      <c r="K19" s="111" t="str">
        <f t="shared" si="14"/>
      </c>
      <c r="L19" s="64">
        <v>17</v>
      </c>
      <c r="M19" s="62">
        <v>1</v>
      </c>
      <c r="N19" s="65">
        <v>1</v>
      </c>
      <c r="O19" s="59">
        <v>33</v>
      </c>
      <c r="P19" s="62">
        <v>0</v>
      </c>
      <c r="Q19" s="65">
        <v>0</v>
      </c>
      <c r="R19" s="248">
        <v>38</v>
      </c>
      <c r="S19" s="249">
        <v>5</v>
      </c>
      <c r="T19" s="250">
        <v>5</v>
      </c>
      <c r="U19" s="372">
        <v>20</v>
      </c>
      <c r="V19" s="374">
        <v>1</v>
      </c>
      <c r="W19" s="376">
        <v>1</v>
      </c>
      <c r="X19" s="416">
        <v>28</v>
      </c>
      <c r="Y19" s="417">
        <v>2</v>
      </c>
      <c r="Z19" s="418">
        <v>0</v>
      </c>
      <c r="AA19" s="514">
        <v>6</v>
      </c>
      <c r="AB19" s="515">
        <v>0</v>
      </c>
      <c r="AC19" s="516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250</v>
      </c>
      <c r="B20" s="9">
        <f t="shared" si="15"/>
        <v>13</v>
      </c>
      <c r="C20" s="57" t="s">
        <v>251</v>
      </c>
      <c r="D20" s="70" t="s">
        <v>50</v>
      </c>
      <c r="E20" s="59">
        <v>293</v>
      </c>
      <c r="F20" s="11">
        <f t="shared" si="16"/>
        <v>0</v>
      </c>
      <c r="G20" s="61">
        <v>21</v>
      </c>
      <c r="H20" s="11">
        <f t="shared" si="17"/>
        <v>0</v>
      </c>
      <c r="I20" s="62">
        <v>11</v>
      </c>
      <c r="J20" s="109">
        <f t="shared" si="18"/>
        <v>0</v>
      </c>
      <c r="K20" s="111">
        <f t="shared" si="14"/>
        <v>0</v>
      </c>
      <c r="L20" s="64">
        <v>0</v>
      </c>
      <c r="M20" s="62">
        <v>0</v>
      </c>
      <c r="N20" s="65">
        <v>0</v>
      </c>
      <c r="O20" s="59">
        <v>0</v>
      </c>
      <c r="P20" s="62">
        <v>0</v>
      </c>
      <c r="Q20" s="65">
        <v>0</v>
      </c>
      <c r="R20" s="227">
        <v>23</v>
      </c>
      <c r="S20" s="228">
        <v>0</v>
      </c>
      <c r="T20" s="229">
        <v>0</v>
      </c>
      <c r="U20" s="372">
        <v>55</v>
      </c>
      <c r="V20" s="374">
        <v>0</v>
      </c>
      <c r="W20" s="376">
        <v>0</v>
      </c>
      <c r="X20" s="416">
        <v>9</v>
      </c>
      <c r="Y20" s="417">
        <v>0</v>
      </c>
      <c r="Z20" s="418">
        <v>0</v>
      </c>
      <c r="AA20" s="514">
        <v>4</v>
      </c>
      <c r="AB20" s="515">
        <v>0</v>
      </c>
      <c r="AC20" s="516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252</v>
      </c>
      <c r="B21" s="9">
        <f t="shared" si="15"/>
        <v>14</v>
      </c>
      <c r="C21" s="57" t="s">
        <v>253</v>
      </c>
      <c r="D21" s="70" t="s">
        <v>50</v>
      </c>
      <c r="E21" s="59">
        <v>597</v>
      </c>
      <c r="F21" s="11">
        <f t="shared" si="16"/>
        <v>0</v>
      </c>
      <c r="G21" s="61">
        <v>36</v>
      </c>
      <c r="H21" s="11">
        <f t="shared" si="17"/>
        <v>0</v>
      </c>
      <c r="I21" s="62">
        <v>154</v>
      </c>
      <c r="J21" s="109">
        <f t="shared" si="18"/>
        <v>0</v>
      </c>
      <c r="K21" s="111">
        <f t="shared" si="14"/>
        <v>0</v>
      </c>
      <c r="L21" s="64">
        <v>0</v>
      </c>
      <c r="M21" s="62">
        <v>0</v>
      </c>
      <c r="N21" s="65">
        <v>0</v>
      </c>
      <c r="O21" s="59">
        <v>0</v>
      </c>
      <c r="P21" s="62">
        <v>0</v>
      </c>
      <c r="Q21" s="65">
        <v>0</v>
      </c>
      <c r="R21" s="227">
        <v>0</v>
      </c>
      <c r="S21" s="228">
        <v>0</v>
      </c>
      <c r="T21" s="229">
        <v>0</v>
      </c>
      <c r="U21" s="372">
        <v>0</v>
      </c>
      <c r="V21" s="374">
        <v>0</v>
      </c>
      <c r="W21" s="376">
        <v>0</v>
      </c>
      <c r="X21" s="416">
        <v>0</v>
      </c>
      <c r="Y21" s="417">
        <v>0</v>
      </c>
      <c r="Z21" s="418">
        <v>0</v>
      </c>
      <c r="AA21" s="514">
        <v>0</v>
      </c>
      <c r="AB21" s="515">
        <v>0</v>
      </c>
      <c r="AC21" s="516">
        <v>0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254</v>
      </c>
      <c r="B22" s="9">
        <f t="shared" si="15"/>
        <v>15</v>
      </c>
      <c r="C22" s="57" t="s">
        <v>255</v>
      </c>
      <c r="D22" s="70" t="s">
        <v>50</v>
      </c>
      <c r="E22" s="59">
        <v>597</v>
      </c>
      <c r="F22" s="11">
        <f t="shared" si="16"/>
        <v>0</v>
      </c>
      <c r="G22" s="61">
        <v>36</v>
      </c>
      <c r="H22" s="11">
        <f t="shared" si="17"/>
        <v>0</v>
      </c>
      <c r="I22" s="62">
        <v>154</v>
      </c>
      <c r="J22" s="109">
        <f t="shared" si="18"/>
        <v>0</v>
      </c>
      <c r="K22" s="111">
        <f t="shared" si="14"/>
        <v>0</v>
      </c>
      <c r="L22" s="64">
        <v>0</v>
      </c>
      <c r="M22" s="62">
        <v>0</v>
      </c>
      <c r="N22" s="65">
        <v>0</v>
      </c>
      <c r="O22" s="59">
        <v>0</v>
      </c>
      <c r="P22" s="62">
        <v>0</v>
      </c>
      <c r="Q22" s="65">
        <v>0</v>
      </c>
      <c r="R22" s="227">
        <v>0</v>
      </c>
      <c r="S22" s="228">
        <v>0</v>
      </c>
      <c r="T22" s="229">
        <v>0</v>
      </c>
      <c r="U22" s="372">
        <v>0</v>
      </c>
      <c r="V22" s="374">
        <v>0</v>
      </c>
      <c r="W22" s="376">
        <v>0</v>
      </c>
      <c r="X22" s="416">
        <v>0</v>
      </c>
      <c r="Y22" s="417">
        <v>0</v>
      </c>
      <c r="Z22" s="418">
        <v>0</v>
      </c>
      <c r="AA22" s="514">
        <v>0</v>
      </c>
      <c r="AB22" s="515">
        <v>0</v>
      </c>
      <c r="AC22" s="516">
        <v>0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256</v>
      </c>
      <c r="B23" s="9">
        <f t="shared" si="15"/>
        <v>16</v>
      </c>
      <c r="C23" s="57" t="s">
        <v>257</v>
      </c>
      <c r="D23" s="70" t="s">
        <v>50</v>
      </c>
      <c r="E23" s="59"/>
      <c r="F23" s="11" t="str">
        <f t="shared" si="16"/>
      </c>
      <c r="G23" s="61"/>
      <c r="H23" s="11" t="str">
        <f t="shared" si="17"/>
      </c>
      <c r="I23" s="62"/>
      <c r="J23" s="109" t="str">
        <f t="shared" si="18"/>
      </c>
      <c r="K23" s="111" t="str">
        <f t="shared" si="14"/>
      </c>
      <c r="L23" s="64">
        <v>0</v>
      </c>
      <c r="M23" s="62">
        <v>0</v>
      </c>
      <c r="N23" s="65">
        <v>0</v>
      </c>
      <c r="O23" s="59">
        <v>0</v>
      </c>
      <c r="P23" s="62">
        <v>0</v>
      </c>
      <c r="Q23" s="65">
        <v>0</v>
      </c>
      <c r="R23" s="227">
        <v>9</v>
      </c>
      <c r="S23" s="228">
        <v>1</v>
      </c>
      <c r="T23" s="229">
        <v>1</v>
      </c>
      <c r="U23" s="372">
        <v>17</v>
      </c>
      <c r="V23" s="374">
        <v>0</v>
      </c>
      <c r="W23" s="376">
        <v>0</v>
      </c>
      <c r="X23" s="416">
        <v>26</v>
      </c>
      <c r="Y23" s="417">
        <v>1</v>
      </c>
      <c r="Z23" s="418">
        <v>0</v>
      </c>
      <c r="AA23" s="514">
        <v>6</v>
      </c>
      <c r="AB23" s="515">
        <v>0</v>
      </c>
      <c r="AC23" s="516">
        <v>0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>
      <c r="A24" s="458" t="s">
        <v>258</v>
      </c>
      <c r="B24" s="9">
        <f t="shared" si="15"/>
        <v>17</v>
      </c>
      <c r="C24" s="57" t="s">
        <v>259</v>
      </c>
      <c r="D24" s="70" t="s">
        <v>50</v>
      </c>
      <c r="E24" s="59"/>
      <c r="F24" s="11" t="str">
        <f t="shared" si="16"/>
      </c>
      <c r="G24" s="61"/>
      <c r="H24" s="11" t="str">
        <f t="shared" si="17"/>
      </c>
      <c r="I24" s="62"/>
      <c r="J24" s="109" t="str">
        <f t="shared" si="18"/>
      </c>
      <c r="K24" s="111" t="str">
        <f t="shared" si="14"/>
      </c>
      <c r="L24" s="64">
        <v>0</v>
      </c>
      <c r="M24" s="62">
        <v>0</v>
      </c>
      <c r="N24" s="65">
        <v>0</v>
      </c>
      <c r="O24" s="59">
        <v>0</v>
      </c>
      <c r="P24" s="62">
        <v>0</v>
      </c>
      <c r="Q24" s="65">
        <v>0</v>
      </c>
      <c r="R24" s="227">
        <v>14</v>
      </c>
      <c r="S24" s="228">
        <v>1</v>
      </c>
      <c r="T24" s="229">
        <v>1</v>
      </c>
      <c r="U24" s="372">
        <v>14</v>
      </c>
      <c r="V24" s="374">
        <v>0</v>
      </c>
      <c r="W24" s="376">
        <v>0</v>
      </c>
      <c r="X24" s="416">
        <v>3</v>
      </c>
      <c r="Y24" s="417">
        <v>0</v>
      </c>
      <c r="Z24" s="418">
        <v>0</v>
      </c>
      <c r="AA24" s="514">
        <v>5</v>
      </c>
      <c r="AB24" s="515">
        <v>0</v>
      </c>
      <c r="AC24" s="516">
        <v>0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260</v>
      </c>
      <c r="B25" s="9">
        <f t="shared" si="15"/>
        <v>18</v>
      </c>
      <c r="C25" s="57" t="s">
        <v>261</v>
      </c>
      <c r="D25" s="70" t="s">
        <v>50</v>
      </c>
      <c r="E25" s="59"/>
      <c r="F25" s="11" t="str">
        <f t="shared" si="16"/>
      </c>
      <c r="G25" s="61"/>
      <c r="H25" s="11" t="str">
        <f t="shared" si="17"/>
      </c>
      <c r="I25" s="62"/>
      <c r="J25" s="109" t="str">
        <f t="shared" si="18"/>
      </c>
      <c r="K25" s="111" t="str">
        <f t="shared" si="14"/>
      </c>
      <c r="L25" s="64">
        <v>12</v>
      </c>
      <c r="M25" s="62">
        <v>0</v>
      </c>
      <c r="N25" s="65">
        <v>0</v>
      </c>
      <c r="O25" s="59">
        <v>16</v>
      </c>
      <c r="P25" s="62">
        <v>0</v>
      </c>
      <c r="Q25" s="65">
        <v>0</v>
      </c>
      <c r="R25" s="364">
        <v>12</v>
      </c>
      <c r="S25" s="365">
        <v>0</v>
      </c>
      <c r="T25" s="366">
        <v>0</v>
      </c>
      <c r="U25" s="372">
        <v>18</v>
      </c>
      <c r="V25" s="374">
        <v>1</v>
      </c>
      <c r="W25" s="376">
        <v>1</v>
      </c>
      <c r="X25" s="416">
        <v>14</v>
      </c>
      <c r="Y25" s="417">
        <v>0</v>
      </c>
      <c r="Z25" s="418">
        <v>0</v>
      </c>
      <c r="AA25" s="514">
        <v>6</v>
      </c>
      <c r="AB25" s="515">
        <v>0</v>
      </c>
      <c r="AC25" s="516">
        <v>0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262</v>
      </c>
      <c r="B26" s="9">
        <f t="shared" si="15"/>
        <v>19</v>
      </c>
      <c r="C26" s="57" t="s">
        <v>263</v>
      </c>
      <c r="D26" s="70" t="s">
        <v>50</v>
      </c>
      <c r="E26" s="59">
        <v>276</v>
      </c>
      <c r="F26" s="11">
        <f t="shared" si="16"/>
        <v>0</v>
      </c>
      <c r="G26" s="61">
        <v>19</v>
      </c>
      <c r="H26" s="11">
        <f t="shared" si="17"/>
        <v>0</v>
      </c>
      <c r="I26" s="62">
        <v>17</v>
      </c>
      <c r="J26" s="109">
        <f t="shared" si="18"/>
        <v>0</v>
      </c>
      <c r="K26" s="111">
        <f t="shared" si="14"/>
        <v>0</v>
      </c>
      <c r="L26" s="64">
        <v>8</v>
      </c>
      <c r="M26" s="62">
        <v>0</v>
      </c>
      <c r="N26" s="65">
        <v>0</v>
      </c>
      <c r="O26" s="59">
        <v>13</v>
      </c>
      <c r="P26" s="62">
        <v>0</v>
      </c>
      <c r="Q26" s="65">
        <v>0</v>
      </c>
      <c r="R26" s="227">
        <v>6</v>
      </c>
      <c r="S26" s="228">
        <v>0</v>
      </c>
      <c r="T26" s="229">
        <v>0</v>
      </c>
      <c r="U26" s="372">
        <v>7</v>
      </c>
      <c r="V26" s="374">
        <v>2</v>
      </c>
      <c r="W26" s="376">
        <v>2</v>
      </c>
      <c r="X26" s="416">
        <v>7</v>
      </c>
      <c r="Y26" s="417">
        <v>0</v>
      </c>
      <c r="Z26" s="418">
        <v>0</v>
      </c>
      <c r="AA26" s="514">
        <v>0</v>
      </c>
      <c r="AB26" s="515">
        <v>0</v>
      </c>
      <c r="AC26" s="516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264</v>
      </c>
      <c r="B27" s="9">
        <f t="shared" si="15"/>
        <v>20</v>
      </c>
      <c r="C27" s="57" t="s">
        <v>265</v>
      </c>
      <c r="D27" s="70" t="s">
        <v>50</v>
      </c>
      <c r="E27" s="59"/>
      <c r="F27" s="11" t="str">
        <f t="shared" si="16"/>
      </c>
      <c r="G27" s="61"/>
      <c r="H27" s="11" t="str">
        <f t="shared" si="17"/>
      </c>
      <c r="I27" s="62"/>
      <c r="J27" s="109" t="str">
        <f t="shared" si="18"/>
      </c>
      <c r="K27" s="111" t="str">
        <f t="shared" si="14"/>
      </c>
      <c r="L27" s="64">
        <v>9</v>
      </c>
      <c r="M27" s="62">
        <v>0</v>
      </c>
      <c r="N27" s="65">
        <v>0</v>
      </c>
      <c r="O27" s="59">
        <v>12</v>
      </c>
      <c r="P27" s="62">
        <v>0</v>
      </c>
      <c r="Q27" s="65">
        <v>0</v>
      </c>
      <c r="R27" s="227">
        <v>13</v>
      </c>
      <c r="S27" s="228">
        <v>0</v>
      </c>
      <c r="T27" s="229">
        <v>0</v>
      </c>
      <c r="U27" s="372">
        <v>11</v>
      </c>
      <c r="V27" s="374">
        <v>0</v>
      </c>
      <c r="W27" s="376">
        <v>0</v>
      </c>
      <c r="X27" s="416">
        <v>9</v>
      </c>
      <c r="Y27" s="417">
        <v>0</v>
      </c>
      <c r="Z27" s="418">
        <v>0</v>
      </c>
      <c r="AA27" s="514">
        <v>4</v>
      </c>
      <c r="AB27" s="515">
        <v>0</v>
      </c>
      <c r="AC27" s="516">
        <v>0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458" t="s">
        <v>266</v>
      </c>
      <c r="B28" s="9">
        <f t="shared" si="15"/>
        <v>21</v>
      </c>
      <c r="C28" s="57" t="s">
        <v>267</v>
      </c>
      <c r="D28" s="70" t="s">
        <v>50</v>
      </c>
      <c r="E28" s="59">
        <v>509</v>
      </c>
      <c r="F28" s="11">
        <f t="shared" si="16"/>
        <v>0</v>
      </c>
      <c r="G28" s="61">
        <v>35</v>
      </c>
      <c r="H28" s="11">
        <f t="shared" si="17"/>
        <v>0</v>
      </c>
      <c r="I28" s="62">
        <v>22</v>
      </c>
      <c r="J28" s="109">
        <f t="shared" si="18"/>
        <v>0</v>
      </c>
      <c r="K28" s="111">
        <f t="shared" si="14"/>
        <v>0</v>
      </c>
      <c r="L28" s="64">
        <v>59</v>
      </c>
      <c r="M28" s="62">
        <v>5</v>
      </c>
      <c r="N28" s="65">
        <v>5</v>
      </c>
      <c r="O28" s="59">
        <v>36</v>
      </c>
      <c r="P28" s="62">
        <v>2</v>
      </c>
      <c r="Q28" s="65">
        <v>2</v>
      </c>
      <c r="R28" s="230">
        <v>0</v>
      </c>
      <c r="S28" s="231">
        <v>0</v>
      </c>
      <c r="T28" s="232">
        <v>0</v>
      </c>
      <c r="U28" s="372">
        <v>71</v>
      </c>
      <c r="V28" s="374">
        <v>2</v>
      </c>
      <c r="W28" s="376">
        <v>2</v>
      </c>
      <c r="X28" s="416">
        <v>176</v>
      </c>
      <c r="Y28" s="417">
        <v>2</v>
      </c>
      <c r="Z28" s="418">
        <v>0</v>
      </c>
      <c r="AA28" s="514">
        <v>119</v>
      </c>
      <c r="AB28" s="515">
        <v>0</v>
      </c>
      <c r="AC28" s="516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458" t="s">
        <v>268</v>
      </c>
      <c r="B29" s="9">
        <f t="shared" si="15"/>
        <v>22</v>
      </c>
      <c r="C29" s="57" t="s">
        <v>269</v>
      </c>
      <c r="D29" s="70" t="s">
        <v>50</v>
      </c>
      <c r="E29" s="59">
        <v>405</v>
      </c>
      <c r="F29" s="11">
        <f t="shared" si="11"/>
        <v>0</v>
      </c>
      <c r="G29" s="61">
        <v>23</v>
      </c>
      <c r="H29" s="11">
        <f t="shared" si="12"/>
        <v>0</v>
      </c>
      <c r="I29" s="62"/>
      <c r="J29" s="109" t="str">
        <f t="shared" si="13"/>
      </c>
      <c r="K29" s="111">
        <f t="shared" si="14"/>
        <v>0</v>
      </c>
      <c r="L29" s="64">
        <v>0</v>
      </c>
      <c r="M29" s="62">
        <v>0</v>
      </c>
      <c r="N29" s="65">
        <v>0</v>
      </c>
      <c r="O29" s="59">
        <v>0</v>
      </c>
      <c r="P29" s="62">
        <v>0</v>
      </c>
      <c r="Q29" s="65">
        <v>0</v>
      </c>
      <c r="R29" s="230">
        <v>0</v>
      </c>
      <c r="S29" s="231">
        <v>0</v>
      </c>
      <c r="T29" s="232">
        <v>0</v>
      </c>
      <c r="U29" s="372">
        <v>0</v>
      </c>
      <c r="V29" s="374">
        <v>0</v>
      </c>
      <c r="W29" s="376">
        <v>0</v>
      </c>
      <c r="X29" s="477">
        <v>130</v>
      </c>
      <c r="Y29" s="478">
        <v>0</v>
      </c>
      <c r="Z29" s="415">
        <v>0</v>
      </c>
      <c r="AA29" s="514">
        <v>138</v>
      </c>
      <c r="AB29" s="515">
        <v>1</v>
      </c>
      <c r="AC29" s="516">
        <v>1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270</v>
      </c>
      <c r="B30" s="9">
        <f t="shared" si="15"/>
        <v>23</v>
      </c>
      <c r="C30" s="57" t="s">
        <v>271</v>
      </c>
      <c r="D30" s="70" t="s">
        <v>50</v>
      </c>
      <c r="E30" s="59">
        <v>421</v>
      </c>
      <c r="F30" s="11">
        <f t="shared" si="11"/>
        <v>0</v>
      </c>
      <c r="G30" s="61">
        <v>23</v>
      </c>
      <c r="H30" s="11">
        <f t="shared" si="12"/>
        <v>0</v>
      </c>
      <c r="I30" s="62"/>
      <c r="J30" s="109" t="str">
        <f t="shared" si="13"/>
      </c>
      <c r="K30" s="111">
        <f t="shared" si="14"/>
        <v>0</v>
      </c>
      <c r="L30" s="64">
        <v>63</v>
      </c>
      <c r="M30" s="62">
        <v>1</v>
      </c>
      <c r="N30" s="65">
        <v>1</v>
      </c>
      <c r="O30" s="59">
        <v>0</v>
      </c>
      <c r="P30" s="62">
        <v>0</v>
      </c>
      <c r="Q30" s="65">
        <v>0</v>
      </c>
      <c r="R30" s="230">
        <v>0</v>
      </c>
      <c r="S30" s="231">
        <v>0</v>
      </c>
      <c r="T30" s="232">
        <v>0</v>
      </c>
      <c r="U30" s="372">
        <v>44</v>
      </c>
      <c r="V30" s="374">
        <v>1</v>
      </c>
      <c r="W30" s="376">
        <v>1</v>
      </c>
      <c r="X30" s="514">
        <v>94</v>
      </c>
      <c r="Y30" s="515">
        <v>2</v>
      </c>
      <c r="Z30" s="516">
        <v>2</v>
      </c>
      <c r="AA30" s="514">
        <v>50</v>
      </c>
      <c r="AB30" s="515">
        <v>1</v>
      </c>
      <c r="AC30" s="516">
        <v>1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272</v>
      </c>
      <c r="B31" s="9">
        <f t="shared" si="15"/>
        <v>24</v>
      </c>
      <c r="C31" s="57" t="s">
        <v>273</v>
      </c>
      <c r="D31" s="70" t="s">
        <v>50</v>
      </c>
      <c r="E31" s="59">
        <v>428</v>
      </c>
      <c r="F31" s="11">
        <f t="shared" si="11"/>
        <v>0</v>
      </c>
      <c r="G31" s="61">
        <v>184</v>
      </c>
      <c r="H31" s="11">
        <f t="shared" si="12"/>
        <v>0</v>
      </c>
      <c r="I31" s="62"/>
      <c r="J31" s="109" t="str">
        <f t="shared" si="13"/>
      </c>
      <c r="K31" s="111">
        <f t="shared" si="14"/>
        <v>0</v>
      </c>
      <c r="L31" s="64">
        <v>0</v>
      </c>
      <c r="M31" s="62">
        <v>0</v>
      </c>
      <c r="N31" s="65">
        <v>0</v>
      </c>
      <c r="O31" s="59">
        <v>0</v>
      </c>
      <c r="P31" s="62">
        <v>0</v>
      </c>
      <c r="Q31" s="65">
        <v>0</v>
      </c>
      <c r="R31" s="230">
        <v>21</v>
      </c>
      <c r="S31" s="231">
        <v>0</v>
      </c>
      <c r="T31" s="232">
        <v>0</v>
      </c>
      <c r="U31" s="372">
        <v>26</v>
      </c>
      <c r="V31" s="374">
        <v>0</v>
      </c>
      <c r="W31" s="376">
        <v>0</v>
      </c>
      <c r="X31" s="514">
        <v>15</v>
      </c>
      <c r="Y31" s="515">
        <v>0</v>
      </c>
      <c r="Z31" s="516">
        <v>0</v>
      </c>
      <c r="AA31" s="514">
        <v>10</v>
      </c>
      <c r="AB31" s="515">
        <v>0</v>
      </c>
      <c r="AC31" s="516">
        <v>0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274</v>
      </c>
      <c r="B32" s="9">
        <f t="shared" si="15"/>
        <v>25</v>
      </c>
      <c r="C32" s="57" t="s">
        <v>275</v>
      </c>
      <c r="D32" s="70" t="s">
        <v>50</v>
      </c>
      <c r="E32" s="59">
        <v>49</v>
      </c>
      <c r="F32" s="11">
        <f t="shared" si="11"/>
        <v>0</v>
      </c>
      <c r="G32" s="61">
        <v>2</v>
      </c>
      <c r="H32" s="11">
        <f t="shared" si="12"/>
        <v>0</v>
      </c>
      <c r="I32" s="62"/>
      <c r="J32" s="109" t="str">
        <f t="shared" si="13"/>
      </c>
      <c r="K32" s="111">
        <f t="shared" si="14"/>
        <v>0</v>
      </c>
      <c r="L32" s="64">
        <v>44</v>
      </c>
      <c r="M32" s="62">
        <v>2</v>
      </c>
      <c r="N32" s="65">
        <v>2</v>
      </c>
      <c r="O32" s="59">
        <v>50</v>
      </c>
      <c r="P32" s="62">
        <v>0</v>
      </c>
      <c r="Q32" s="65">
        <v>0</v>
      </c>
      <c r="R32" s="230">
        <v>0</v>
      </c>
      <c r="S32" s="231">
        <v>0</v>
      </c>
      <c r="T32" s="232">
        <v>0</v>
      </c>
      <c r="U32" s="372">
        <v>85</v>
      </c>
      <c r="V32" s="374">
        <v>0</v>
      </c>
      <c r="W32" s="376">
        <v>0</v>
      </c>
      <c r="X32" s="416">
        <v>0</v>
      </c>
      <c r="Y32" s="417">
        <v>0</v>
      </c>
      <c r="Z32" s="418">
        <v>0</v>
      </c>
      <c r="AA32" s="514">
        <v>0</v>
      </c>
      <c r="AB32" s="515">
        <v>0</v>
      </c>
      <c r="AC32" s="516">
        <v>0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276</v>
      </c>
      <c r="B33" s="9">
        <f t="shared" si="15"/>
        <v>26</v>
      </c>
      <c r="C33" s="57" t="s">
        <v>277</v>
      </c>
      <c r="D33" s="70" t="s">
        <v>50</v>
      </c>
      <c r="E33" s="59">
        <v>910</v>
      </c>
      <c r="F33" s="11">
        <f t="shared" si="11"/>
        <v>0</v>
      </c>
      <c r="G33" s="61">
        <v>50</v>
      </c>
      <c r="H33" s="11">
        <f t="shared" si="12"/>
        <v>0</v>
      </c>
      <c r="I33" s="62"/>
      <c r="J33" s="109" t="str">
        <f t="shared" si="13"/>
      </c>
      <c r="K33" s="111">
        <f t="shared" si="14"/>
        <v>0</v>
      </c>
      <c r="L33" s="64">
        <v>0</v>
      </c>
      <c r="M33" s="62">
        <v>0</v>
      </c>
      <c r="N33" s="65">
        <v>0</v>
      </c>
      <c r="O33" s="59">
        <v>0</v>
      </c>
      <c r="P33" s="62">
        <v>0</v>
      </c>
      <c r="Q33" s="65">
        <v>0</v>
      </c>
      <c r="R33" s="230">
        <v>0</v>
      </c>
      <c r="S33" s="231">
        <v>0</v>
      </c>
      <c r="T33" s="232">
        <v>0</v>
      </c>
      <c r="U33" s="372">
        <v>0</v>
      </c>
      <c r="V33" s="374">
        <v>0</v>
      </c>
      <c r="W33" s="376">
        <v>0</v>
      </c>
      <c r="X33" s="416">
        <v>0</v>
      </c>
      <c r="Y33" s="417">
        <v>0</v>
      </c>
      <c r="Z33" s="418">
        <v>0</v>
      </c>
      <c r="AA33" s="514">
        <v>0</v>
      </c>
      <c r="AB33" s="515">
        <v>0</v>
      </c>
      <c r="AC33" s="516">
        <v>0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278</v>
      </c>
      <c r="B34" s="9">
        <f t="shared" si="15"/>
        <v>27</v>
      </c>
      <c r="C34" s="57" t="s">
        <v>279</v>
      </c>
      <c r="D34" s="70" t="s">
        <v>50</v>
      </c>
      <c r="E34" s="59">
        <v>597</v>
      </c>
      <c r="F34" s="11">
        <f t="shared" si="11"/>
        <v>0</v>
      </c>
      <c r="G34" s="61">
        <v>36</v>
      </c>
      <c r="H34" s="11">
        <f t="shared" si="12"/>
        <v>0</v>
      </c>
      <c r="I34" s="62">
        <v>154</v>
      </c>
      <c r="J34" s="109">
        <f t="shared" si="13"/>
        <v>0</v>
      </c>
      <c r="K34" s="111">
        <f t="shared" si="14"/>
        <v>0</v>
      </c>
      <c r="L34" s="64">
        <v>0</v>
      </c>
      <c r="M34" s="62">
        <v>0</v>
      </c>
      <c r="N34" s="65">
        <v>0</v>
      </c>
      <c r="O34" s="59">
        <v>0</v>
      </c>
      <c r="P34" s="62">
        <v>0</v>
      </c>
      <c r="Q34" s="65">
        <v>0</v>
      </c>
      <c r="R34" s="230">
        <v>0</v>
      </c>
      <c r="S34" s="231">
        <v>0</v>
      </c>
      <c r="T34" s="232">
        <v>0</v>
      </c>
      <c r="U34" s="372">
        <v>0</v>
      </c>
      <c r="V34" s="374">
        <v>0</v>
      </c>
      <c r="W34" s="376">
        <v>0</v>
      </c>
      <c r="X34" s="416">
        <v>0</v>
      </c>
      <c r="Y34" s="417">
        <v>0</v>
      </c>
      <c r="Z34" s="418">
        <v>0</v>
      </c>
      <c r="AA34" s="514">
        <v>0</v>
      </c>
      <c r="AB34" s="515">
        <v>0</v>
      </c>
      <c r="AC34" s="516">
        <v>0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>
      <c r="A35" s="458" t="s">
        <v>280</v>
      </c>
      <c r="B35" s="9">
        <f t="shared" si="15"/>
        <v>28</v>
      </c>
      <c r="C35" s="57" t="s">
        <v>281</v>
      </c>
      <c r="D35" s="70" t="s">
        <v>50</v>
      </c>
      <c r="E35" s="59"/>
      <c r="F35" s="11" t="str">
        <f t="shared" si="11"/>
      </c>
      <c r="G35" s="61"/>
      <c r="H35" s="11" t="str">
        <f t="shared" si="12"/>
      </c>
      <c r="I35" s="62"/>
      <c r="J35" s="109" t="str">
        <f t="shared" si="13"/>
      </c>
      <c r="K35" s="111" t="str">
        <f t="shared" si="14"/>
      </c>
      <c r="L35" s="64">
        <v>1</v>
      </c>
      <c r="M35" s="62">
        <v>0</v>
      </c>
      <c r="N35" s="65">
        <v>0</v>
      </c>
      <c r="O35" s="59">
        <v>6</v>
      </c>
      <c r="P35" s="62">
        <v>1</v>
      </c>
      <c r="Q35" s="65">
        <v>1</v>
      </c>
      <c r="R35" s="230">
        <v>0</v>
      </c>
      <c r="S35" s="231">
        <v>0</v>
      </c>
      <c r="T35" s="232">
        <v>0</v>
      </c>
      <c r="U35" s="372">
        <v>24</v>
      </c>
      <c r="V35" s="374">
        <v>1</v>
      </c>
      <c r="W35" s="376">
        <v>1</v>
      </c>
      <c r="X35" s="416">
        <v>51</v>
      </c>
      <c r="Y35" s="417">
        <v>0</v>
      </c>
      <c r="Z35" s="418">
        <v>0</v>
      </c>
      <c r="AA35" s="514">
        <v>31</v>
      </c>
      <c r="AB35" s="515">
        <v>0</v>
      </c>
      <c r="AC35" s="516">
        <v>0</v>
      </c>
      <c r="AD35" s="59">
        <v>0</v>
      </c>
      <c r="AE35" s="62">
        <v>0</v>
      </c>
      <c r="AF35" s="65">
        <v>0</v>
      </c>
      <c r="AG35" s="59">
        <v>0</v>
      </c>
      <c r="AH35" s="62">
        <v>0</v>
      </c>
      <c r="AI35" s="65">
        <v>0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0</v>
      </c>
      <c r="BL35" s="62">
        <v>0</v>
      </c>
      <c r="BM35" s="65">
        <v>0</v>
      </c>
      <c r="BN35" s="59">
        <v>0</v>
      </c>
      <c r="BO35" s="62">
        <v>0</v>
      </c>
      <c r="BP35" s="65">
        <v>0</v>
      </c>
      <c r="BQ35" s="59">
        <v>0</v>
      </c>
      <c r="BR35" s="62">
        <v>0</v>
      </c>
      <c r="BS35" s="65">
        <v>0</v>
      </c>
      <c r="BT35" s="59">
        <v>0</v>
      </c>
      <c r="BU35" s="62">
        <v>0</v>
      </c>
      <c r="BV35" s="65">
        <v>0</v>
      </c>
      <c r="BW35" s="59">
        <v>0</v>
      </c>
      <c r="BX35" s="62">
        <v>0</v>
      </c>
      <c r="BY35" s="65">
        <v>0</v>
      </c>
      <c r="BZ35" s="59">
        <v>0</v>
      </c>
      <c r="CA35" s="62">
        <v>0</v>
      </c>
      <c r="CB35" s="65">
        <v>0</v>
      </c>
      <c r="CC35" s="59">
        <v>0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458" t="s">
        <v>282</v>
      </c>
      <c r="B36" s="9">
        <f t="shared" si="15"/>
        <v>29</v>
      </c>
      <c r="C36" s="57" t="s">
        <v>283</v>
      </c>
      <c r="D36" s="70" t="s">
        <v>51</v>
      </c>
      <c r="E36" s="59">
        <v>564</v>
      </c>
      <c r="F36" s="11">
        <f t="shared" si="11"/>
        <v>0</v>
      </c>
      <c r="G36" s="61">
        <v>31</v>
      </c>
      <c r="H36" s="11">
        <f t="shared" si="12"/>
        <v>0</v>
      </c>
      <c r="I36" s="62"/>
      <c r="J36" s="109" t="str">
        <f t="shared" si="13"/>
      </c>
      <c r="K36" s="111">
        <f t="shared" si="14"/>
        <v>0</v>
      </c>
      <c r="L36" s="64">
        <v>1387</v>
      </c>
      <c r="M36" s="62">
        <v>8</v>
      </c>
      <c r="N36" s="65">
        <v>0</v>
      </c>
      <c r="O36" s="59">
        <v>0</v>
      </c>
      <c r="P36" s="62">
        <v>0</v>
      </c>
      <c r="Q36" s="65">
        <v>0</v>
      </c>
      <c r="R36" s="230">
        <v>0</v>
      </c>
      <c r="S36" s="231">
        <v>0</v>
      </c>
      <c r="T36" s="232">
        <v>0</v>
      </c>
      <c r="U36" s="372">
        <v>0</v>
      </c>
      <c r="V36" s="374">
        <v>0</v>
      </c>
      <c r="W36" s="376">
        <v>0</v>
      </c>
      <c r="X36" s="514">
        <v>0</v>
      </c>
      <c r="Y36" s="515">
        <v>0</v>
      </c>
      <c r="Z36" s="516">
        <v>0</v>
      </c>
      <c r="AA36" s="514">
        <v>0</v>
      </c>
      <c r="AB36" s="515">
        <v>0</v>
      </c>
      <c r="AC36" s="516">
        <v>0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284</v>
      </c>
      <c r="B37" s="9">
        <f t="shared" si="15"/>
        <v>30</v>
      </c>
      <c r="C37" s="57" t="s">
        <v>285</v>
      </c>
      <c r="D37" s="70" t="s">
        <v>50</v>
      </c>
      <c r="E37" s="59"/>
      <c r="F37" s="11" t="str">
        <f t="shared" si="11"/>
      </c>
      <c r="G37" s="61"/>
      <c r="H37" s="11" t="str">
        <f t="shared" si="12"/>
      </c>
      <c r="I37" s="62"/>
      <c r="J37" s="109" t="str">
        <f t="shared" si="13"/>
      </c>
      <c r="K37" s="111" t="str">
        <f t="shared" si="14"/>
      </c>
      <c r="L37" s="64">
        <v>138</v>
      </c>
      <c r="M37" s="62">
        <v>4</v>
      </c>
      <c r="N37" s="65">
        <v>4</v>
      </c>
      <c r="O37" s="59">
        <v>118</v>
      </c>
      <c r="P37" s="62">
        <v>6</v>
      </c>
      <c r="Q37" s="65">
        <v>6</v>
      </c>
      <c r="R37" s="230">
        <v>159</v>
      </c>
      <c r="S37" s="231">
        <v>6</v>
      </c>
      <c r="T37" s="232">
        <v>6</v>
      </c>
      <c r="U37" s="372">
        <v>84</v>
      </c>
      <c r="V37" s="374">
        <v>2</v>
      </c>
      <c r="W37" s="376">
        <v>2</v>
      </c>
      <c r="X37" s="416">
        <v>91</v>
      </c>
      <c r="Y37" s="417">
        <v>4</v>
      </c>
      <c r="Z37" s="418">
        <v>4</v>
      </c>
      <c r="AA37" s="514">
        <v>91</v>
      </c>
      <c r="AB37" s="515">
        <v>3</v>
      </c>
      <c r="AC37" s="516">
        <v>3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>
      <c r="A38" s="458" t="s">
        <v>286</v>
      </c>
      <c r="B38" s="9">
        <f t="shared" si="15"/>
        <v>31</v>
      </c>
      <c r="C38" s="57" t="s">
        <v>287</v>
      </c>
      <c r="D38" s="70" t="s">
        <v>50</v>
      </c>
      <c r="E38" s="59">
        <v>133</v>
      </c>
      <c r="F38" s="11">
        <f t="shared" si="11"/>
        <v>0</v>
      </c>
      <c r="G38" s="61">
        <v>7</v>
      </c>
      <c r="H38" s="11">
        <f t="shared" si="12"/>
        <v>0</v>
      </c>
      <c r="I38" s="62">
        <v>154</v>
      </c>
      <c r="J38" s="109">
        <f t="shared" si="13"/>
        <v>0</v>
      </c>
      <c r="K38" s="111">
        <f t="shared" si="14"/>
        <v>0</v>
      </c>
      <c r="L38" s="64">
        <v>13</v>
      </c>
      <c r="M38" s="62">
        <v>0</v>
      </c>
      <c r="N38" s="65">
        <v>0</v>
      </c>
      <c r="O38" s="59">
        <v>18</v>
      </c>
      <c r="P38" s="62">
        <v>0</v>
      </c>
      <c r="Q38" s="65">
        <v>0</v>
      </c>
      <c r="R38" s="230">
        <v>14</v>
      </c>
      <c r="S38" s="231">
        <v>3</v>
      </c>
      <c r="T38" s="232">
        <v>3</v>
      </c>
      <c r="U38" s="372">
        <v>0</v>
      </c>
      <c r="V38" s="374">
        <v>0</v>
      </c>
      <c r="W38" s="376">
        <v>0</v>
      </c>
      <c r="X38" s="416">
        <v>13</v>
      </c>
      <c r="Y38" s="417">
        <v>1</v>
      </c>
      <c r="Z38" s="418">
        <v>1</v>
      </c>
      <c r="AA38" s="514">
        <v>23</v>
      </c>
      <c r="AB38" s="515">
        <v>6</v>
      </c>
      <c r="AC38" s="516">
        <v>6</v>
      </c>
      <c r="AD38" s="59">
        <v>0</v>
      </c>
      <c r="AE38" s="62">
        <v>0</v>
      </c>
      <c r="AF38" s="65">
        <v>0</v>
      </c>
      <c r="AG38" s="59">
        <v>0</v>
      </c>
      <c r="AH38" s="62">
        <v>0</v>
      </c>
      <c r="AI38" s="65">
        <v>0</v>
      </c>
      <c r="AJ38" s="59">
        <v>0</v>
      </c>
      <c r="AK38" s="62">
        <v>0</v>
      </c>
      <c r="AL38" s="65">
        <v>0</v>
      </c>
      <c r="AM38" s="59">
        <v>0</v>
      </c>
      <c r="AN38" s="62">
        <v>0</v>
      </c>
      <c r="AO38" s="65">
        <v>0</v>
      </c>
      <c r="AP38" s="59">
        <v>0</v>
      </c>
      <c r="AQ38" s="62">
        <v>0</v>
      </c>
      <c r="AR38" s="65">
        <v>0</v>
      </c>
      <c r="AS38" s="59">
        <v>0</v>
      </c>
      <c r="AT38" s="62">
        <v>0</v>
      </c>
      <c r="AU38" s="65">
        <v>0</v>
      </c>
      <c r="AV38" s="59">
        <v>0</v>
      </c>
      <c r="AW38" s="62">
        <v>0</v>
      </c>
      <c r="AX38" s="65">
        <v>0</v>
      </c>
      <c r="AY38" s="59">
        <v>0</v>
      </c>
      <c r="AZ38" s="62">
        <v>0</v>
      </c>
      <c r="BA38" s="65">
        <v>0</v>
      </c>
      <c r="BB38" s="59">
        <v>0</v>
      </c>
      <c r="BC38" s="62">
        <v>0</v>
      </c>
      <c r="BD38" s="65">
        <v>0</v>
      </c>
      <c r="BE38" s="59">
        <v>0</v>
      </c>
      <c r="BF38" s="62">
        <v>0</v>
      </c>
      <c r="BG38" s="65">
        <v>0</v>
      </c>
      <c r="BH38" s="59">
        <v>0</v>
      </c>
      <c r="BI38" s="62">
        <v>0</v>
      </c>
      <c r="BJ38" s="65">
        <v>0</v>
      </c>
      <c r="BK38" s="59">
        <v>0</v>
      </c>
      <c r="BL38" s="62">
        <v>0</v>
      </c>
      <c r="BM38" s="65">
        <v>0</v>
      </c>
      <c r="BN38" s="59">
        <v>0</v>
      </c>
      <c r="BO38" s="62">
        <v>0</v>
      </c>
      <c r="BP38" s="65">
        <v>0</v>
      </c>
      <c r="BQ38" s="59">
        <v>0</v>
      </c>
      <c r="BR38" s="62">
        <v>0</v>
      </c>
      <c r="BS38" s="65">
        <v>0</v>
      </c>
      <c r="BT38" s="59">
        <v>0</v>
      </c>
      <c r="BU38" s="62">
        <v>0</v>
      </c>
      <c r="BV38" s="65">
        <v>0</v>
      </c>
      <c r="BW38" s="59">
        <v>0</v>
      </c>
      <c r="BX38" s="62">
        <v>0</v>
      </c>
      <c r="BY38" s="65">
        <v>0</v>
      </c>
      <c r="BZ38" s="59">
        <v>0</v>
      </c>
      <c r="CA38" s="62">
        <v>0</v>
      </c>
      <c r="CB38" s="65">
        <v>0</v>
      </c>
      <c r="CC38" s="59">
        <v>0</v>
      </c>
      <c r="CD38" s="62">
        <v>0</v>
      </c>
      <c r="CE38" s="65">
        <v>0</v>
      </c>
      <c r="CF38" s="59"/>
      <c r="CG38" s="62"/>
      <c r="CH38" s="65"/>
      <c r="CI38" s="59"/>
      <c r="CJ38" s="62"/>
      <c r="CK38" s="65"/>
    </row>
    <row r="39" ht="25.15" customHeight="1">
      <c r="A39" s="458" t="s">
        <v>288</v>
      </c>
      <c r="B39" s="9">
        <f t="shared" si="15"/>
        <v>32</v>
      </c>
      <c r="C39" s="57" t="s">
        <v>289</v>
      </c>
      <c r="D39" s="70" t="s">
        <v>50</v>
      </c>
      <c r="E39" s="59">
        <v>443</v>
      </c>
      <c r="F39" s="11">
        <f t="shared" si="11"/>
        <v>0</v>
      </c>
      <c r="G39" s="61">
        <v>29</v>
      </c>
      <c r="H39" s="11">
        <f t="shared" si="12"/>
        <v>0</v>
      </c>
      <c r="I39" s="62"/>
      <c r="J39" s="109" t="str">
        <f t="shared" si="13"/>
      </c>
      <c r="K39" s="111">
        <f t="shared" si="14"/>
        <v>0</v>
      </c>
      <c r="L39" s="64">
        <v>0</v>
      </c>
      <c r="M39" s="62">
        <v>0</v>
      </c>
      <c r="N39" s="65">
        <v>0</v>
      </c>
      <c r="O39" s="59">
        <v>0</v>
      </c>
      <c r="P39" s="62">
        <v>0</v>
      </c>
      <c r="Q39" s="65">
        <v>0</v>
      </c>
      <c r="R39" s="230">
        <v>34</v>
      </c>
      <c r="S39" s="231">
        <v>1</v>
      </c>
      <c r="T39" s="232">
        <v>1</v>
      </c>
      <c r="U39" s="372">
        <v>19</v>
      </c>
      <c r="V39" s="374">
        <v>0</v>
      </c>
      <c r="W39" s="376">
        <v>0</v>
      </c>
      <c r="X39" s="416">
        <v>25</v>
      </c>
      <c r="Y39" s="417">
        <v>0</v>
      </c>
      <c r="Z39" s="418">
        <v>0</v>
      </c>
      <c r="AA39" s="514">
        <v>18</v>
      </c>
      <c r="AB39" s="515">
        <v>0</v>
      </c>
      <c r="AC39" s="516">
        <v>0</v>
      </c>
      <c r="AD39" s="59">
        <v>0</v>
      </c>
      <c r="AE39" s="62">
        <v>0</v>
      </c>
      <c r="AF39" s="65">
        <v>0</v>
      </c>
      <c r="AG39" s="59">
        <v>0</v>
      </c>
      <c r="AH39" s="62">
        <v>0</v>
      </c>
      <c r="AI39" s="65">
        <v>0</v>
      </c>
      <c r="AJ39" s="59">
        <v>0</v>
      </c>
      <c r="AK39" s="62">
        <v>0</v>
      </c>
      <c r="AL39" s="65">
        <v>0</v>
      </c>
      <c r="AM39" s="59">
        <v>0</v>
      </c>
      <c r="AN39" s="62">
        <v>0</v>
      </c>
      <c r="AO39" s="65">
        <v>0</v>
      </c>
      <c r="AP39" s="59">
        <v>0</v>
      </c>
      <c r="AQ39" s="62">
        <v>0</v>
      </c>
      <c r="AR39" s="65">
        <v>0</v>
      </c>
      <c r="AS39" s="59">
        <v>0</v>
      </c>
      <c r="AT39" s="62">
        <v>0</v>
      </c>
      <c r="AU39" s="65">
        <v>0</v>
      </c>
      <c r="AV39" s="59">
        <v>0</v>
      </c>
      <c r="AW39" s="62">
        <v>0</v>
      </c>
      <c r="AX39" s="65">
        <v>0</v>
      </c>
      <c r="AY39" s="59">
        <v>0</v>
      </c>
      <c r="AZ39" s="62">
        <v>0</v>
      </c>
      <c r="BA39" s="65">
        <v>0</v>
      </c>
      <c r="BB39" s="59">
        <v>0</v>
      </c>
      <c r="BC39" s="62">
        <v>0</v>
      </c>
      <c r="BD39" s="65">
        <v>0</v>
      </c>
      <c r="BE39" s="59">
        <v>0</v>
      </c>
      <c r="BF39" s="62">
        <v>0</v>
      </c>
      <c r="BG39" s="65">
        <v>0</v>
      </c>
      <c r="BH39" s="59">
        <v>0</v>
      </c>
      <c r="BI39" s="62">
        <v>0</v>
      </c>
      <c r="BJ39" s="65">
        <v>0</v>
      </c>
      <c r="BK39" s="59">
        <v>0</v>
      </c>
      <c r="BL39" s="62">
        <v>0</v>
      </c>
      <c r="BM39" s="65">
        <v>0</v>
      </c>
      <c r="BN39" s="59">
        <v>0</v>
      </c>
      <c r="BO39" s="62">
        <v>0</v>
      </c>
      <c r="BP39" s="65">
        <v>0</v>
      </c>
      <c r="BQ39" s="59">
        <v>0</v>
      </c>
      <c r="BR39" s="62">
        <v>0</v>
      </c>
      <c r="BS39" s="65">
        <v>0</v>
      </c>
      <c r="BT39" s="59">
        <v>0</v>
      </c>
      <c r="BU39" s="62">
        <v>0</v>
      </c>
      <c r="BV39" s="65">
        <v>0</v>
      </c>
      <c r="BW39" s="59">
        <v>0</v>
      </c>
      <c r="BX39" s="62">
        <v>0</v>
      </c>
      <c r="BY39" s="65">
        <v>0</v>
      </c>
      <c r="BZ39" s="59">
        <v>0</v>
      </c>
      <c r="CA39" s="62">
        <v>0</v>
      </c>
      <c r="CB39" s="65">
        <v>0</v>
      </c>
      <c r="CC39" s="59">
        <v>0</v>
      </c>
      <c r="CD39" s="62">
        <v>0</v>
      </c>
      <c r="CE39" s="65">
        <v>0</v>
      </c>
      <c r="CF39" s="59"/>
      <c r="CG39" s="62"/>
      <c r="CH39" s="65"/>
      <c r="CI39" s="59"/>
      <c r="CJ39" s="62"/>
      <c r="CK39" s="65"/>
    </row>
    <row r="40" ht="25.15" customHeight="1">
      <c r="A40" s="458" t="s">
        <v>290</v>
      </c>
      <c r="B40" s="9">
        <f t="shared" si="15"/>
        <v>33</v>
      </c>
      <c r="C40" s="57" t="s">
        <v>291</v>
      </c>
      <c r="D40" s="70" t="s">
        <v>50</v>
      </c>
      <c r="E40" s="59">
        <v>425</v>
      </c>
      <c r="F40" s="11">
        <f t="shared" si="11"/>
        <v>0</v>
      </c>
      <c r="G40" s="61">
        <v>21</v>
      </c>
      <c r="H40" s="11">
        <f t="shared" si="12"/>
        <v>0</v>
      </c>
      <c r="I40" s="62"/>
      <c r="J40" s="109" t="str">
        <f t="shared" si="13"/>
      </c>
      <c r="K40" s="111">
        <f t="shared" si="14"/>
        <v>0</v>
      </c>
      <c r="L40" s="64">
        <v>37</v>
      </c>
      <c r="M40" s="62">
        <v>1</v>
      </c>
      <c r="N40" s="65">
        <v>1</v>
      </c>
      <c r="O40" s="59">
        <v>26</v>
      </c>
      <c r="P40" s="62">
        <v>1</v>
      </c>
      <c r="Q40" s="65">
        <v>1</v>
      </c>
      <c r="R40" s="230">
        <v>0</v>
      </c>
      <c r="S40" s="231">
        <v>0</v>
      </c>
      <c r="T40" s="232">
        <v>0</v>
      </c>
      <c r="U40" s="372">
        <v>0</v>
      </c>
      <c r="V40" s="374">
        <v>0</v>
      </c>
      <c r="W40" s="376">
        <v>0</v>
      </c>
      <c r="X40" s="514">
        <v>36</v>
      </c>
      <c r="Y40" s="515">
        <v>1</v>
      </c>
      <c r="Z40" s="516">
        <v>1</v>
      </c>
      <c r="AA40" s="514">
        <v>45</v>
      </c>
      <c r="AB40" s="515">
        <v>1</v>
      </c>
      <c r="AC40" s="516">
        <v>1</v>
      </c>
      <c r="AD40" s="59">
        <v>0</v>
      </c>
      <c r="AE40" s="62">
        <v>0</v>
      </c>
      <c r="AF40" s="65">
        <v>0</v>
      </c>
      <c r="AG40" s="59">
        <v>0</v>
      </c>
      <c r="AH40" s="62">
        <v>0</v>
      </c>
      <c r="AI40" s="65">
        <v>0</v>
      </c>
      <c r="AJ40" s="59">
        <v>0</v>
      </c>
      <c r="AK40" s="62">
        <v>0</v>
      </c>
      <c r="AL40" s="65">
        <v>0</v>
      </c>
      <c r="AM40" s="59">
        <v>0</v>
      </c>
      <c r="AN40" s="62">
        <v>0</v>
      </c>
      <c r="AO40" s="65">
        <v>0</v>
      </c>
      <c r="AP40" s="59">
        <v>0</v>
      </c>
      <c r="AQ40" s="62">
        <v>0</v>
      </c>
      <c r="AR40" s="65">
        <v>0</v>
      </c>
      <c r="AS40" s="59">
        <v>0</v>
      </c>
      <c r="AT40" s="62">
        <v>0</v>
      </c>
      <c r="AU40" s="65">
        <v>0</v>
      </c>
      <c r="AV40" s="59">
        <v>0</v>
      </c>
      <c r="AW40" s="62">
        <v>0</v>
      </c>
      <c r="AX40" s="65">
        <v>0</v>
      </c>
      <c r="AY40" s="59">
        <v>0</v>
      </c>
      <c r="AZ40" s="62">
        <v>0</v>
      </c>
      <c r="BA40" s="65">
        <v>0</v>
      </c>
      <c r="BB40" s="59">
        <v>0</v>
      </c>
      <c r="BC40" s="62">
        <v>0</v>
      </c>
      <c r="BD40" s="65">
        <v>0</v>
      </c>
      <c r="BE40" s="59">
        <v>0</v>
      </c>
      <c r="BF40" s="62">
        <v>0</v>
      </c>
      <c r="BG40" s="65">
        <v>0</v>
      </c>
      <c r="BH40" s="59">
        <v>0</v>
      </c>
      <c r="BI40" s="62">
        <v>0</v>
      </c>
      <c r="BJ40" s="65">
        <v>0</v>
      </c>
      <c r="BK40" s="59">
        <v>0</v>
      </c>
      <c r="BL40" s="62">
        <v>0</v>
      </c>
      <c r="BM40" s="65">
        <v>0</v>
      </c>
      <c r="BN40" s="59">
        <v>0</v>
      </c>
      <c r="BO40" s="62">
        <v>0</v>
      </c>
      <c r="BP40" s="65">
        <v>0</v>
      </c>
      <c r="BQ40" s="59">
        <v>0</v>
      </c>
      <c r="BR40" s="62">
        <v>0</v>
      </c>
      <c r="BS40" s="65">
        <v>0</v>
      </c>
      <c r="BT40" s="59">
        <v>0</v>
      </c>
      <c r="BU40" s="62">
        <v>0</v>
      </c>
      <c r="BV40" s="65">
        <v>0</v>
      </c>
      <c r="BW40" s="59">
        <v>0</v>
      </c>
      <c r="BX40" s="62">
        <v>0</v>
      </c>
      <c r="BY40" s="65">
        <v>0</v>
      </c>
      <c r="BZ40" s="59">
        <v>0</v>
      </c>
      <c r="CA40" s="62">
        <v>0</v>
      </c>
      <c r="CB40" s="65">
        <v>0</v>
      </c>
      <c r="CC40" s="59">
        <v>0</v>
      </c>
      <c r="CD40" s="62">
        <v>0</v>
      </c>
      <c r="CE40" s="65">
        <v>0</v>
      </c>
      <c r="CF40" s="59"/>
      <c r="CG40" s="62"/>
      <c r="CH40" s="65"/>
      <c r="CI40" s="59"/>
      <c r="CJ40" s="62"/>
      <c r="CK40" s="65"/>
    </row>
    <row r="41" ht="25.15" customHeight="1">
      <c r="A41" s="458" t="s">
        <v>292</v>
      </c>
      <c r="B41" s="9">
        <f t="shared" si="15"/>
        <v>34</v>
      </c>
      <c r="C41" s="57" t="s">
        <v>293</v>
      </c>
      <c r="D41" s="70" t="s">
        <v>50</v>
      </c>
      <c r="E41" s="59">
        <v>1082</v>
      </c>
      <c r="F41" s="11">
        <f t="shared" si="11"/>
        <v>0</v>
      </c>
      <c r="G41" s="61">
        <v>76</v>
      </c>
      <c r="H41" s="11">
        <f t="shared" si="12"/>
        <v>0</v>
      </c>
      <c r="I41" s="62">
        <v>81</v>
      </c>
      <c r="J41" s="109">
        <f t="shared" si="13"/>
        <v>0</v>
      </c>
      <c r="K41" s="111">
        <f t="shared" si="14"/>
        <v>0</v>
      </c>
      <c r="L41" s="64">
        <v>42</v>
      </c>
      <c r="M41" s="62">
        <v>4</v>
      </c>
      <c r="N41" s="65">
        <v>4</v>
      </c>
      <c r="O41" s="59">
        <v>41</v>
      </c>
      <c r="P41" s="62">
        <v>2</v>
      </c>
      <c r="Q41" s="65">
        <v>2</v>
      </c>
      <c r="R41" s="230">
        <v>48</v>
      </c>
      <c r="S41" s="231">
        <v>0</v>
      </c>
      <c r="T41" s="232">
        <v>0</v>
      </c>
      <c r="U41" s="372">
        <v>35</v>
      </c>
      <c r="V41" s="374">
        <v>2</v>
      </c>
      <c r="W41" s="376">
        <v>2</v>
      </c>
      <c r="X41" s="416">
        <v>46</v>
      </c>
      <c r="Y41" s="417">
        <v>2</v>
      </c>
      <c r="Z41" s="418">
        <v>4</v>
      </c>
      <c r="AA41" s="514">
        <v>24</v>
      </c>
      <c r="AB41" s="515">
        <v>2</v>
      </c>
      <c r="AC41" s="516">
        <v>2</v>
      </c>
      <c r="AD41" s="59">
        <v>0</v>
      </c>
      <c r="AE41" s="62">
        <v>0</v>
      </c>
      <c r="AF41" s="65">
        <v>0</v>
      </c>
      <c r="AG41" s="59">
        <v>0</v>
      </c>
      <c r="AH41" s="62">
        <v>0</v>
      </c>
      <c r="AI41" s="65">
        <v>0</v>
      </c>
      <c r="AJ41" s="59">
        <v>0</v>
      </c>
      <c r="AK41" s="62">
        <v>0</v>
      </c>
      <c r="AL41" s="65">
        <v>0</v>
      </c>
      <c r="AM41" s="59">
        <v>0</v>
      </c>
      <c r="AN41" s="62">
        <v>0</v>
      </c>
      <c r="AO41" s="65">
        <v>0</v>
      </c>
      <c r="AP41" s="59">
        <v>0</v>
      </c>
      <c r="AQ41" s="62">
        <v>0</v>
      </c>
      <c r="AR41" s="65">
        <v>0</v>
      </c>
      <c r="AS41" s="59">
        <v>0</v>
      </c>
      <c r="AT41" s="62">
        <v>0</v>
      </c>
      <c r="AU41" s="65">
        <v>0</v>
      </c>
      <c r="AV41" s="59">
        <v>0</v>
      </c>
      <c r="AW41" s="62">
        <v>0</v>
      </c>
      <c r="AX41" s="65">
        <v>0</v>
      </c>
      <c r="AY41" s="59">
        <v>0</v>
      </c>
      <c r="AZ41" s="62">
        <v>0</v>
      </c>
      <c r="BA41" s="65">
        <v>0</v>
      </c>
      <c r="BB41" s="59">
        <v>0</v>
      </c>
      <c r="BC41" s="62">
        <v>0</v>
      </c>
      <c r="BD41" s="65">
        <v>0</v>
      </c>
      <c r="BE41" s="59">
        <v>0</v>
      </c>
      <c r="BF41" s="62">
        <v>0</v>
      </c>
      <c r="BG41" s="65">
        <v>0</v>
      </c>
      <c r="BH41" s="59">
        <v>0</v>
      </c>
      <c r="BI41" s="62">
        <v>0</v>
      </c>
      <c r="BJ41" s="65">
        <v>0</v>
      </c>
      <c r="BK41" s="59">
        <v>0</v>
      </c>
      <c r="BL41" s="62">
        <v>0</v>
      </c>
      <c r="BM41" s="65">
        <v>0</v>
      </c>
      <c r="BN41" s="59">
        <v>0</v>
      </c>
      <c r="BO41" s="62">
        <v>0</v>
      </c>
      <c r="BP41" s="65">
        <v>0</v>
      </c>
      <c r="BQ41" s="59">
        <v>0</v>
      </c>
      <c r="BR41" s="62">
        <v>0</v>
      </c>
      <c r="BS41" s="65">
        <v>0</v>
      </c>
      <c r="BT41" s="59">
        <v>0</v>
      </c>
      <c r="BU41" s="62">
        <v>0</v>
      </c>
      <c r="BV41" s="65">
        <v>0</v>
      </c>
      <c r="BW41" s="59">
        <v>0</v>
      </c>
      <c r="BX41" s="62">
        <v>0</v>
      </c>
      <c r="BY41" s="65">
        <v>0</v>
      </c>
      <c r="BZ41" s="59">
        <v>0</v>
      </c>
      <c r="CA41" s="62">
        <v>0</v>
      </c>
      <c r="CB41" s="65">
        <v>0</v>
      </c>
      <c r="CC41" s="59">
        <v>0</v>
      </c>
      <c r="CD41" s="62">
        <v>0</v>
      </c>
      <c r="CE41" s="65">
        <v>0</v>
      </c>
      <c r="CF41" s="59"/>
      <c r="CG41" s="62"/>
      <c r="CH41" s="65"/>
      <c r="CI41" s="59"/>
      <c r="CJ41" s="62"/>
      <c r="CK41" s="65"/>
    </row>
    <row r="42" ht="25.15" customHeight="1">
      <c r="A42" s="458" t="s">
        <v>294</v>
      </c>
      <c r="B42" s="9">
        <f t="shared" si="15"/>
        <v>35</v>
      </c>
      <c r="C42" s="57" t="s">
        <v>295</v>
      </c>
      <c r="D42" s="70" t="s">
        <v>50</v>
      </c>
      <c r="E42" s="59">
        <v>1579</v>
      </c>
      <c r="F42" s="11">
        <f t="shared" si="11"/>
        <v>0</v>
      </c>
      <c r="G42" s="61">
        <v>115</v>
      </c>
      <c r="H42" s="11">
        <f t="shared" si="12"/>
        <v>0</v>
      </c>
      <c r="I42" s="62">
        <v>17</v>
      </c>
      <c r="J42" s="109">
        <f t="shared" si="13"/>
        <v>0</v>
      </c>
      <c r="K42" s="111">
        <f t="shared" si="14"/>
        <v>0</v>
      </c>
      <c r="L42" s="64">
        <v>15</v>
      </c>
      <c r="M42" s="62">
        <v>1</v>
      </c>
      <c r="N42" s="65">
        <v>1</v>
      </c>
      <c r="O42" s="59">
        <v>18</v>
      </c>
      <c r="P42" s="62">
        <v>0</v>
      </c>
      <c r="Q42" s="65">
        <v>0</v>
      </c>
      <c r="R42" s="230">
        <v>23</v>
      </c>
      <c r="S42" s="231">
        <v>0</v>
      </c>
      <c r="T42" s="232">
        <v>0</v>
      </c>
      <c r="U42" s="372">
        <v>13</v>
      </c>
      <c r="V42" s="374">
        <v>0</v>
      </c>
      <c r="W42" s="376">
        <v>0</v>
      </c>
      <c r="X42" s="416">
        <v>17</v>
      </c>
      <c r="Y42" s="417">
        <v>0</v>
      </c>
      <c r="Z42" s="418">
        <v>0</v>
      </c>
      <c r="AA42" s="514">
        <v>8</v>
      </c>
      <c r="AB42" s="515">
        <v>0</v>
      </c>
      <c r="AC42" s="516">
        <v>0</v>
      </c>
      <c r="AD42" s="59">
        <v>0</v>
      </c>
      <c r="AE42" s="62">
        <v>0</v>
      </c>
      <c r="AF42" s="65">
        <v>0</v>
      </c>
      <c r="AG42" s="59">
        <v>0</v>
      </c>
      <c r="AH42" s="62">
        <v>0</v>
      </c>
      <c r="AI42" s="65">
        <v>0</v>
      </c>
      <c r="AJ42" s="59">
        <v>0</v>
      </c>
      <c r="AK42" s="62">
        <v>0</v>
      </c>
      <c r="AL42" s="65">
        <v>0</v>
      </c>
      <c r="AM42" s="59">
        <v>0</v>
      </c>
      <c r="AN42" s="62">
        <v>0</v>
      </c>
      <c r="AO42" s="65">
        <v>0</v>
      </c>
      <c r="AP42" s="59">
        <v>0</v>
      </c>
      <c r="AQ42" s="62">
        <v>0</v>
      </c>
      <c r="AR42" s="65">
        <v>0</v>
      </c>
      <c r="AS42" s="59">
        <v>0</v>
      </c>
      <c r="AT42" s="62">
        <v>0</v>
      </c>
      <c r="AU42" s="65">
        <v>0</v>
      </c>
      <c r="AV42" s="59">
        <v>0</v>
      </c>
      <c r="AW42" s="62">
        <v>0</v>
      </c>
      <c r="AX42" s="65">
        <v>0</v>
      </c>
      <c r="AY42" s="59">
        <v>0</v>
      </c>
      <c r="AZ42" s="62">
        <v>0</v>
      </c>
      <c r="BA42" s="65">
        <v>0</v>
      </c>
      <c r="BB42" s="59">
        <v>0</v>
      </c>
      <c r="BC42" s="62">
        <v>0</v>
      </c>
      <c r="BD42" s="65">
        <v>0</v>
      </c>
      <c r="BE42" s="59">
        <v>0</v>
      </c>
      <c r="BF42" s="62">
        <v>0</v>
      </c>
      <c r="BG42" s="65">
        <v>0</v>
      </c>
      <c r="BH42" s="59">
        <v>0</v>
      </c>
      <c r="BI42" s="62">
        <v>0</v>
      </c>
      <c r="BJ42" s="65">
        <v>0</v>
      </c>
      <c r="BK42" s="59">
        <v>0</v>
      </c>
      <c r="BL42" s="62">
        <v>0</v>
      </c>
      <c r="BM42" s="65">
        <v>0</v>
      </c>
      <c r="BN42" s="59">
        <v>0</v>
      </c>
      <c r="BO42" s="62">
        <v>0</v>
      </c>
      <c r="BP42" s="65">
        <v>0</v>
      </c>
      <c r="BQ42" s="59">
        <v>0</v>
      </c>
      <c r="BR42" s="62">
        <v>0</v>
      </c>
      <c r="BS42" s="65">
        <v>0</v>
      </c>
      <c r="BT42" s="59">
        <v>0</v>
      </c>
      <c r="BU42" s="62">
        <v>0</v>
      </c>
      <c r="BV42" s="65">
        <v>0</v>
      </c>
      <c r="BW42" s="59">
        <v>0</v>
      </c>
      <c r="BX42" s="62">
        <v>0</v>
      </c>
      <c r="BY42" s="65">
        <v>0</v>
      </c>
      <c r="BZ42" s="59">
        <v>0</v>
      </c>
      <c r="CA42" s="62">
        <v>0</v>
      </c>
      <c r="CB42" s="65">
        <v>0</v>
      </c>
      <c r="CC42" s="59">
        <v>0</v>
      </c>
      <c r="CD42" s="62">
        <v>0</v>
      </c>
      <c r="CE42" s="65">
        <v>0</v>
      </c>
      <c r="CF42" s="59"/>
      <c r="CG42" s="62"/>
      <c r="CH42" s="65"/>
      <c r="CI42" s="59"/>
      <c r="CJ42" s="62"/>
      <c r="CK42" s="65"/>
    </row>
    <row r="43" ht="25.15" customHeight="1">
      <c r="A43" s="458" t="s">
        <v>296</v>
      </c>
      <c r="B43" s="9">
        <f t="shared" si="15"/>
        <v>36</v>
      </c>
      <c r="C43" s="57" t="s">
        <v>297</v>
      </c>
      <c r="D43" s="70" t="s">
        <v>50</v>
      </c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4"/>
      </c>
      <c r="L43" s="64">
        <v>8</v>
      </c>
      <c r="M43" s="62">
        <v>1</v>
      </c>
      <c r="N43" s="65">
        <v>1</v>
      </c>
      <c r="O43" s="59">
        <v>14</v>
      </c>
      <c r="P43" s="62">
        <v>0</v>
      </c>
      <c r="Q43" s="65">
        <v>0</v>
      </c>
      <c r="R43" s="230">
        <v>0</v>
      </c>
      <c r="S43" s="231">
        <v>0</v>
      </c>
      <c r="T43" s="232">
        <v>0</v>
      </c>
      <c r="U43" s="372">
        <v>19</v>
      </c>
      <c r="V43" s="374">
        <v>0</v>
      </c>
      <c r="W43" s="376">
        <v>0</v>
      </c>
      <c r="X43" s="416">
        <v>0</v>
      </c>
      <c r="Y43" s="417">
        <v>0</v>
      </c>
      <c r="Z43" s="418">
        <v>0</v>
      </c>
      <c r="AA43" s="514">
        <v>0</v>
      </c>
      <c r="AB43" s="515">
        <v>0</v>
      </c>
      <c r="AC43" s="516">
        <v>0</v>
      </c>
      <c r="AD43" s="59">
        <v>0</v>
      </c>
      <c r="AE43" s="62">
        <v>0</v>
      </c>
      <c r="AF43" s="65">
        <v>0</v>
      </c>
      <c r="AG43" s="59">
        <v>0</v>
      </c>
      <c r="AH43" s="62">
        <v>0</v>
      </c>
      <c r="AI43" s="65">
        <v>0</v>
      </c>
      <c r="AJ43" s="59">
        <v>0</v>
      </c>
      <c r="AK43" s="62">
        <v>0</v>
      </c>
      <c r="AL43" s="65">
        <v>0</v>
      </c>
      <c r="AM43" s="59">
        <v>0</v>
      </c>
      <c r="AN43" s="62">
        <v>0</v>
      </c>
      <c r="AO43" s="65">
        <v>0</v>
      </c>
      <c r="AP43" s="59">
        <v>0</v>
      </c>
      <c r="AQ43" s="62">
        <v>0</v>
      </c>
      <c r="AR43" s="65">
        <v>0</v>
      </c>
      <c r="AS43" s="59">
        <v>0</v>
      </c>
      <c r="AT43" s="62">
        <v>0</v>
      </c>
      <c r="AU43" s="65">
        <v>0</v>
      </c>
      <c r="AV43" s="59">
        <v>0</v>
      </c>
      <c r="AW43" s="62">
        <v>0</v>
      </c>
      <c r="AX43" s="65">
        <v>0</v>
      </c>
      <c r="AY43" s="59">
        <v>0</v>
      </c>
      <c r="AZ43" s="62">
        <v>0</v>
      </c>
      <c r="BA43" s="65">
        <v>0</v>
      </c>
      <c r="BB43" s="59">
        <v>0</v>
      </c>
      <c r="BC43" s="62">
        <v>0</v>
      </c>
      <c r="BD43" s="65">
        <v>0</v>
      </c>
      <c r="BE43" s="59">
        <v>0</v>
      </c>
      <c r="BF43" s="62">
        <v>0</v>
      </c>
      <c r="BG43" s="65">
        <v>0</v>
      </c>
      <c r="BH43" s="59">
        <v>0</v>
      </c>
      <c r="BI43" s="62">
        <v>0</v>
      </c>
      <c r="BJ43" s="65">
        <v>0</v>
      </c>
      <c r="BK43" s="59">
        <v>0</v>
      </c>
      <c r="BL43" s="62">
        <v>0</v>
      </c>
      <c r="BM43" s="65">
        <v>0</v>
      </c>
      <c r="BN43" s="59">
        <v>0</v>
      </c>
      <c r="BO43" s="62">
        <v>0</v>
      </c>
      <c r="BP43" s="65">
        <v>0</v>
      </c>
      <c r="BQ43" s="59">
        <v>0</v>
      </c>
      <c r="BR43" s="62">
        <v>0</v>
      </c>
      <c r="BS43" s="65">
        <v>0</v>
      </c>
      <c r="BT43" s="59">
        <v>0</v>
      </c>
      <c r="BU43" s="62">
        <v>0</v>
      </c>
      <c r="BV43" s="65">
        <v>0</v>
      </c>
      <c r="BW43" s="59">
        <v>0</v>
      </c>
      <c r="BX43" s="62">
        <v>0</v>
      </c>
      <c r="BY43" s="65">
        <v>0</v>
      </c>
      <c r="BZ43" s="59">
        <v>0</v>
      </c>
      <c r="CA43" s="62">
        <v>0</v>
      </c>
      <c r="CB43" s="65">
        <v>0</v>
      </c>
      <c r="CC43" s="59">
        <v>0</v>
      </c>
      <c r="CD43" s="62">
        <v>0</v>
      </c>
      <c r="CE43" s="65">
        <v>0</v>
      </c>
      <c r="CF43" s="59"/>
      <c r="CG43" s="62"/>
      <c r="CH43" s="65"/>
      <c r="CI43" s="59"/>
      <c r="CJ43" s="62"/>
      <c r="CK43" s="65"/>
    </row>
    <row r="44" ht="25.15" customHeight="1">
      <c r="A44" s="458" t="s">
        <v>298</v>
      </c>
      <c r="B44" s="9">
        <f t="shared" si="15"/>
        <v>37</v>
      </c>
      <c r="C44" s="57" t="s">
        <v>299</v>
      </c>
      <c r="D44" s="70" t="s">
        <v>50</v>
      </c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4"/>
      </c>
      <c r="L44" s="64">
        <v>28</v>
      </c>
      <c r="M44" s="62">
        <v>2</v>
      </c>
      <c r="N44" s="65">
        <v>3</v>
      </c>
      <c r="O44" s="59">
        <v>19</v>
      </c>
      <c r="P44" s="62">
        <v>2</v>
      </c>
      <c r="Q44" s="65">
        <v>1</v>
      </c>
      <c r="R44" s="230">
        <v>20</v>
      </c>
      <c r="S44" s="231">
        <v>0</v>
      </c>
      <c r="T44" s="232">
        <v>0</v>
      </c>
      <c r="U44" s="372">
        <v>16</v>
      </c>
      <c r="V44" s="374">
        <v>0</v>
      </c>
      <c r="W44" s="376">
        <v>0</v>
      </c>
      <c r="X44" s="416">
        <v>7</v>
      </c>
      <c r="Y44" s="417">
        <v>0</v>
      </c>
      <c r="Z44" s="418">
        <v>0</v>
      </c>
      <c r="AA44" s="514">
        <v>4</v>
      </c>
      <c r="AB44" s="515">
        <v>0</v>
      </c>
      <c r="AC44" s="516">
        <v>0</v>
      </c>
      <c r="AD44" s="59">
        <v>0</v>
      </c>
      <c r="AE44" s="62">
        <v>0</v>
      </c>
      <c r="AF44" s="65">
        <v>0</v>
      </c>
      <c r="AG44" s="59">
        <v>0</v>
      </c>
      <c r="AH44" s="62">
        <v>0</v>
      </c>
      <c r="AI44" s="65">
        <v>0</v>
      </c>
      <c r="AJ44" s="59">
        <v>0</v>
      </c>
      <c r="AK44" s="62">
        <v>0</v>
      </c>
      <c r="AL44" s="65">
        <v>0</v>
      </c>
      <c r="AM44" s="59">
        <v>0</v>
      </c>
      <c r="AN44" s="62">
        <v>0</v>
      </c>
      <c r="AO44" s="65">
        <v>0</v>
      </c>
      <c r="AP44" s="59">
        <v>0</v>
      </c>
      <c r="AQ44" s="62">
        <v>0</v>
      </c>
      <c r="AR44" s="65">
        <v>0</v>
      </c>
      <c r="AS44" s="59">
        <v>0</v>
      </c>
      <c r="AT44" s="62">
        <v>0</v>
      </c>
      <c r="AU44" s="65">
        <v>0</v>
      </c>
      <c r="AV44" s="59">
        <v>0</v>
      </c>
      <c r="AW44" s="62">
        <v>0</v>
      </c>
      <c r="AX44" s="65">
        <v>0</v>
      </c>
      <c r="AY44" s="59">
        <v>0</v>
      </c>
      <c r="AZ44" s="62">
        <v>0</v>
      </c>
      <c r="BA44" s="65">
        <v>0</v>
      </c>
      <c r="BB44" s="59">
        <v>0</v>
      </c>
      <c r="BC44" s="62">
        <v>0</v>
      </c>
      <c r="BD44" s="65">
        <v>0</v>
      </c>
      <c r="BE44" s="59">
        <v>0</v>
      </c>
      <c r="BF44" s="62">
        <v>0</v>
      </c>
      <c r="BG44" s="65">
        <v>0</v>
      </c>
      <c r="BH44" s="59">
        <v>0</v>
      </c>
      <c r="BI44" s="62">
        <v>0</v>
      </c>
      <c r="BJ44" s="65">
        <v>0</v>
      </c>
      <c r="BK44" s="59">
        <v>0</v>
      </c>
      <c r="BL44" s="62">
        <v>0</v>
      </c>
      <c r="BM44" s="65">
        <v>0</v>
      </c>
      <c r="BN44" s="59">
        <v>0</v>
      </c>
      <c r="BO44" s="62">
        <v>0</v>
      </c>
      <c r="BP44" s="65">
        <v>0</v>
      </c>
      <c r="BQ44" s="59">
        <v>0</v>
      </c>
      <c r="BR44" s="62">
        <v>0</v>
      </c>
      <c r="BS44" s="65">
        <v>0</v>
      </c>
      <c r="BT44" s="59">
        <v>0</v>
      </c>
      <c r="BU44" s="62">
        <v>0</v>
      </c>
      <c r="BV44" s="65">
        <v>0</v>
      </c>
      <c r="BW44" s="59">
        <v>0</v>
      </c>
      <c r="BX44" s="62">
        <v>0</v>
      </c>
      <c r="BY44" s="65">
        <v>0</v>
      </c>
      <c r="BZ44" s="59">
        <v>0</v>
      </c>
      <c r="CA44" s="62">
        <v>0</v>
      </c>
      <c r="CB44" s="65">
        <v>0</v>
      </c>
      <c r="CC44" s="59">
        <v>0</v>
      </c>
      <c r="CD44" s="62">
        <v>0</v>
      </c>
      <c r="CE44" s="65">
        <v>0</v>
      </c>
      <c r="CF44" s="59"/>
      <c r="CG44" s="62"/>
      <c r="CH44" s="65"/>
      <c r="CI44" s="59"/>
      <c r="CJ44" s="62"/>
      <c r="CK44" s="65"/>
    </row>
    <row r="45" ht="25.15" customHeight="1">
      <c r="A45" s="458" t="s">
        <v>300</v>
      </c>
      <c r="B45" s="9">
        <f t="shared" si="15"/>
        <v>38</v>
      </c>
      <c r="C45" s="57" t="s">
        <v>301</v>
      </c>
      <c r="D45" s="70" t="s">
        <v>50</v>
      </c>
      <c r="E45" s="59">
        <v>508</v>
      </c>
      <c r="F45" s="11">
        <f t="shared" si="11"/>
        <v>0</v>
      </c>
      <c r="G45" s="61">
        <v>34</v>
      </c>
      <c r="H45" s="11">
        <f t="shared" si="12"/>
        <v>0</v>
      </c>
      <c r="I45" s="62">
        <v>4</v>
      </c>
      <c r="J45" s="109">
        <f t="shared" si="13"/>
        <v>0</v>
      </c>
      <c r="K45" s="111">
        <f t="shared" si="14"/>
        <v>0</v>
      </c>
      <c r="L45" s="64">
        <v>5</v>
      </c>
      <c r="M45" s="62">
        <v>0</v>
      </c>
      <c r="N45" s="65">
        <v>0</v>
      </c>
      <c r="O45" s="59">
        <v>13</v>
      </c>
      <c r="P45" s="62">
        <v>0</v>
      </c>
      <c r="Q45" s="65">
        <v>0</v>
      </c>
      <c r="R45" s="230">
        <v>12</v>
      </c>
      <c r="S45" s="231">
        <v>0</v>
      </c>
      <c r="T45" s="232">
        <v>0</v>
      </c>
      <c r="U45" s="372">
        <v>14</v>
      </c>
      <c r="V45" s="374">
        <v>0</v>
      </c>
      <c r="W45" s="376">
        <v>1</v>
      </c>
      <c r="X45" s="416">
        <v>11</v>
      </c>
      <c r="Y45" s="417">
        <v>0</v>
      </c>
      <c r="Z45" s="418">
        <v>0</v>
      </c>
      <c r="AA45" s="514">
        <v>2</v>
      </c>
      <c r="AB45" s="515">
        <v>0</v>
      </c>
      <c r="AC45" s="516">
        <v>0</v>
      </c>
      <c r="AD45" s="59">
        <v>0</v>
      </c>
      <c r="AE45" s="62">
        <v>0</v>
      </c>
      <c r="AF45" s="65">
        <v>0</v>
      </c>
      <c r="AG45" s="59">
        <v>0</v>
      </c>
      <c r="AH45" s="62">
        <v>0</v>
      </c>
      <c r="AI45" s="65">
        <v>0</v>
      </c>
      <c r="AJ45" s="59">
        <v>0</v>
      </c>
      <c r="AK45" s="62">
        <v>0</v>
      </c>
      <c r="AL45" s="65">
        <v>0</v>
      </c>
      <c r="AM45" s="59">
        <v>0</v>
      </c>
      <c r="AN45" s="62">
        <v>0</v>
      </c>
      <c r="AO45" s="65">
        <v>0</v>
      </c>
      <c r="AP45" s="59">
        <v>0</v>
      </c>
      <c r="AQ45" s="62">
        <v>0</v>
      </c>
      <c r="AR45" s="65">
        <v>0</v>
      </c>
      <c r="AS45" s="59">
        <v>0</v>
      </c>
      <c r="AT45" s="62">
        <v>0</v>
      </c>
      <c r="AU45" s="65">
        <v>0</v>
      </c>
      <c r="AV45" s="59">
        <v>0</v>
      </c>
      <c r="AW45" s="62">
        <v>0</v>
      </c>
      <c r="AX45" s="65">
        <v>0</v>
      </c>
      <c r="AY45" s="59">
        <v>0</v>
      </c>
      <c r="AZ45" s="62">
        <v>0</v>
      </c>
      <c r="BA45" s="65">
        <v>0</v>
      </c>
      <c r="BB45" s="59">
        <v>0</v>
      </c>
      <c r="BC45" s="62">
        <v>0</v>
      </c>
      <c r="BD45" s="65">
        <v>0</v>
      </c>
      <c r="BE45" s="59">
        <v>0</v>
      </c>
      <c r="BF45" s="62">
        <v>0</v>
      </c>
      <c r="BG45" s="65">
        <v>0</v>
      </c>
      <c r="BH45" s="59">
        <v>0</v>
      </c>
      <c r="BI45" s="62">
        <v>0</v>
      </c>
      <c r="BJ45" s="65">
        <v>0</v>
      </c>
      <c r="BK45" s="59">
        <v>0</v>
      </c>
      <c r="BL45" s="62">
        <v>0</v>
      </c>
      <c r="BM45" s="65">
        <v>0</v>
      </c>
      <c r="BN45" s="59">
        <v>0</v>
      </c>
      <c r="BO45" s="62">
        <v>0</v>
      </c>
      <c r="BP45" s="65">
        <v>0</v>
      </c>
      <c r="BQ45" s="59">
        <v>0</v>
      </c>
      <c r="BR45" s="62">
        <v>0</v>
      </c>
      <c r="BS45" s="65">
        <v>0</v>
      </c>
      <c r="BT45" s="59">
        <v>0</v>
      </c>
      <c r="BU45" s="62">
        <v>0</v>
      </c>
      <c r="BV45" s="65">
        <v>0</v>
      </c>
      <c r="BW45" s="59">
        <v>0</v>
      </c>
      <c r="BX45" s="62">
        <v>0</v>
      </c>
      <c r="BY45" s="65">
        <v>0</v>
      </c>
      <c r="BZ45" s="59">
        <v>0</v>
      </c>
      <c r="CA45" s="62">
        <v>0</v>
      </c>
      <c r="CB45" s="65">
        <v>0</v>
      </c>
      <c r="CC45" s="59">
        <v>0</v>
      </c>
      <c r="CD45" s="62">
        <v>0</v>
      </c>
      <c r="CE45" s="65">
        <v>0</v>
      </c>
      <c r="CF45" s="59"/>
      <c r="CG45" s="62"/>
      <c r="CH45" s="65"/>
      <c r="CI45" s="59"/>
      <c r="CJ45" s="62"/>
      <c r="CK45" s="65"/>
    </row>
    <row r="46" ht="25.15" customHeight="1">
      <c r="A46" s="458" t="s">
        <v>302</v>
      </c>
      <c r="B46" s="9">
        <f t="shared" si="15"/>
        <v>39</v>
      </c>
      <c r="C46" s="57" t="s">
        <v>303</v>
      </c>
      <c r="D46" s="70" t="s">
        <v>50</v>
      </c>
      <c r="E46" s="59">
        <v>2822</v>
      </c>
      <c r="F46" s="11">
        <f t="shared" si="11"/>
        <v>0</v>
      </c>
      <c r="G46" s="61">
        <v>156</v>
      </c>
      <c r="H46" s="11">
        <f t="shared" si="12"/>
        <v>0</v>
      </c>
      <c r="I46" s="62"/>
      <c r="J46" s="109" t="str">
        <f t="shared" si="13"/>
      </c>
      <c r="K46" s="111">
        <f t="shared" si="14"/>
        <v>0</v>
      </c>
      <c r="L46" s="64">
        <v>187</v>
      </c>
      <c r="M46" s="62">
        <v>8</v>
      </c>
      <c r="N46" s="65">
        <v>6</v>
      </c>
      <c r="O46" s="59">
        <v>148</v>
      </c>
      <c r="P46" s="62">
        <v>1</v>
      </c>
      <c r="Q46" s="65">
        <v>1</v>
      </c>
      <c r="R46" s="230">
        <v>146</v>
      </c>
      <c r="S46" s="231">
        <v>2</v>
      </c>
      <c r="T46" s="232">
        <v>2</v>
      </c>
      <c r="U46" s="372">
        <v>134</v>
      </c>
      <c r="V46" s="374">
        <v>2</v>
      </c>
      <c r="W46" s="376">
        <v>2</v>
      </c>
      <c r="X46" s="416">
        <v>118</v>
      </c>
      <c r="Y46" s="417">
        <v>3</v>
      </c>
      <c r="Z46" s="418">
        <v>3</v>
      </c>
      <c r="AA46" s="514">
        <v>126</v>
      </c>
      <c r="AB46" s="515">
        <v>4</v>
      </c>
      <c r="AC46" s="516">
        <v>2</v>
      </c>
      <c r="AD46" s="59">
        <v>0</v>
      </c>
      <c r="AE46" s="62">
        <v>0</v>
      </c>
      <c r="AF46" s="65">
        <v>0</v>
      </c>
      <c r="AG46" s="59">
        <v>0</v>
      </c>
      <c r="AH46" s="62">
        <v>0</v>
      </c>
      <c r="AI46" s="65">
        <v>0</v>
      </c>
      <c r="AJ46" s="59">
        <v>0</v>
      </c>
      <c r="AK46" s="62">
        <v>0</v>
      </c>
      <c r="AL46" s="65">
        <v>0</v>
      </c>
      <c r="AM46" s="59">
        <v>0</v>
      </c>
      <c r="AN46" s="62">
        <v>0</v>
      </c>
      <c r="AO46" s="65">
        <v>0</v>
      </c>
      <c r="AP46" s="59">
        <v>0</v>
      </c>
      <c r="AQ46" s="62">
        <v>0</v>
      </c>
      <c r="AR46" s="65">
        <v>0</v>
      </c>
      <c r="AS46" s="59">
        <v>0</v>
      </c>
      <c r="AT46" s="62">
        <v>0</v>
      </c>
      <c r="AU46" s="65">
        <v>0</v>
      </c>
      <c r="AV46" s="59">
        <v>0</v>
      </c>
      <c r="AW46" s="62">
        <v>0</v>
      </c>
      <c r="AX46" s="65">
        <v>0</v>
      </c>
      <c r="AY46" s="59">
        <v>0</v>
      </c>
      <c r="AZ46" s="62">
        <v>0</v>
      </c>
      <c r="BA46" s="65">
        <v>0</v>
      </c>
      <c r="BB46" s="59">
        <v>0</v>
      </c>
      <c r="BC46" s="62">
        <v>0</v>
      </c>
      <c r="BD46" s="65">
        <v>0</v>
      </c>
      <c r="BE46" s="59">
        <v>0</v>
      </c>
      <c r="BF46" s="62">
        <v>0</v>
      </c>
      <c r="BG46" s="65">
        <v>0</v>
      </c>
      <c r="BH46" s="59">
        <v>0</v>
      </c>
      <c r="BI46" s="62">
        <v>0</v>
      </c>
      <c r="BJ46" s="65">
        <v>0</v>
      </c>
      <c r="BK46" s="59">
        <v>0</v>
      </c>
      <c r="BL46" s="62">
        <v>0</v>
      </c>
      <c r="BM46" s="65">
        <v>0</v>
      </c>
      <c r="BN46" s="59">
        <v>0</v>
      </c>
      <c r="BO46" s="62">
        <v>0</v>
      </c>
      <c r="BP46" s="65">
        <v>0</v>
      </c>
      <c r="BQ46" s="59">
        <v>0</v>
      </c>
      <c r="BR46" s="62">
        <v>0</v>
      </c>
      <c r="BS46" s="65">
        <v>0</v>
      </c>
      <c r="BT46" s="59">
        <v>0</v>
      </c>
      <c r="BU46" s="62">
        <v>0</v>
      </c>
      <c r="BV46" s="65">
        <v>0</v>
      </c>
      <c r="BW46" s="59">
        <v>0</v>
      </c>
      <c r="BX46" s="62">
        <v>0</v>
      </c>
      <c r="BY46" s="65">
        <v>0</v>
      </c>
      <c r="BZ46" s="59">
        <v>0</v>
      </c>
      <c r="CA46" s="62">
        <v>0</v>
      </c>
      <c r="CB46" s="65">
        <v>0</v>
      </c>
      <c r="CC46" s="59">
        <v>0</v>
      </c>
      <c r="CD46" s="62">
        <v>0</v>
      </c>
      <c r="CE46" s="65">
        <v>0</v>
      </c>
      <c r="CF46" s="59"/>
      <c r="CG46" s="62"/>
      <c r="CH46" s="65"/>
      <c r="CI46" s="59"/>
      <c r="CJ46" s="62"/>
      <c r="CK46" s="65"/>
    </row>
    <row r="47" ht="25.15" customHeight="1">
      <c r="A47" s="458" t="s">
        <v>304</v>
      </c>
      <c r="B47" s="9">
        <f t="shared" si="15"/>
        <v>40</v>
      </c>
      <c r="C47" s="57" t="s">
        <v>305</v>
      </c>
      <c r="D47" s="70" t="s">
        <v>50</v>
      </c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>
        <v>15</v>
      </c>
      <c r="M47" s="62">
        <v>0</v>
      </c>
      <c r="N47" s="65">
        <v>0</v>
      </c>
      <c r="O47" s="59">
        <v>23</v>
      </c>
      <c r="P47" s="62">
        <v>0</v>
      </c>
      <c r="Q47" s="65">
        <v>0</v>
      </c>
      <c r="R47" s="230">
        <v>45</v>
      </c>
      <c r="S47" s="231">
        <v>0</v>
      </c>
      <c r="T47" s="232">
        <v>0</v>
      </c>
      <c r="U47" s="372">
        <v>28</v>
      </c>
      <c r="V47" s="374">
        <v>1</v>
      </c>
      <c r="W47" s="376">
        <v>0</v>
      </c>
      <c r="X47" s="416">
        <v>20</v>
      </c>
      <c r="Y47" s="417">
        <v>1</v>
      </c>
      <c r="Z47" s="418">
        <v>0</v>
      </c>
      <c r="AA47" s="514">
        <v>9</v>
      </c>
      <c r="AB47" s="515">
        <v>0</v>
      </c>
      <c r="AC47" s="516">
        <v>0</v>
      </c>
      <c r="AD47" s="59">
        <v>0</v>
      </c>
      <c r="AE47" s="62">
        <v>0</v>
      </c>
      <c r="AF47" s="65">
        <v>0</v>
      </c>
      <c r="AG47" s="59">
        <v>0</v>
      </c>
      <c r="AH47" s="62">
        <v>0</v>
      </c>
      <c r="AI47" s="65">
        <v>0</v>
      </c>
      <c r="AJ47" s="59">
        <v>0</v>
      </c>
      <c r="AK47" s="62">
        <v>0</v>
      </c>
      <c r="AL47" s="65">
        <v>0</v>
      </c>
      <c r="AM47" s="59">
        <v>0</v>
      </c>
      <c r="AN47" s="62">
        <v>0</v>
      </c>
      <c r="AO47" s="65">
        <v>0</v>
      </c>
      <c r="AP47" s="59">
        <v>0</v>
      </c>
      <c r="AQ47" s="62">
        <v>0</v>
      </c>
      <c r="AR47" s="65">
        <v>0</v>
      </c>
      <c r="AS47" s="59">
        <v>0</v>
      </c>
      <c r="AT47" s="62">
        <v>0</v>
      </c>
      <c r="AU47" s="65">
        <v>0</v>
      </c>
      <c r="AV47" s="59">
        <v>0</v>
      </c>
      <c r="AW47" s="62">
        <v>0</v>
      </c>
      <c r="AX47" s="65">
        <v>0</v>
      </c>
      <c r="AY47" s="59">
        <v>0</v>
      </c>
      <c r="AZ47" s="62">
        <v>0</v>
      </c>
      <c r="BA47" s="65">
        <v>0</v>
      </c>
      <c r="BB47" s="59">
        <v>0</v>
      </c>
      <c r="BC47" s="62">
        <v>0</v>
      </c>
      <c r="BD47" s="65">
        <v>0</v>
      </c>
      <c r="BE47" s="59">
        <v>0</v>
      </c>
      <c r="BF47" s="62">
        <v>0</v>
      </c>
      <c r="BG47" s="65">
        <v>0</v>
      </c>
      <c r="BH47" s="59">
        <v>0</v>
      </c>
      <c r="BI47" s="62">
        <v>0</v>
      </c>
      <c r="BJ47" s="65">
        <v>0</v>
      </c>
      <c r="BK47" s="59">
        <v>0</v>
      </c>
      <c r="BL47" s="62">
        <v>0</v>
      </c>
      <c r="BM47" s="65">
        <v>0</v>
      </c>
      <c r="BN47" s="59">
        <v>0</v>
      </c>
      <c r="BO47" s="62">
        <v>0</v>
      </c>
      <c r="BP47" s="65">
        <v>0</v>
      </c>
      <c r="BQ47" s="59">
        <v>0</v>
      </c>
      <c r="BR47" s="62">
        <v>0</v>
      </c>
      <c r="BS47" s="65">
        <v>0</v>
      </c>
      <c r="BT47" s="59">
        <v>0</v>
      </c>
      <c r="BU47" s="62">
        <v>0</v>
      </c>
      <c r="BV47" s="65">
        <v>0</v>
      </c>
      <c r="BW47" s="59">
        <v>0</v>
      </c>
      <c r="BX47" s="62">
        <v>0</v>
      </c>
      <c r="BY47" s="65">
        <v>0</v>
      </c>
      <c r="BZ47" s="59">
        <v>0</v>
      </c>
      <c r="CA47" s="62">
        <v>0</v>
      </c>
      <c r="CB47" s="65">
        <v>0</v>
      </c>
      <c r="CC47" s="59">
        <v>0</v>
      </c>
      <c r="CD47" s="62">
        <v>0</v>
      </c>
      <c r="CE47" s="65">
        <v>0</v>
      </c>
      <c r="CF47" s="59"/>
      <c r="CG47" s="62"/>
      <c r="CH47" s="65"/>
      <c r="CI47" s="59"/>
      <c r="CJ47" s="62"/>
      <c r="CK47" s="65"/>
    </row>
    <row r="48" ht="25.15" customHeight="1">
      <c r="A48" s="458" t="s">
        <v>306</v>
      </c>
      <c r="B48" s="9">
        <f t="shared" si="15"/>
        <v>41</v>
      </c>
      <c r="C48" s="57" t="s">
        <v>307</v>
      </c>
      <c r="D48" s="70" t="s">
        <v>50</v>
      </c>
      <c r="E48" s="59">
        <v>7833</v>
      </c>
      <c r="F48" s="11">
        <f t="shared" si="11"/>
        <v>0</v>
      </c>
      <c r="G48" s="61">
        <v>513</v>
      </c>
      <c r="H48" s="11">
        <f t="shared" si="12"/>
        <v>0</v>
      </c>
      <c r="I48" s="62">
        <v>877</v>
      </c>
      <c r="J48" s="109">
        <f t="shared" si="13"/>
        <v>0</v>
      </c>
      <c r="K48" s="111">
        <f t="shared" si="14"/>
        <v>0</v>
      </c>
      <c r="L48" s="64">
        <v>289</v>
      </c>
      <c r="M48" s="62">
        <v>29</v>
      </c>
      <c r="N48" s="65">
        <v>29</v>
      </c>
      <c r="O48" s="59">
        <v>329</v>
      </c>
      <c r="P48" s="62">
        <v>47</v>
      </c>
      <c r="Q48" s="65">
        <v>47</v>
      </c>
      <c r="R48" s="230">
        <v>329</v>
      </c>
      <c r="S48" s="231">
        <v>40</v>
      </c>
      <c r="T48" s="232">
        <v>40</v>
      </c>
      <c r="U48" s="372">
        <v>150</v>
      </c>
      <c r="V48" s="374">
        <v>23</v>
      </c>
      <c r="W48" s="376">
        <v>23</v>
      </c>
      <c r="X48" s="416">
        <v>120</v>
      </c>
      <c r="Y48" s="417">
        <v>23</v>
      </c>
      <c r="Z48" s="418">
        <v>23</v>
      </c>
      <c r="AA48" s="514">
        <v>71</v>
      </c>
      <c r="AB48" s="515">
        <v>21</v>
      </c>
      <c r="AC48" s="516">
        <v>21</v>
      </c>
      <c r="AD48" s="59">
        <v>0</v>
      </c>
      <c r="AE48" s="62">
        <v>0</v>
      </c>
      <c r="AF48" s="65">
        <v>0</v>
      </c>
      <c r="AG48" s="59">
        <v>0</v>
      </c>
      <c r="AH48" s="62">
        <v>0</v>
      </c>
      <c r="AI48" s="65">
        <v>0</v>
      </c>
      <c r="AJ48" s="59">
        <v>0</v>
      </c>
      <c r="AK48" s="62">
        <v>0</v>
      </c>
      <c r="AL48" s="65">
        <v>0</v>
      </c>
      <c r="AM48" s="59">
        <v>0</v>
      </c>
      <c r="AN48" s="62">
        <v>0</v>
      </c>
      <c r="AO48" s="65">
        <v>0</v>
      </c>
      <c r="AP48" s="59">
        <v>0</v>
      </c>
      <c r="AQ48" s="62">
        <v>0</v>
      </c>
      <c r="AR48" s="65">
        <v>0</v>
      </c>
      <c r="AS48" s="59">
        <v>0</v>
      </c>
      <c r="AT48" s="62">
        <v>0</v>
      </c>
      <c r="AU48" s="65">
        <v>0</v>
      </c>
      <c r="AV48" s="59">
        <v>0</v>
      </c>
      <c r="AW48" s="62">
        <v>0</v>
      </c>
      <c r="AX48" s="65">
        <v>0</v>
      </c>
      <c r="AY48" s="59">
        <v>0</v>
      </c>
      <c r="AZ48" s="62">
        <v>0</v>
      </c>
      <c r="BA48" s="65">
        <v>0</v>
      </c>
      <c r="BB48" s="59">
        <v>0</v>
      </c>
      <c r="BC48" s="62">
        <v>0</v>
      </c>
      <c r="BD48" s="65">
        <v>0</v>
      </c>
      <c r="BE48" s="59">
        <v>0</v>
      </c>
      <c r="BF48" s="62">
        <v>0</v>
      </c>
      <c r="BG48" s="65">
        <v>0</v>
      </c>
      <c r="BH48" s="59">
        <v>0</v>
      </c>
      <c r="BI48" s="62">
        <v>0</v>
      </c>
      <c r="BJ48" s="65">
        <v>0</v>
      </c>
      <c r="BK48" s="59">
        <v>0</v>
      </c>
      <c r="BL48" s="62">
        <v>0</v>
      </c>
      <c r="BM48" s="65">
        <v>0</v>
      </c>
      <c r="BN48" s="59">
        <v>0</v>
      </c>
      <c r="BO48" s="62">
        <v>0</v>
      </c>
      <c r="BP48" s="65">
        <v>0</v>
      </c>
      <c r="BQ48" s="59">
        <v>0</v>
      </c>
      <c r="BR48" s="62">
        <v>0</v>
      </c>
      <c r="BS48" s="65">
        <v>0</v>
      </c>
      <c r="BT48" s="59">
        <v>0</v>
      </c>
      <c r="BU48" s="62">
        <v>0</v>
      </c>
      <c r="BV48" s="65">
        <v>0</v>
      </c>
      <c r="BW48" s="59">
        <v>0</v>
      </c>
      <c r="BX48" s="62">
        <v>0</v>
      </c>
      <c r="BY48" s="65">
        <v>0</v>
      </c>
      <c r="BZ48" s="59">
        <v>0</v>
      </c>
      <c r="CA48" s="62">
        <v>0</v>
      </c>
      <c r="CB48" s="65">
        <v>0</v>
      </c>
      <c r="CC48" s="59">
        <v>0</v>
      </c>
      <c r="CD48" s="62">
        <v>0</v>
      </c>
      <c r="CE48" s="65">
        <v>0</v>
      </c>
      <c r="CF48" s="59"/>
      <c r="CG48" s="62"/>
      <c r="CH48" s="65"/>
      <c r="CI48" s="59"/>
      <c r="CJ48" s="62"/>
      <c r="CK48" s="65"/>
    </row>
    <row r="49" ht="25.15" customHeight="1">
      <c r="A49" s="458" t="s">
        <v>308</v>
      </c>
      <c r="B49" s="9">
        <f t="shared" si="15"/>
        <v>42</v>
      </c>
      <c r="C49" s="57" t="s">
        <v>309</v>
      </c>
      <c r="D49" s="70" t="s">
        <v>50</v>
      </c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>
        <v>117</v>
      </c>
      <c r="M49" s="62">
        <v>1</v>
      </c>
      <c r="N49" s="65">
        <v>1</v>
      </c>
      <c r="O49" s="59">
        <v>127</v>
      </c>
      <c r="P49" s="62">
        <v>9</v>
      </c>
      <c r="Q49" s="65">
        <v>9</v>
      </c>
      <c r="R49" s="233">
        <v>126</v>
      </c>
      <c r="S49" s="234">
        <v>14</v>
      </c>
      <c r="T49" s="235">
        <v>14</v>
      </c>
      <c r="U49" s="372">
        <v>99</v>
      </c>
      <c r="V49" s="374">
        <v>2</v>
      </c>
      <c r="W49" s="376">
        <v>8</v>
      </c>
      <c r="X49" s="416">
        <v>113</v>
      </c>
      <c r="Y49" s="417">
        <v>9</v>
      </c>
      <c r="Z49" s="418">
        <v>9</v>
      </c>
      <c r="AA49" s="514">
        <v>81</v>
      </c>
      <c r="AB49" s="515">
        <v>3</v>
      </c>
      <c r="AC49" s="516">
        <v>3</v>
      </c>
      <c r="AD49" s="59">
        <v>0</v>
      </c>
      <c r="AE49" s="62">
        <v>0</v>
      </c>
      <c r="AF49" s="65">
        <v>0</v>
      </c>
      <c r="AG49" s="59">
        <v>0</v>
      </c>
      <c r="AH49" s="62">
        <v>0</v>
      </c>
      <c r="AI49" s="65">
        <v>0</v>
      </c>
      <c r="AJ49" s="59">
        <v>0</v>
      </c>
      <c r="AK49" s="62">
        <v>0</v>
      </c>
      <c r="AL49" s="65">
        <v>0</v>
      </c>
      <c r="AM49" s="59">
        <v>0</v>
      </c>
      <c r="AN49" s="62">
        <v>0</v>
      </c>
      <c r="AO49" s="65">
        <v>0</v>
      </c>
      <c r="AP49" s="59">
        <v>0</v>
      </c>
      <c r="AQ49" s="62">
        <v>0</v>
      </c>
      <c r="AR49" s="65">
        <v>0</v>
      </c>
      <c r="AS49" s="59">
        <v>0</v>
      </c>
      <c r="AT49" s="62">
        <v>0</v>
      </c>
      <c r="AU49" s="65">
        <v>0</v>
      </c>
      <c r="AV49" s="59">
        <v>0</v>
      </c>
      <c r="AW49" s="62">
        <v>0</v>
      </c>
      <c r="AX49" s="65">
        <v>0</v>
      </c>
      <c r="AY49" s="59">
        <v>0</v>
      </c>
      <c r="AZ49" s="62">
        <v>0</v>
      </c>
      <c r="BA49" s="65">
        <v>0</v>
      </c>
      <c r="BB49" s="59">
        <v>0</v>
      </c>
      <c r="BC49" s="62">
        <v>0</v>
      </c>
      <c r="BD49" s="65">
        <v>0</v>
      </c>
      <c r="BE49" s="59">
        <v>0</v>
      </c>
      <c r="BF49" s="62">
        <v>0</v>
      </c>
      <c r="BG49" s="65">
        <v>0</v>
      </c>
      <c r="BH49" s="59">
        <v>0</v>
      </c>
      <c r="BI49" s="62">
        <v>0</v>
      </c>
      <c r="BJ49" s="65">
        <v>0</v>
      </c>
      <c r="BK49" s="59">
        <v>0</v>
      </c>
      <c r="BL49" s="62">
        <v>0</v>
      </c>
      <c r="BM49" s="65">
        <v>0</v>
      </c>
      <c r="BN49" s="59">
        <v>0</v>
      </c>
      <c r="BO49" s="62">
        <v>0</v>
      </c>
      <c r="BP49" s="65">
        <v>0</v>
      </c>
      <c r="BQ49" s="59">
        <v>0</v>
      </c>
      <c r="BR49" s="62">
        <v>0</v>
      </c>
      <c r="BS49" s="65">
        <v>0</v>
      </c>
      <c r="BT49" s="59">
        <v>0</v>
      </c>
      <c r="BU49" s="62">
        <v>0</v>
      </c>
      <c r="BV49" s="65">
        <v>0</v>
      </c>
      <c r="BW49" s="59">
        <v>0</v>
      </c>
      <c r="BX49" s="62">
        <v>0</v>
      </c>
      <c r="BY49" s="65">
        <v>0</v>
      </c>
      <c r="BZ49" s="59">
        <v>0</v>
      </c>
      <c r="CA49" s="62">
        <v>0</v>
      </c>
      <c r="CB49" s="65">
        <v>0</v>
      </c>
      <c r="CC49" s="59">
        <v>0</v>
      </c>
      <c r="CD49" s="62">
        <v>0</v>
      </c>
      <c r="CE49" s="65">
        <v>0</v>
      </c>
      <c r="CF49" s="59"/>
      <c r="CG49" s="62"/>
      <c r="CH49" s="65"/>
      <c r="CI49" s="59"/>
      <c r="CJ49" s="62"/>
      <c r="CK49" s="65"/>
    </row>
    <row r="50" ht="25.15" customHeight="1">
      <c r="A50" s="458" t="s">
        <v>310</v>
      </c>
      <c r="B50" s="9">
        <f t="shared" si="15"/>
        <v>43</v>
      </c>
      <c r="C50" s="57" t="s">
        <v>311</v>
      </c>
      <c r="D50" s="70" t="s">
        <v>50</v>
      </c>
      <c r="E50" s="59">
        <v>1509</v>
      </c>
      <c r="F50" s="11">
        <f t="shared" si="11"/>
        <v>0</v>
      </c>
      <c r="G50" s="61">
        <v>107</v>
      </c>
      <c r="H50" s="11">
        <f t="shared" si="12"/>
        <v>0</v>
      </c>
      <c r="I50" s="62">
        <v>29</v>
      </c>
      <c r="J50" s="109">
        <f t="shared" si="13"/>
        <v>0</v>
      </c>
      <c r="K50" s="111">
        <f t="shared" si="14"/>
        <v>0</v>
      </c>
      <c r="L50" s="64">
        <v>49</v>
      </c>
      <c r="M50" s="62">
        <v>5</v>
      </c>
      <c r="N50" s="65">
        <v>4</v>
      </c>
      <c r="O50" s="59">
        <v>26</v>
      </c>
      <c r="P50" s="62">
        <v>2</v>
      </c>
      <c r="Q50" s="65">
        <v>1</v>
      </c>
      <c r="R50" s="236">
        <v>33</v>
      </c>
      <c r="S50" s="237">
        <v>0</v>
      </c>
      <c r="T50" s="238">
        <v>0</v>
      </c>
      <c r="U50" s="372">
        <v>24</v>
      </c>
      <c r="V50" s="374">
        <v>1</v>
      </c>
      <c r="W50" s="376">
        <v>0</v>
      </c>
      <c r="X50" s="416">
        <v>43</v>
      </c>
      <c r="Y50" s="417">
        <v>3</v>
      </c>
      <c r="Z50" s="418">
        <v>3</v>
      </c>
      <c r="AA50" s="514">
        <v>14</v>
      </c>
      <c r="AB50" s="515">
        <v>0</v>
      </c>
      <c r="AC50" s="516">
        <v>0</v>
      </c>
      <c r="AD50" s="59">
        <v>0</v>
      </c>
      <c r="AE50" s="62">
        <v>0</v>
      </c>
      <c r="AF50" s="65">
        <v>0</v>
      </c>
      <c r="AG50" s="59">
        <v>0</v>
      </c>
      <c r="AH50" s="62">
        <v>0</v>
      </c>
      <c r="AI50" s="65">
        <v>0</v>
      </c>
      <c r="AJ50" s="59">
        <v>0</v>
      </c>
      <c r="AK50" s="62">
        <v>0</v>
      </c>
      <c r="AL50" s="65">
        <v>0</v>
      </c>
      <c r="AM50" s="59">
        <v>0</v>
      </c>
      <c r="AN50" s="62">
        <v>0</v>
      </c>
      <c r="AO50" s="65">
        <v>0</v>
      </c>
      <c r="AP50" s="59">
        <v>0</v>
      </c>
      <c r="AQ50" s="62">
        <v>0</v>
      </c>
      <c r="AR50" s="65">
        <v>0</v>
      </c>
      <c r="AS50" s="59">
        <v>0</v>
      </c>
      <c r="AT50" s="62">
        <v>0</v>
      </c>
      <c r="AU50" s="65">
        <v>0</v>
      </c>
      <c r="AV50" s="59">
        <v>0</v>
      </c>
      <c r="AW50" s="62">
        <v>0</v>
      </c>
      <c r="AX50" s="65">
        <v>0</v>
      </c>
      <c r="AY50" s="59">
        <v>0</v>
      </c>
      <c r="AZ50" s="62">
        <v>0</v>
      </c>
      <c r="BA50" s="65">
        <v>0</v>
      </c>
      <c r="BB50" s="59">
        <v>0</v>
      </c>
      <c r="BC50" s="62">
        <v>0</v>
      </c>
      <c r="BD50" s="65">
        <v>0</v>
      </c>
      <c r="BE50" s="59">
        <v>0</v>
      </c>
      <c r="BF50" s="62">
        <v>0</v>
      </c>
      <c r="BG50" s="65">
        <v>0</v>
      </c>
      <c r="BH50" s="59">
        <v>0</v>
      </c>
      <c r="BI50" s="62">
        <v>0</v>
      </c>
      <c r="BJ50" s="65">
        <v>0</v>
      </c>
      <c r="BK50" s="59">
        <v>0</v>
      </c>
      <c r="BL50" s="62">
        <v>0</v>
      </c>
      <c r="BM50" s="65">
        <v>0</v>
      </c>
      <c r="BN50" s="59">
        <v>0</v>
      </c>
      <c r="BO50" s="62">
        <v>0</v>
      </c>
      <c r="BP50" s="65">
        <v>0</v>
      </c>
      <c r="BQ50" s="59">
        <v>0</v>
      </c>
      <c r="BR50" s="62">
        <v>0</v>
      </c>
      <c r="BS50" s="65">
        <v>0</v>
      </c>
      <c r="BT50" s="59">
        <v>0</v>
      </c>
      <c r="BU50" s="62">
        <v>0</v>
      </c>
      <c r="BV50" s="65">
        <v>0</v>
      </c>
      <c r="BW50" s="59">
        <v>0</v>
      </c>
      <c r="BX50" s="62">
        <v>0</v>
      </c>
      <c r="BY50" s="65">
        <v>0</v>
      </c>
      <c r="BZ50" s="59">
        <v>0</v>
      </c>
      <c r="CA50" s="62">
        <v>0</v>
      </c>
      <c r="CB50" s="65">
        <v>0</v>
      </c>
      <c r="CC50" s="59">
        <v>0</v>
      </c>
      <c r="CD50" s="62">
        <v>0</v>
      </c>
      <c r="CE50" s="65">
        <v>0</v>
      </c>
      <c r="CF50" s="59"/>
      <c r="CG50" s="62"/>
      <c r="CH50" s="65"/>
      <c r="CI50" s="59"/>
      <c r="CJ50" s="62"/>
      <c r="CK50" s="65"/>
    </row>
    <row r="51" ht="25.15" customHeight="1">
      <c r="A51" s="458" t="s">
        <v>312</v>
      </c>
      <c r="B51" s="9">
        <f t="shared" si="15"/>
        <v>44</v>
      </c>
      <c r="C51" s="57" t="s">
        <v>313</v>
      </c>
      <c r="D51" s="70" t="s">
        <v>50</v>
      </c>
      <c r="E51" s="59">
        <v>425</v>
      </c>
      <c r="F51" s="11">
        <f t="shared" si="11"/>
        <v>0</v>
      </c>
      <c r="G51" s="61">
        <v>21</v>
      </c>
      <c r="H51" s="11">
        <f t="shared" si="12"/>
        <v>0</v>
      </c>
      <c r="I51" s="62"/>
      <c r="J51" s="109" t="str">
        <f t="shared" si="13"/>
      </c>
      <c r="K51" s="111">
        <f t="shared" si="14"/>
        <v>0</v>
      </c>
      <c r="L51" s="64">
        <v>0</v>
      </c>
      <c r="M51" s="62">
        <v>0</v>
      </c>
      <c r="N51" s="65">
        <v>0</v>
      </c>
      <c r="O51" s="59">
        <v>0</v>
      </c>
      <c r="P51" s="62">
        <v>0</v>
      </c>
      <c r="Q51" s="65">
        <v>0</v>
      </c>
      <c r="R51" s="236">
        <v>9</v>
      </c>
      <c r="S51" s="237">
        <v>0</v>
      </c>
      <c r="T51" s="238">
        <v>0</v>
      </c>
      <c r="U51" s="372">
        <v>3</v>
      </c>
      <c r="V51" s="374">
        <v>0</v>
      </c>
      <c r="W51" s="376">
        <v>0</v>
      </c>
      <c r="X51" s="416">
        <v>11</v>
      </c>
      <c r="Y51" s="417">
        <v>0</v>
      </c>
      <c r="Z51" s="418">
        <v>0</v>
      </c>
      <c r="AA51" s="514">
        <v>2</v>
      </c>
      <c r="AB51" s="515">
        <v>0</v>
      </c>
      <c r="AC51" s="516">
        <v>0</v>
      </c>
      <c r="AD51" s="59">
        <v>0</v>
      </c>
      <c r="AE51" s="62">
        <v>0</v>
      </c>
      <c r="AF51" s="65">
        <v>0</v>
      </c>
      <c r="AG51" s="59">
        <v>0</v>
      </c>
      <c r="AH51" s="62">
        <v>0</v>
      </c>
      <c r="AI51" s="65">
        <v>0</v>
      </c>
      <c r="AJ51" s="59">
        <v>0</v>
      </c>
      <c r="AK51" s="62">
        <v>0</v>
      </c>
      <c r="AL51" s="65">
        <v>0</v>
      </c>
      <c r="AM51" s="59">
        <v>0</v>
      </c>
      <c r="AN51" s="62">
        <v>0</v>
      </c>
      <c r="AO51" s="65">
        <v>0</v>
      </c>
      <c r="AP51" s="59">
        <v>0</v>
      </c>
      <c r="AQ51" s="62">
        <v>0</v>
      </c>
      <c r="AR51" s="65">
        <v>0</v>
      </c>
      <c r="AS51" s="59">
        <v>0</v>
      </c>
      <c r="AT51" s="62">
        <v>0</v>
      </c>
      <c r="AU51" s="65">
        <v>0</v>
      </c>
      <c r="AV51" s="59">
        <v>0</v>
      </c>
      <c r="AW51" s="62">
        <v>0</v>
      </c>
      <c r="AX51" s="65">
        <v>0</v>
      </c>
      <c r="AY51" s="59">
        <v>0</v>
      </c>
      <c r="AZ51" s="62">
        <v>0</v>
      </c>
      <c r="BA51" s="65">
        <v>0</v>
      </c>
      <c r="BB51" s="59">
        <v>0</v>
      </c>
      <c r="BC51" s="62">
        <v>0</v>
      </c>
      <c r="BD51" s="65">
        <v>0</v>
      </c>
      <c r="BE51" s="59">
        <v>0</v>
      </c>
      <c r="BF51" s="62">
        <v>0</v>
      </c>
      <c r="BG51" s="65">
        <v>0</v>
      </c>
      <c r="BH51" s="59">
        <v>0</v>
      </c>
      <c r="BI51" s="62">
        <v>0</v>
      </c>
      <c r="BJ51" s="65">
        <v>0</v>
      </c>
      <c r="BK51" s="59">
        <v>0</v>
      </c>
      <c r="BL51" s="62">
        <v>0</v>
      </c>
      <c r="BM51" s="65">
        <v>0</v>
      </c>
      <c r="BN51" s="59">
        <v>0</v>
      </c>
      <c r="BO51" s="62">
        <v>0</v>
      </c>
      <c r="BP51" s="65">
        <v>0</v>
      </c>
      <c r="BQ51" s="59">
        <v>0</v>
      </c>
      <c r="BR51" s="62">
        <v>0</v>
      </c>
      <c r="BS51" s="65">
        <v>0</v>
      </c>
      <c r="BT51" s="59">
        <v>0</v>
      </c>
      <c r="BU51" s="62">
        <v>0</v>
      </c>
      <c r="BV51" s="65">
        <v>0</v>
      </c>
      <c r="BW51" s="59">
        <v>0</v>
      </c>
      <c r="BX51" s="62">
        <v>0</v>
      </c>
      <c r="BY51" s="65">
        <v>0</v>
      </c>
      <c r="BZ51" s="59">
        <v>0</v>
      </c>
      <c r="CA51" s="62">
        <v>0</v>
      </c>
      <c r="CB51" s="65">
        <v>0</v>
      </c>
      <c r="CC51" s="59">
        <v>0</v>
      </c>
      <c r="CD51" s="62">
        <v>0</v>
      </c>
      <c r="CE51" s="65">
        <v>0</v>
      </c>
      <c r="CF51" s="59"/>
      <c r="CG51" s="62"/>
      <c r="CH51" s="65"/>
      <c r="CI51" s="59"/>
      <c r="CJ51" s="62"/>
      <c r="CK51" s="65"/>
    </row>
    <row r="52" ht="25.15" customHeight="1">
      <c r="A52" s="458" t="s">
        <v>314</v>
      </c>
      <c r="B52" s="9">
        <f t="shared" si="15"/>
        <v>45</v>
      </c>
      <c r="C52" s="57" t="s">
        <v>315</v>
      </c>
      <c r="D52" s="70" t="s">
        <v>50</v>
      </c>
      <c r="E52" s="59">
        <v>2083</v>
      </c>
      <c r="F52" s="11">
        <f t="shared" si="11"/>
        <v>0</v>
      </c>
      <c r="G52" s="61">
        <v>147</v>
      </c>
      <c r="H52" s="11">
        <f t="shared" si="12"/>
        <v>0</v>
      </c>
      <c r="I52" s="62">
        <v>81</v>
      </c>
      <c r="J52" s="109">
        <f t="shared" si="13"/>
        <v>0</v>
      </c>
      <c r="K52" s="111">
        <f t="shared" si="14"/>
        <v>0</v>
      </c>
      <c r="L52" s="64">
        <v>70</v>
      </c>
      <c r="M52" s="62">
        <v>6</v>
      </c>
      <c r="N52" s="65">
        <v>6</v>
      </c>
      <c r="O52" s="59">
        <v>61</v>
      </c>
      <c r="P52" s="62">
        <v>2</v>
      </c>
      <c r="Q52" s="65">
        <v>2</v>
      </c>
      <c r="R52" s="236">
        <v>91</v>
      </c>
      <c r="S52" s="237">
        <v>2</v>
      </c>
      <c r="T52" s="238">
        <v>2</v>
      </c>
      <c r="U52" s="372">
        <v>97</v>
      </c>
      <c r="V52" s="374">
        <v>1</v>
      </c>
      <c r="W52" s="376">
        <v>1</v>
      </c>
      <c r="X52" s="416">
        <v>76</v>
      </c>
      <c r="Y52" s="417">
        <v>1</v>
      </c>
      <c r="Z52" s="418">
        <v>1</v>
      </c>
      <c r="AA52" s="514">
        <v>30</v>
      </c>
      <c r="AB52" s="515">
        <v>0</v>
      </c>
      <c r="AC52" s="516">
        <v>0</v>
      </c>
      <c r="AD52" s="59">
        <v>0</v>
      </c>
      <c r="AE52" s="62">
        <v>0</v>
      </c>
      <c r="AF52" s="65">
        <v>0</v>
      </c>
      <c r="AG52" s="59">
        <v>0</v>
      </c>
      <c r="AH52" s="62">
        <v>0</v>
      </c>
      <c r="AI52" s="65">
        <v>0</v>
      </c>
      <c r="AJ52" s="59">
        <v>0</v>
      </c>
      <c r="AK52" s="62">
        <v>0</v>
      </c>
      <c r="AL52" s="65">
        <v>0</v>
      </c>
      <c r="AM52" s="59">
        <v>0</v>
      </c>
      <c r="AN52" s="62">
        <v>0</v>
      </c>
      <c r="AO52" s="65">
        <v>0</v>
      </c>
      <c r="AP52" s="59">
        <v>0</v>
      </c>
      <c r="AQ52" s="62">
        <v>0</v>
      </c>
      <c r="AR52" s="65">
        <v>0</v>
      </c>
      <c r="AS52" s="59">
        <v>0</v>
      </c>
      <c r="AT52" s="62">
        <v>0</v>
      </c>
      <c r="AU52" s="65">
        <v>0</v>
      </c>
      <c r="AV52" s="59">
        <v>0</v>
      </c>
      <c r="AW52" s="62">
        <v>0</v>
      </c>
      <c r="AX52" s="65">
        <v>0</v>
      </c>
      <c r="AY52" s="59">
        <v>0</v>
      </c>
      <c r="AZ52" s="62">
        <v>0</v>
      </c>
      <c r="BA52" s="65">
        <v>0</v>
      </c>
      <c r="BB52" s="59">
        <v>0</v>
      </c>
      <c r="BC52" s="62">
        <v>0</v>
      </c>
      <c r="BD52" s="65">
        <v>0</v>
      </c>
      <c r="BE52" s="59">
        <v>0</v>
      </c>
      <c r="BF52" s="62">
        <v>0</v>
      </c>
      <c r="BG52" s="65">
        <v>0</v>
      </c>
      <c r="BH52" s="59">
        <v>0</v>
      </c>
      <c r="BI52" s="62">
        <v>0</v>
      </c>
      <c r="BJ52" s="65">
        <v>0</v>
      </c>
      <c r="BK52" s="59">
        <v>0</v>
      </c>
      <c r="BL52" s="62">
        <v>0</v>
      </c>
      <c r="BM52" s="65">
        <v>0</v>
      </c>
      <c r="BN52" s="59">
        <v>0</v>
      </c>
      <c r="BO52" s="62">
        <v>0</v>
      </c>
      <c r="BP52" s="65">
        <v>0</v>
      </c>
      <c r="BQ52" s="59">
        <v>0</v>
      </c>
      <c r="BR52" s="62">
        <v>0</v>
      </c>
      <c r="BS52" s="65">
        <v>0</v>
      </c>
      <c r="BT52" s="59">
        <v>0</v>
      </c>
      <c r="BU52" s="62">
        <v>0</v>
      </c>
      <c r="BV52" s="65">
        <v>0</v>
      </c>
      <c r="BW52" s="59">
        <v>0</v>
      </c>
      <c r="BX52" s="62">
        <v>0</v>
      </c>
      <c r="BY52" s="65">
        <v>0</v>
      </c>
      <c r="BZ52" s="59">
        <v>0</v>
      </c>
      <c r="CA52" s="62">
        <v>0</v>
      </c>
      <c r="CB52" s="65">
        <v>0</v>
      </c>
      <c r="CC52" s="59">
        <v>0</v>
      </c>
      <c r="CD52" s="62">
        <v>0</v>
      </c>
      <c r="CE52" s="65">
        <v>0</v>
      </c>
      <c r="CF52" s="59"/>
      <c r="CG52" s="62"/>
      <c r="CH52" s="65"/>
      <c r="CI52" s="59"/>
      <c r="CJ52" s="62"/>
      <c r="CK52" s="65"/>
    </row>
    <row r="53" ht="25.15" customHeight="1">
      <c r="A53" s="458" t="s">
        <v>316</v>
      </c>
      <c r="B53" s="9">
        <f t="shared" si="15"/>
        <v>46</v>
      </c>
      <c r="C53" s="57" t="s">
        <v>317</v>
      </c>
      <c r="D53" s="70" t="s">
        <v>50</v>
      </c>
      <c r="E53" s="59">
        <v>1198</v>
      </c>
      <c r="F53" s="11">
        <f t="shared" si="11"/>
        <v>0</v>
      </c>
      <c r="G53" s="61">
        <v>85</v>
      </c>
      <c r="H53" s="11">
        <f t="shared" si="12"/>
        <v>0</v>
      </c>
      <c r="I53" s="62"/>
      <c r="J53" s="109" t="str">
        <f t="shared" si="13"/>
      </c>
      <c r="K53" s="111">
        <f t="shared" si="14"/>
        <v>0</v>
      </c>
      <c r="L53" s="64">
        <v>0</v>
      </c>
      <c r="M53" s="62">
        <v>0</v>
      </c>
      <c r="N53" s="65">
        <v>0</v>
      </c>
      <c r="O53" s="59">
        <v>0</v>
      </c>
      <c r="P53" s="62">
        <v>0</v>
      </c>
      <c r="Q53" s="65">
        <v>0</v>
      </c>
      <c r="R53" s="236">
        <v>29</v>
      </c>
      <c r="S53" s="237">
        <v>0</v>
      </c>
      <c r="T53" s="238">
        <v>0</v>
      </c>
      <c r="U53" s="372">
        <v>16</v>
      </c>
      <c r="V53" s="374">
        <v>0</v>
      </c>
      <c r="W53" s="376">
        <v>0</v>
      </c>
      <c r="X53" s="416">
        <v>29</v>
      </c>
      <c r="Y53" s="417">
        <v>1</v>
      </c>
      <c r="Z53" s="418">
        <v>2</v>
      </c>
      <c r="AA53" s="514">
        <v>15</v>
      </c>
      <c r="AB53" s="515">
        <v>1</v>
      </c>
      <c r="AC53" s="516">
        <v>1</v>
      </c>
      <c r="AD53" s="59">
        <v>0</v>
      </c>
      <c r="AE53" s="62">
        <v>0</v>
      </c>
      <c r="AF53" s="65">
        <v>0</v>
      </c>
      <c r="AG53" s="59">
        <v>0</v>
      </c>
      <c r="AH53" s="62">
        <v>0</v>
      </c>
      <c r="AI53" s="65">
        <v>0</v>
      </c>
      <c r="AJ53" s="59">
        <v>0</v>
      </c>
      <c r="AK53" s="62">
        <v>0</v>
      </c>
      <c r="AL53" s="65">
        <v>0</v>
      </c>
      <c r="AM53" s="59">
        <v>0</v>
      </c>
      <c r="AN53" s="62">
        <v>0</v>
      </c>
      <c r="AO53" s="65">
        <v>0</v>
      </c>
      <c r="AP53" s="59">
        <v>0</v>
      </c>
      <c r="AQ53" s="62">
        <v>0</v>
      </c>
      <c r="AR53" s="65">
        <v>0</v>
      </c>
      <c r="AS53" s="59">
        <v>0</v>
      </c>
      <c r="AT53" s="62">
        <v>0</v>
      </c>
      <c r="AU53" s="65">
        <v>0</v>
      </c>
      <c r="AV53" s="59">
        <v>0</v>
      </c>
      <c r="AW53" s="62">
        <v>0</v>
      </c>
      <c r="AX53" s="65">
        <v>0</v>
      </c>
      <c r="AY53" s="59">
        <v>0</v>
      </c>
      <c r="AZ53" s="62">
        <v>0</v>
      </c>
      <c r="BA53" s="65">
        <v>0</v>
      </c>
      <c r="BB53" s="59">
        <v>0</v>
      </c>
      <c r="BC53" s="62">
        <v>0</v>
      </c>
      <c r="BD53" s="65">
        <v>0</v>
      </c>
      <c r="BE53" s="59">
        <v>0</v>
      </c>
      <c r="BF53" s="62">
        <v>0</v>
      </c>
      <c r="BG53" s="65">
        <v>0</v>
      </c>
      <c r="BH53" s="59">
        <v>0</v>
      </c>
      <c r="BI53" s="62">
        <v>0</v>
      </c>
      <c r="BJ53" s="65">
        <v>0</v>
      </c>
      <c r="BK53" s="59">
        <v>0</v>
      </c>
      <c r="BL53" s="62">
        <v>0</v>
      </c>
      <c r="BM53" s="65">
        <v>0</v>
      </c>
      <c r="BN53" s="59">
        <v>0</v>
      </c>
      <c r="BO53" s="62">
        <v>0</v>
      </c>
      <c r="BP53" s="65">
        <v>0</v>
      </c>
      <c r="BQ53" s="59">
        <v>0</v>
      </c>
      <c r="BR53" s="62">
        <v>0</v>
      </c>
      <c r="BS53" s="65">
        <v>0</v>
      </c>
      <c r="BT53" s="59">
        <v>0</v>
      </c>
      <c r="BU53" s="62">
        <v>0</v>
      </c>
      <c r="BV53" s="65">
        <v>0</v>
      </c>
      <c r="BW53" s="59">
        <v>0</v>
      </c>
      <c r="BX53" s="62">
        <v>0</v>
      </c>
      <c r="BY53" s="65">
        <v>0</v>
      </c>
      <c r="BZ53" s="59">
        <v>0</v>
      </c>
      <c r="CA53" s="62">
        <v>0</v>
      </c>
      <c r="CB53" s="65">
        <v>0</v>
      </c>
      <c r="CC53" s="59">
        <v>0</v>
      </c>
      <c r="CD53" s="62">
        <v>0</v>
      </c>
      <c r="CE53" s="65">
        <v>0</v>
      </c>
      <c r="CF53" s="59"/>
      <c r="CG53" s="62"/>
      <c r="CH53" s="65"/>
      <c r="CI53" s="59"/>
      <c r="CJ53" s="62"/>
      <c r="CK53" s="65"/>
    </row>
    <row r="54" ht="25.15" customHeight="1">
      <c r="A54" s="458" t="s">
        <v>318</v>
      </c>
      <c r="B54" s="9">
        <f t="shared" si="15"/>
        <v>47</v>
      </c>
      <c r="C54" s="57" t="s">
        <v>319</v>
      </c>
      <c r="D54" s="70" t="s">
        <v>50</v>
      </c>
      <c r="E54" s="59">
        <v>1110</v>
      </c>
      <c r="F54" s="11">
        <f t="shared" si="11"/>
        <v>0</v>
      </c>
      <c r="G54" s="61">
        <v>62</v>
      </c>
      <c r="H54" s="11">
        <f t="shared" si="12"/>
        <v>0</v>
      </c>
      <c r="I54" s="62">
        <v>8</v>
      </c>
      <c r="J54" s="109">
        <f t="shared" si="13"/>
        <v>0</v>
      </c>
      <c r="K54" s="111">
        <f t="shared" si="14"/>
        <v>0</v>
      </c>
      <c r="L54" s="64">
        <v>40</v>
      </c>
      <c r="M54" s="62">
        <v>4</v>
      </c>
      <c r="N54" s="65">
        <v>4</v>
      </c>
      <c r="O54" s="59">
        <v>78</v>
      </c>
      <c r="P54" s="62">
        <v>6</v>
      </c>
      <c r="Q54" s="65">
        <v>6</v>
      </c>
      <c r="R54" s="236">
        <v>0</v>
      </c>
      <c r="S54" s="237">
        <v>0</v>
      </c>
      <c r="T54" s="238">
        <v>0</v>
      </c>
      <c r="U54" s="372">
        <v>36</v>
      </c>
      <c r="V54" s="374">
        <v>1</v>
      </c>
      <c r="W54" s="376">
        <v>1</v>
      </c>
      <c r="X54" s="416">
        <v>56</v>
      </c>
      <c r="Y54" s="417">
        <v>3</v>
      </c>
      <c r="Z54" s="418">
        <v>3</v>
      </c>
      <c r="AA54" s="514">
        <v>34</v>
      </c>
      <c r="AB54" s="515">
        <v>2</v>
      </c>
      <c r="AC54" s="516">
        <v>2</v>
      </c>
      <c r="AD54" s="59">
        <v>0</v>
      </c>
      <c r="AE54" s="62">
        <v>0</v>
      </c>
      <c r="AF54" s="65">
        <v>0</v>
      </c>
      <c r="AG54" s="59">
        <v>0</v>
      </c>
      <c r="AH54" s="62">
        <v>0</v>
      </c>
      <c r="AI54" s="65">
        <v>0</v>
      </c>
      <c r="AJ54" s="59">
        <v>0</v>
      </c>
      <c r="AK54" s="62">
        <v>0</v>
      </c>
      <c r="AL54" s="65">
        <v>0</v>
      </c>
      <c r="AM54" s="59">
        <v>0</v>
      </c>
      <c r="AN54" s="62">
        <v>0</v>
      </c>
      <c r="AO54" s="65">
        <v>0</v>
      </c>
      <c r="AP54" s="59">
        <v>0</v>
      </c>
      <c r="AQ54" s="62">
        <v>0</v>
      </c>
      <c r="AR54" s="65">
        <v>0</v>
      </c>
      <c r="AS54" s="59">
        <v>0</v>
      </c>
      <c r="AT54" s="62">
        <v>0</v>
      </c>
      <c r="AU54" s="65">
        <v>0</v>
      </c>
      <c r="AV54" s="59">
        <v>0</v>
      </c>
      <c r="AW54" s="62">
        <v>0</v>
      </c>
      <c r="AX54" s="65">
        <v>0</v>
      </c>
      <c r="AY54" s="59">
        <v>0</v>
      </c>
      <c r="AZ54" s="62">
        <v>0</v>
      </c>
      <c r="BA54" s="65">
        <v>0</v>
      </c>
      <c r="BB54" s="59">
        <v>0</v>
      </c>
      <c r="BC54" s="62">
        <v>0</v>
      </c>
      <c r="BD54" s="65">
        <v>0</v>
      </c>
      <c r="BE54" s="59">
        <v>0</v>
      </c>
      <c r="BF54" s="62">
        <v>0</v>
      </c>
      <c r="BG54" s="65">
        <v>0</v>
      </c>
      <c r="BH54" s="59">
        <v>0</v>
      </c>
      <c r="BI54" s="62">
        <v>0</v>
      </c>
      <c r="BJ54" s="65">
        <v>0</v>
      </c>
      <c r="BK54" s="59">
        <v>0</v>
      </c>
      <c r="BL54" s="62">
        <v>0</v>
      </c>
      <c r="BM54" s="65">
        <v>0</v>
      </c>
      <c r="BN54" s="59">
        <v>0</v>
      </c>
      <c r="BO54" s="62">
        <v>0</v>
      </c>
      <c r="BP54" s="65">
        <v>0</v>
      </c>
      <c r="BQ54" s="59">
        <v>0</v>
      </c>
      <c r="BR54" s="62">
        <v>0</v>
      </c>
      <c r="BS54" s="65">
        <v>0</v>
      </c>
      <c r="BT54" s="59">
        <v>0</v>
      </c>
      <c r="BU54" s="62">
        <v>0</v>
      </c>
      <c r="BV54" s="65">
        <v>0</v>
      </c>
      <c r="BW54" s="59">
        <v>0</v>
      </c>
      <c r="BX54" s="62">
        <v>0</v>
      </c>
      <c r="BY54" s="65">
        <v>0</v>
      </c>
      <c r="BZ54" s="59">
        <v>0</v>
      </c>
      <c r="CA54" s="62">
        <v>0</v>
      </c>
      <c r="CB54" s="65">
        <v>0</v>
      </c>
      <c r="CC54" s="59">
        <v>0</v>
      </c>
      <c r="CD54" s="62">
        <v>0</v>
      </c>
      <c r="CE54" s="65">
        <v>0</v>
      </c>
      <c r="CF54" s="59"/>
      <c r="CG54" s="62"/>
      <c r="CH54" s="65"/>
      <c r="CI54" s="59"/>
      <c r="CJ54" s="62"/>
      <c r="CK54" s="65"/>
    </row>
    <row r="55" ht="25.15" customHeight="1">
      <c r="A55" s="458" t="s">
        <v>320</v>
      </c>
      <c r="B55" s="9">
        <f t="shared" si="15"/>
        <v>48</v>
      </c>
      <c r="C55" s="57" t="s">
        <v>321</v>
      </c>
      <c r="D55" s="70" t="s">
        <v>50</v>
      </c>
      <c r="E55" s="59">
        <v>561</v>
      </c>
      <c r="F55" s="11">
        <f t="shared" si="11"/>
        <v>0</v>
      </c>
      <c r="G55" s="61">
        <v>35</v>
      </c>
      <c r="H55" s="11">
        <f t="shared" si="12"/>
        <v>0</v>
      </c>
      <c r="I55" s="62"/>
      <c r="J55" s="109" t="str">
        <f t="shared" si="13"/>
      </c>
      <c r="K55" s="111">
        <f t="shared" si="14"/>
        <v>0</v>
      </c>
      <c r="L55" s="64">
        <v>22</v>
      </c>
      <c r="M55" s="62">
        <v>0</v>
      </c>
      <c r="N55" s="65">
        <v>0</v>
      </c>
      <c r="O55" s="59">
        <v>15</v>
      </c>
      <c r="P55" s="62">
        <v>3</v>
      </c>
      <c r="Q55" s="65">
        <v>3</v>
      </c>
      <c r="R55" s="236">
        <v>20</v>
      </c>
      <c r="S55" s="237">
        <v>0</v>
      </c>
      <c r="T55" s="238">
        <v>0</v>
      </c>
      <c r="U55" s="372">
        <v>22</v>
      </c>
      <c r="V55" s="374">
        <v>2</v>
      </c>
      <c r="W55" s="376">
        <v>1</v>
      </c>
      <c r="X55" s="416">
        <v>20</v>
      </c>
      <c r="Y55" s="417">
        <v>2</v>
      </c>
      <c r="Z55" s="418">
        <v>2</v>
      </c>
      <c r="AA55" s="514">
        <v>21</v>
      </c>
      <c r="AB55" s="515">
        <v>0</v>
      </c>
      <c r="AC55" s="516">
        <v>0</v>
      </c>
      <c r="AD55" s="59">
        <v>0</v>
      </c>
      <c r="AE55" s="62">
        <v>0</v>
      </c>
      <c r="AF55" s="65">
        <v>0</v>
      </c>
      <c r="AG55" s="59">
        <v>0</v>
      </c>
      <c r="AH55" s="62">
        <v>0</v>
      </c>
      <c r="AI55" s="65">
        <v>0</v>
      </c>
      <c r="AJ55" s="59">
        <v>0</v>
      </c>
      <c r="AK55" s="62">
        <v>0</v>
      </c>
      <c r="AL55" s="65">
        <v>0</v>
      </c>
      <c r="AM55" s="59">
        <v>0</v>
      </c>
      <c r="AN55" s="62">
        <v>0</v>
      </c>
      <c r="AO55" s="65">
        <v>0</v>
      </c>
      <c r="AP55" s="59">
        <v>0</v>
      </c>
      <c r="AQ55" s="62">
        <v>0</v>
      </c>
      <c r="AR55" s="65">
        <v>0</v>
      </c>
      <c r="AS55" s="59">
        <v>0</v>
      </c>
      <c r="AT55" s="62">
        <v>0</v>
      </c>
      <c r="AU55" s="65">
        <v>0</v>
      </c>
      <c r="AV55" s="59">
        <v>0</v>
      </c>
      <c r="AW55" s="62">
        <v>0</v>
      </c>
      <c r="AX55" s="65">
        <v>0</v>
      </c>
      <c r="AY55" s="59">
        <v>0</v>
      </c>
      <c r="AZ55" s="62">
        <v>0</v>
      </c>
      <c r="BA55" s="65">
        <v>0</v>
      </c>
      <c r="BB55" s="59">
        <v>0</v>
      </c>
      <c r="BC55" s="62">
        <v>0</v>
      </c>
      <c r="BD55" s="65">
        <v>0</v>
      </c>
      <c r="BE55" s="59">
        <v>0</v>
      </c>
      <c r="BF55" s="62">
        <v>0</v>
      </c>
      <c r="BG55" s="65">
        <v>0</v>
      </c>
      <c r="BH55" s="59">
        <v>0</v>
      </c>
      <c r="BI55" s="62">
        <v>0</v>
      </c>
      <c r="BJ55" s="65">
        <v>0</v>
      </c>
      <c r="BK55" s="59">
        <v>0</v>
      </c>
      <c r="BL55" s="62">
        <v>0</v>
      </c>
      <c r="BM55" s="65">
        <v>0</v>
      </c>
      <c r="BN55" s="59">
        <v>0</v>
      </c>
      <c r="BO55" s="62">
        <v>0</v>
      </c>
      <c r="BP55" s="65">
        <v>0</v>
      </c>
      <c r="BQ55" s="59">
        <v>0</v>
      </c>
      <c r="BR55" s="62">
        <v>0</v>
      </c>
      <c r="BS55" s="65">
        <v>0</v>
      </c>
      <c r="BT55" s="59">
        <v>0</v>
      </c>
      <c r="BU55" s="62">
        <v>0</v>
      </c>
      <c r="BV55" s="65">
        <v>0</v>
      </c>
      <c r="BW55" s="59">
        <v>0</v>
      </c>
      <c r="BX55" s="62">
        <v>0</v>
      </c>
      <c r="BY55" s="65">
        <v>0</v>
      </c>
      <c r="BZ55" s="59">
        <v>0</v>
      </c>
      <c r="CA55" s="62">
        <v>0</v>
      </c>
      <c r="CB55" s="65">
        <v>0</v>
      </c>
      <c r="CC55" s="59">
        <v>0</v>
      </c>
      <c r="CD55" s="62">
        <v>0</v>
      </c>
      <c r="CE55" s="65">
        <v>0</v>
      </c>
      <c r="CF55" s="59"/>
      <c r="CG55" s="62"/>
      <c r="CH55" s="65"/>
      <c r="CI55" s="59"/>
      <c r="CJ55" s="62"/>
      <c r="CK55" s="65"/>
    </row>
    <row r="56" ht="25.15" customHeight="1">
      <c r="A56" s="458" t="s">
        <v>322</v>
      </c>
      <c r="B56" s="9">
        <f t="shared" si="15"/>
        <v>49</v>
      </c>
      <c r="C56" s="57" t="s">
        <v>323</v>
      </c>
      <c r="D56" s="70" t="s">
        <v>50</v>
      </c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>
        <v>0</v>
      </c>
      <c r="M56" s="62">
        <v>0</v>
      </c>
      <c r="N56" s="65">
        <v>0</v>
      </c>
      <c r="O56" s="59">
        <v>0</v>
      </c>
      <c r="P56" s="62">
        <v>0</v>
      </c>
      <c r="Q56" s="65">
        <v>0</v>
      </c>
      <c r="R56" s="59">
        <v>0</v>
      </c>
      <c r="S56" s="62">
        <v>0</v>
      </c>
      <c r="T56" s="65">
        <v>0</v>
      </c>
      <c r="U56" s="372">
        <v>0</v>
      </c>
      <c r="V56" s="374">
        <v>0</v>
      </c>
      <c r="W56" s="376">
        <v>0</v>
      </c>
      <c r="X56" s="416">
        <v>0</v>
      </c>
      <c r="Y56" s="417">
        <v>0</v>
      </c>
      <c r="Z56" s="418">
        <v>0</v>
      </c>
      <c r="AA56" s="514">
        <v>0</v>
      </c>
      <c r="AB56" s="515">
        <v>0</v>
      </c>
      <c r="AC56" s="516">
        <v>0</v>
      </c>
      <c r="AD56" s="59">
        <v>0</v>
      </c>
      <c r="AE56" s="62">
        <v>0</v>
      </c>
      <c r="AF56" s="65">
        <v>0</v>
      </c>
      <c r="AG56" s="59">
        <v>0</v>
      </c>
      <c r="AH56" s="62">
        <v>0</v>
      </c>
      <c r="AI56" s="65">
        <v>0</v>
      </c>
      <c r="AJ56" s="59">
        <v>0</v>
      </c>
      <c r="AK56" s="62">
        <v>0</v>
      </c>
      <c r="AL56" s="65">
        <v>0</v>
      </c>
      <c r="AM56" s="59">
        <v>0</v>
      </c>
      <c r="AN56" s="62">
        <v>0</v>
      </c>
      <c r="AO56" s="65">
        <v>0</v>
      </c>
      <c r="AP56" s="59">
        <v>0</v>
      </c>
      <c r="AQ56" s="62">
        <v>0</v>
      </c>
      <c r="AR56" s="65">
        <v>0</v>
      </c>
      <c r="AS56" s="59">
        <v>0</v>
      </c>
      <c r="AT56" s="62">
        <v>0</v>
      </c>
      <c r="AU56" s="65">
        <v>0</v>
      </c>
      <c r="AV56" s="59">
        <v>0</v>
      </c>
      <c r="AW56" s="62">
        <v>0</v>
      </c>
      <c r="AX56" s="65">
        <v>0</v>
      </c>
      <c r="AY56" s="59">
        <v>0</v>
      </c>
      <c r="AZ56" s="62">
        <v>0</v>
      </c>
      <c r="BA56" s="65">
        <v>0</v>
      </c>
      <c r="BB56" s="59">
        <v>0</v>
      </c>
      <c r="BC56" s="62">
        <v>0</v>
      </c>
      <c r="BD56" s="65">
        <v>0</v>
      </c>
      <c r="BE56" s="59">
        <v>0</v>
      </c>
      <c r="BF56" s="62">
        <v>0</v>
      </c>
      <c r="BG56" s="65">
        <v>0</v>
      </c>
      <c r="BH56" s="59">
        <v>0</v>
      </c>
      <c r="BI56" s="62">
        <v>0</v>
      </c>
      <c r="BJ56" s="65">
        <v>0</v>
      </c>
      <c r="BK56" s="59">
        <v>0</v>
      </c>
      <c r="BL56" s="62">
        <v>0</v>
      </c>
      <c r="BM56" s="65">
        <v>0</v>
      </c>
      <c r="BN56" s="59">
        <v>0</v>
      </c>
      <c r="BO56" s="62">
        <v>0</v>
      </c>
      <c r="BP56" s="65">
        <v>0</v>
      </c>
      <c r="BQ56" s="59">
        <v>0</v>
      </c>
      <c r="BR56" s="62">
        <v>0</v>
      </c>
      <c r="BS56" s="65">
        <v>0</v>
      </c>
      <c r="BT56" s="59">
        <v>0</v>
      </c>
      <c r="BU56" s="62">
        <v>0</v>
      </c>
      <c r="BV56" s="65">
        <v>0</v>
      </c>
      <c r="BW56" s="59">
        <v>0</v>
      </c>
      <c r="BX56" s="62">
        <v>0</v>
      </c>
      <c r="BY56" s="65">
        <v>0</v>
      </c>
      <c r="BZ56" s="59">
        <v>0</v>
      </c>
      <c r="CA56" s="62">
        <v>0</v>
      </c>
      <c r="CB56" s="65">
        <v>0</v>
      </c>
      <c r="CC56" s="59">
        <v>0</v>
      </c>
      <c r="CD56" s="62">
        <v>0</v>
      </c>
      <c r="CE56" s="65">
        <v>0</v>
      </c>
      <c r="CF56" s="59"/>
      <c r="CG56" s="62"/>
      <c r="CH56" s="65"/>
      <c r="CI56" s="59"/>
      <c r="CJ56" s="62"/>
      <c r="CK56" s="65"/>
    </row>
    <row r="57" ht="25.15" customHeight="1">
      <c r="A57" s="458" t="s">
        <v>324</v>
      </c>
      <c r="B57" s="9">
        <f t="shared" si="15"/>
        <v>50</v>
      </c>
      <c r="C57" s="57" t="s">
        <v>325</v>
      </c>
      <c r="D57" s="70" t="s">
        <v>50</v>
      </c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>
        <v>0</v>
      </c>
      <c r="M57" s="62">
        <v>0</v>
      </c>
      <c r="N57" s="65">
        <v>0</v>
      </c>
      <c r="O57" s="59">
        <v>0</v>
      </c>
      <c r="P57" s="62">
        <v>0</v>
      </c>
      <c r="Q57" s="65">
        <v>0</v>
      </c>
      <c r="R57" s="59">
        <v>0</v>
      </c>
      <c r="S57" s="62">
        <v>0</v>
      </c>
      <c r="T57" s="65">
        <v>0</v>
      </c>
      <c r="U57" s="372">
        <v>0</v>
      </c>
      <c r="V57" s="374">
        <v>0</v>
      </c>
      <c r="W57" s="376">
        <v>0</v>
      </c>
      <c r="X57" s="416">
        <v>0</v>
      </c>
      <c r="Y57" s="417">
        <v>0</v>
      </c>
      <c r="Z57" s="418">
        <v>0</v>
      </c>
      <c r="AA57" s="514">
        <v>0</v>
      </c>
      <c r="AB57" s="515">
        <v>0</v>
      </c>
      <c r="AC57" s="516">
        <v>0</v>
      </c>
      <c r="AD57" s="59">
        <v>0</v>
      </c>
      <c r="AE57" s="62">
        <v>0</v>
      </c>
      <c r="AF57" s="65">
        <v>0</v>
      </c>
      <c r="AG57" s="59">
        <v>0</v>
      </c>
      <c r="AH57" s="62">
        <v>0</v>
      </c>
      <c r="AI57" s="65">
        <v>0</v>
      </c>
      <c r="AJ57" s="59">
        <v>0</v>
      </c>
      <c r="AK57" s="62">
        <v>0</v>
      </c>
      <c r="AL57" s="65">
        <v>0</v>
      </c>
      <c r="AM57" s="59">
        <v>0</v>
      </c>
      <c r="AN57" s="62">
        <v>0</v>
      </c>
      <c r="AO57" s="65">
        <v>0</v>
      </c>
      <c r="AP57" s="59">
        <v>0</v>
      </c>
      <c r="AQ57" s="62">
        <v>0</v>
      </c>
      <c r="AR57" s="65">
        <v>0</v>
      </c>
      <c r="AS57" s="59">
        <v>0</v>
      </c>
      <c r="AT57" s="62">
        <v>0</v>
      </c>
      <c r="AU57" s="65">
        <v>0</v>
      </c>
      <c r="AV57" s="59">
        <v>0</v>
      </c>
      <c r="AW57" s="62">
        <v>0</v>
      </c>
      <c r="AX57" s="65">
        <v>0</v>
      </c>
      <c r="AY57" s="59">
        <v>0</v>
      </c>
      <c r="AZ57" s="62">
        <v>0</v>
      </c>
      <c r="BA57" s="65">
        <v>0</v>
      </c>
      <c r="BB57" s="59">
        <v>0</v>
      </c>
      <c r="BC57" s="62">
        <v>0</v>
      </c>
      <c r="BD57" s="65">
        <v>0</v>
      </c>
      <c r="BE57" s="59">
        <v>0</v>
      </c>
      <c r="BF57" s="62">
        <v>0</v>
      </c>
      <c r="BG57" s="65">
        <v>0</v>
      </c>
      <c r="BH57" s="59">
        <v>0</v>
      </c>
      <c r="BI57" s="62">
        <v>0</v>
      </c>
      <c r="BJ57" s="65">
        <v>0</v>
      </c>
      <c r="BK57" s="59">
        <v>0</v>
      </c>
      <c r="BL57" s="62">
        <v>0</v>
      </c>
      <c r="BM57" s="65">
        <v>0</v>
      </c>
      <c r="BN57" s="59">
        <v>0</v>
      </c>
      <c r="BO57" s="62">
        <v>0</v>
      </c>
      <c r="BP57" s="65">
        <v>0</v>
      </c>
      <c r="BQ57" s="59">
        <v>0</v>
      </c>
      <c r="BR57" s="62">
        <v>0</v>
      </c>
      <c r="BS57" s="65">
        <v>0</v>
      </c>
      <c r="BT57" s="59">
        <v>0</v>
      </c>
      <c r="BU57" s="62">
        <v>0</v>
      </c>
      <c r="BV57" s="65">
        <v>0</v>
      </c>
      <c r="BW57" s="59">
        <v>0</v>
      </c>
      <c r="BX57" s="62">
        <v>0</v>
      </c>
      <c r="BY57" s="65">
        <v>0</v>
      </c>
      <c r="BZ57" s="59">
        <v>0</v>
      </c>
      <c r="CA57" s="62">
        <v>0</v>
      </c>
      <c r="CB57" s="65">
        <v>0</v>
      </c>
      <c r="CC57" s="59">
        <v>0</v>
      </c>
      <c r="CD57" s="62">
        <v>0</v>
      </c>
      <c r="CE57" s="65">
        <v>0</v>
      </c>
      <c r="CF57" s="59"/>
      <c r="CG57" s="62"/>
      <c r="CH57" s="65"/>
      <c r="CI57" s="59"/>
      <c r="CJ57" s="62"/>
      <c r="CK57" s="65"/>
    </row>
    <row r="58" ht="25.15" customHeight="1">
      <c r="A58" s="458" t="s">
        <v>326</v>
      </c>
      <c r="B58" s="9">
        <f t="shared" si="15"/>
        <v>51</v>
      </c>
      <c r="C58" s="57" t="s">
        <v>327</v>
      </c>
      <c r="D58" s="70" t="s">
        <v>50</v>
      </c>
      <c r="E58" s="59"/>
      <c r="F58" s="11"/>
      <c r="G58" s="61"/>
      <c r="H58" s="11"/>
      <c r="I58" s="62"/>
      <c r="J58" s="109"/>
      <c r="K58" s="111">
        <f t="shared" si="14"/>
        <v>0</v>
      </c>
      <c r="L58" s="64">
        <v>100</v>
      </c>
      <c r="M58" s="62">
        <v>1</v>
      </c>
      <c r="N58" s="65">
        <v>1</v>
      </c>
      <c r="O58" s="59">
        <v>67</v>
      </c>
      <c r="P58" s="62">
        <v>0</v>
      </c>
      <c r="Q58" s="65">
        <v>0</v>
      </c>
      <c r="R58" s="59">
        <v>0</v>
      </c>
      <c r="S58" s="62">
        <v>0</v>
      </c>
      <c r="T58" s="65">
        <v>0</v>
      </c>
      <c r="U58" s="372">
        <v>0</v>
      </c>
      <c r="V58" s="374">
        <v>0</v>
      </c>
      <c r="W58" s="376">
        <v>0</v>
      </c>
      <c r="X58" s="514">
        <v>65</v>
      </c>
      <c r="Y58" s="515">
        <v>1</v>
      </c>
      <c r="Z58" s="516">
        <v>0</v>
      </c>
      <c r="AA58" s="514">
        <v>60</v>
      </c>
      <c r="AB58" s="515">
        <v>0</v>
      </c>
      <c r="AC58" s="516">
        <v>0</v>
      </c>
      <c r="AD58" s="59">
        <v>0</v>
      </c>
      <c r="AE58" s="62">
        <v>0</v>
      </c>
      <c r="AF58" s="65">
        <v>0</v>
      </c>
      <c r="AG58" s="59">
        <v>0</v>
      </c>
      <c r="AH58" s="62">
        <v>0</v>
      </c>
      <c r="AI58" s="65">
        <v>0</v>
      </c>
      <c r="AJ58" s="59">
        <v>0</v>
      </c>
      <c r="AK58" s="62">
        <v>0</v>
      </c>
      <c r="AL58" s="65">
        <v>0</v>
      </c>
      <c r="AM58" s="59">
        <v>0</v>
      </c>
      <c r="AN58" s="62">
        <v>0</v>
      </c>
      <c r="AO58" s="65">
        <v>0</v>
      </c>
      <c r="AP58" s="59">
        <v>0</v>
      </c>
      <c r="AQ58" s="62">
        <v>0</v>
      </c>
      <c r="AR58" s="65">
        <v>0</v>
      </c>
      <c r="AS58" s="59">
        <v>0</v>
      </c>
      <c r="AT58" s="62">
        <v>0</v>
      </c>
      <c r="AU58" s="65">
        <v>0</v>
      </c>
      <c r="AV58" s="59">
        <v>0</v>
      </c>
      <c r="AW58" s="62">
        <v>0</v>
      </c>
      <c r="AX58" s="65">
        <v>0</v>
      </c>
      <c r="AY58" s="59">
        <v>0</v>
      </c>
      <c r="AZ58" s="62">
        <v>0</v>
      </c>
      <c r="BA58" s="65">
        <v>0</v>
      </c>
      <c r="BB58" s="59">
        <v>0</v>
      </c>
      <c r="BC58" s="62">
        <v>0</v>
      </c>
      <c r="BD58" s="65">
        <v>0</v>
      </c>
      <c r="BE58" s="59">
        <v>0</v>
      </c>
      <c r="BF58" s="62">
        <v>0</v>
      </c>
      <c r="BG58" s="65">
        <v>0</v>
      </c>
      <c r="BH58" s="59">
        <v>0</v>
      </c>
      <c r="BI58" s="62">
        <v>0</v>
      </c>
      <c r="BJ58" s="65">
        <v>0</v>
      </c>
      <c r="BK58" s="59">
        <v>0</v>
      </c>
      <c r="BL58" s="62">
        <v>0</v>
      </c>
      <c r="BM58" s="65">
        <v>0</v>
      </c>
      <c r="BN58" s="59">
        <v>0</v>
      </c>
      <c r="BO58" s="62">
        <v>0</v>
      </c>
      <c r="BP58" s="65">
        <v>0</v>
      </c>
      <c r="BQ58" s="59">
        <v>0</v>
      </c>
      <c r="BR58" s="62">
        <v>0</v>
      </c>
      <c r="BS58" s="65">
        <v>0</v>
      </c>
      <c r="BT58" s="59">
        <v>0</v>
      </c>
      <c r="BU58" s="62">
        <v>0</v>
      </c>
      <c r="BV58" s="65">
        <v>0</v>
      </c>
      <c r="BW58" s="59">
        <v>0</v>
      </c>
      <c r="BX58" s="62">
        <v>0</v>
      </c>
      <c r="BY58" s="65">
        <v>0</v>
      </c>
      <c r="BZ58" s="59">
        <v>0</v>
      </c>
      <c r="CA58" s="62">
        <v>0</v>
      </c>
      <c r="CB58" s="65">
        <v>0</v>
      </c>
      <c r="CC58" s="59">
        <v>0</v>
      </c>
      <c r="CD58" s="62">
        <v>0</v>
      </c>
      <c r="CE58" s="65">
        <v>0</v>
      </c>
      <c r="CF58" s="59"/>
      <c r="CG58" s="62"/>
      <c r="CH58" s="65"/>
      <c r="CI58" s="59"/>
      <c r="CJ58" s="62"/>
      <c r="CK58" s="65"/>
    </row>
    <row r="59" ht="25.15" customHeight="1">
      <c r="A59" s="458" t="s">
        <v>328</v>
      </c>
      <c r="B59" s="9">
        <f t="shared" si="15"/>
        <v>52</v>
      </c>
      <c r="C59" s="57" t="s">
        <v>329</v>
      </c>
      <c r="D59" s="70" t="s">
        <v>50</v>
      </c>
      <c r="E59" s="59"/>
      <c r="F59" s="11"/>
      <c r="G59" s="61"/>
      <c r="H59" s="11"/>
      <c r="I59" s="62"/>
      <c r="J59" s="109"/>
      <c r="K59" s="111">
        <f t="shared" si="14"/>
        <v>0</v>
      </c>
      <c r="L59" s="64">
        <v>48</v>
      </c>
      <c r="M59" s="62">
        <v>1</v>
      </c>
      <c r="N59" s="65">
        <v>1</v>
      </c>
      <c r="O59" s="59">
        <v>75</v>
      </c>
      <c r="P59" s="62">
        <v>0</v>
      </c>
      <c r="Q59" s="65">
        <v>0</v>
      </c>
      <c r="R59" s="59">
        <v>0</v>
      </c>
      <c r="S59" s="62">
        <v>0</v>
      </c>
      <c r="T59" s="65">
        <v>0</v>
      </c>
      <c r="U59" s="372">
        <v>71</v>
      </c>
      <c r="V59" s="374">
        <v>0</v>
      </c>
      <c r="W59" s="376">
        <v>0</v>
      </c>
      <c r="X59" s="416">
        <v>0</v>
      </c>
      <c r="Y59" s="417">
        <v>0</v>
      </c>
      <c r="Z59" s="418">
        <v>0</v>
      </c>
      <c r="AA59" s="514">
        <v>0</v>
      </c>
      <c r="AB59" s="515">
        <v>0</v>
      </c>
      <c r="AC59" s="516">
        <v>0</v>
      </c>
      <c r="AD59" s="59">
        <v>0</v>
      </c>
      <c r="AE59" s="62">
        <v>0</v>
      </c>
      <c r="AF59" s="65">
        <v>0</v>
      </c>
      <c r="AG59" s="59">
        <v>0</v>
      </c>
      <c r="AH59" s="62">
        <v>0</v>
      </c>
      <c r="AI59" s="65">
        <v>0</v>
      </c>
      <c r="AJ59" s="59">
        <v>0</v>
      </c>
      <c r="AK59" s="62">
        <v>0</v>
      </c>
      <c r="AL59" s="65">
        <v>0</v>
      </c>
      <c r="AM59" s="59">
        <v>0</v>
      </c>
      <c r="AN59" s="62">
        <v>0</v>
      </c>
      <c r="AO59" s="65">
        <v>0</v>
      </c>
      <c r="AP59" s="59">
        <v>0</v>
      </c>
      <c r="AQ59" s="62">
        <v>0</v>
      </c>
      <c r="AR59" s="65">
        <v>0</v>
      </c>
      <c r="AS59" s="59">
        <v>0</v>
      </c>
      <c r="AT59" s="62">
        <v>0</v>
      </c>
      <c r="AU59" s="65">
        <v>0</v>
      </c>
      <c r="AV59" s="59">
        <v>0</v>
      </c>
      <c r="AW59" s="62">
        <v>0</v>
      </c>
      <c r="AX59" s="65">
        <v>0</v>
      </c>
      <c r="AY59" s="59">
        <v>0</v>
      </c>
      <c r="AZ59" s="62">
        <v>0</v>
      </c>
      <c r="BA59" s="65">
        <v>0</v>
      </c>
      <c r="BB59" s="59">
        <v>0</v>
      </c>
      <c r="BC59" s="62">
        <v>0</v>
      </c>
      <c r="BD59" s="65">
        <v>0</v>
      </c>
      <c r="BE59" s="59">
        <v>0</v>
      </c>
      <c r="BF59" s="62">
        <v>0</v>
      </c>
      <c r="BG59" s="65">
        <v>0</v>
      </c>
      <c r="BH59" s="59">
        <v>0</v>
      </c>
      <c r="BI59" s="62">
        <v>0</v>
      </c>
      <c r="BJ59" s="65">
        <v>0</v>
      </c>
      <c r="BK59" s="59">
        <v>0</v>
      </c>
      <c r="BL59" s="62">
        <v>0</v>
      </c>
      <c r="BM59" s="65">
        <v>0</v>
      </c>
      <c r="BN59" s="59">
        <v>0</v>
      </c>
      <c r="BO59" s="62">
        <v>0</v>
      </c>
      <c r="BP59" s="65">
        <v>0</v>
      </c>
      <c r="BQ59" s="59">
        <v>0</v>
      </c>
      <c r="BR59" s="62">
        <v>0</v>
      </c>
      <c r="BS59" s="65">
        <v>0</v>
      </c>
      <c r="BT59" s="59">
        <v>0</v>
      </c>
      <c r="BU59" s="62">
        <v>0</v>
      </c>
      <c r="BV59" s="65">
        <v>0</v>
      </c>
      <c r="BW59" s="59">
        <v>0</v>
      </c>
      <c r="BX59" s="62">
        <v>0</v>
      </c>
      <c r="BY59" s="65">
        <v>0</v>
      </c>
      <c r="BZ59" s="59">
        <v>0</v>
      </c>
      <c r="CA59" s="62">
        <v>0</v>
      </c>
      <c r="CB59" s="65">
        <v>0</v>
      </c>
      <c r="CC59" s="59">
        <v>0</v>
      </c>
      <c r="CD59" s="62">
        <v>0</v>
      </c>
      <c r="CE59" s="65">
        <v>0</v>
      </c>
      <c r="CF59" s="59"/>
      <c r="CG59" s="62"/>
      <c r="CH59" s="65"/>
      <c r="CI59" s="59"/>
      <c r="CJ59" s="62"/>
      <c r="CK59" s="65"/>
    </row>
    <row r="60" ht="25.15" customHeight="1">
      <c r="A60" s="458" t="s">
        <v>330</v>
      </c>
      <c r="B60" s="9">
        <f t="shared" si="15"/>
        <v>53</v>
      </c>
      <c r="C60" s="57" t="s">
        <v>331</v>
      </c>
      <c r="D60" s="70" t="s">
        <v>50</v>
      </c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>
        <v>53</v>
      </c>
      <c r="M60" s="62">
        <v>6</v>
      </c>
      <c r="N60" s="65">
        <v>6</v>
      </c>
      <c r="O60" s="59">
        <v>50</v>
      </c>
      <c r="P60" s="62">
        <v>3</v>
      </c>
      <c r="Q60" s="65">
        <v>3</v>
      </c>
      <c r="R60" s="59">
        <v>0</v>
      </c>
      <c r="S60" s="62">
        <v>0</v>
      </c>
      <c r="T60" s="65">
        <v>0</v>
      </c>
      <c r="U60" s="372">
        <v>0</v>
      </c>
      <c r="V60" s="374">
        <v>0</v>
      </c>
      <c r="W60" s="376">
        <v>0</v>
      </c>
      <c r="X60" s="514">
        <v>70</v>
      </c>
      <c r="Y60" s="515">
        <v>2</v>
      </c>
      <c r="Z60" s="516">
        <v>1</v>
      </c>
      <c r="AA60" s="514">
        <v>49</v>
      </c>
      <c r="AB60" s="515">
        <v>2</v>
      </c>
      <c r="AC60" s="516">
        <v>2</v>
      </c>
      <c r="AD60" s="59">
        <v>0</v>
      </c>
      <c r="AE60" s="62">
        <v>0</v>
      </c>
      <c r="AF60" s="65">
        <v>0</v>
      </c>
      <c r="AG60" s="59">
        <v>0</v>
      </c>
      <c r="AH60" s="62">
        <v>0</v>
      </c>
      <c r="AI60" s="65">
        <v>0</v>
      </c>
      <c r="AJ60" s="59">
        <v>0</v>
      </c>
      <c r="AK60" s="62">
        <v>0</v>
      </c>
      <c r="AL60" s="65">
        <v>0</v>
      </c>
      <c r="AM60" s="59">
        <v>0</v>
      </c>
      <c r="AN60" s="62">
        <v>0</v>
      </c>
      <c r="AO60" s="65">
        <v>0</v>
      </c>
      <c r="AP60" s="59">
        <v>0</v>
      </c>
      <c r="AQ60" s="62">
        <v>0</v>
      </c>
      <c r="AR60" s="65">
        <v>0</v>
      </c>
      <c r="AS60" s="59">
        <v>0</v>
      </c>
      <c r="AT60" s="62">
        <v>0</v>
      </c>
      <c r="AU60" s="65">
        <v>0</v>
      </c>
      <c r="AV60" s="59">
        <v>0</v>
      </c>
      <c r="AW60" s="62">
        <v>0</v>
      </c>
      <c r="AX60" s="65">
        <v>0</v>
      </c>
      <c r="AY60" s="59">
        <v>0</v>
      </c>
      <c r="AZ60" s="62">
        <v>0</v>
      </c>
      <c r="BA60" s="65">
        <v>0</v>
      </c>
      <c r="BB60" s="59">
        <v>0</v>
      </c>
      <c r="BC60" s="62">
        <v>0</v>
      </c>
      <c r="BD60" s="65">
        <v>0</v>
      </c>
      <c r="BE60" s="59">
        <v>0</v>
      </c>
      <c r="BF60" s="62">
        <v>0</v>
      </c>
      <c r="BG60" s="65">
        <v>0</v>
      </c>
      <c r="BH60" s="59">
        <v>0</v>
      </c>
      <c r="BI60" s="62">
        <v>0</v>
      </c>
      <c r="BJ60" s="65">
        <v>0</v>
      </c>
      <c r="BK60" s="59">
        <v>0</v>
      </c>
      <c r="BL60" s="62">
        <v>0</v>
      </c>
      <c r="BM60" s="65">
        <v>0</v>
      </c>
      <c r="BN60" s="59">
        <v>0</v>
      </c>
      <c r="BO60" s="62">
        <v>0</v>
      </c>
      <c r="BP60" s="65">
        <v>0</v>
      </c>
      <c r="BQ60" s="59">
        <v>0</v>
      </c>
      <c r="BR60" s="62">
        <v>0</v>
      </c>
      <c r="BS60" s="65">
        <v>0</v>
      </c>
      <c r="BT60" s="59">
        <v>0</v>
      </c>
      <c r="BU60" s="62">
        <v>0</v>
      </c>
      <c r="BV60" s="65">
        <v>0</v>
      </c>
      <c r="BW60" s="59">
        <v>0</v>
      </c>
      <c r="BX60" s="62">
        <v>0</v>
      </c>
      <c r="BY60" s="65">
        <v>0</v>
      </c>
      <c r="BZ60" s="59">
        <v>0</v>
      </c>
      <c r="CA60" s="62">
        <v>0</v>
      </c>
      <c r="CB60" s="65">
        <v>0</v>
      </c>
      <c r="CC60" s="59">
        <v>0</v>
      </c>
      <c r="CD60" s="62">
        <v>0</v>
      </c>
      <c r="CE60" s="65">
        <v>0</v>
      </c>
      <c r="CF60" s="59"/>
      <c r="CG60" s="62"/>
      <c r="CH60" s="65"/>
      <c r="CI60" s="59"/>
      <c r="CJ60" s="62"/>
      <c r="CK60" s="65"/>
    </row>
    <row r="61" ht="25.15" customHeight="1">
      <c r="A61" s="458" t="s">
        <v>332</v>
      </c>
      <c r="B61" s="9">
        <f t="shared" si="15"/>
        <v>54</v>
      </c>
      <c r="C61" s="57" t="s">
        <v>333</v>
      </c>
      <c r="D61" s="70" t="s">
        <v>50</v>
      </c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>
        <v>52</v>
      </c>
      <c r="M61" s="62">
        <v>0</v>
      </c>
      <c r="N61" s="65">
        <v>0</v>
      </c>
      <c r="O61" s="59">
        <v>74</v>
      </c>
      <c r="P61" s="62">
        <v>1</v>
      </c>
      <c r="Q61" s="65">
        <v>1</v>
      </c>
      <c r="R61" s="59">
        <v>0</v>
      </c>
      <c r="S61" s="62">
        <v>0</v>
      </c>
      <c r="T61" s="65">
        <v>0</v>
      </c>
      <c r="U61" s="372">
        <v>25</v>
      </c>
      <c r="V61" s="374">
        <v>0</v>
      </c>
      <c r="W61" s="376">
        <v>0</v>
      </c>
      <c r="X61" s="514">
        <v>35</v>
      </c>
      <c r="Y61" s="515">
        <v>0</v>
      </c>
      <c r="Z61" s="516">
        <v>0</v>
      </c>
      <c r="AA61" s="514">
        <v>28</v>
      </c>
      <c r="AB61" s="515">
        <v>0</v>
      </c>
      <c r="AC61" s="516">
        <v>0</v>
      </c>
      <c r="AD61" s="59">
        <v>0</v>
      </c>
      <c r="AE61" s="62">
        <v>0</v>
      </c>
      <c r="AF61" s="65">
        <v>0</v>
      </c>
      <c r="AG61" s="59">
        <v>0</v>
      </c>
      <c r="AH61" s="62">
        <v>0</v>
      </c>
      <c r="AI61" s="65">
        <v>0</v>
      </c>
      <c r="AJ61" s="59">
        <v>0</v>
      </c>
      <c r="AK61" s="62">
        <v>0</v>
      </c>
      <c r="AL61" s="65">
        <v>0</v>
      </c>
      <c r="AM61" s="59">
        <v>0</v>
      </c>
      <c r="AN61" s="62">
        <v>0</v>
      </c>
      <c r="AO61" s="65">
        <v>0</v>
      </c>
      <c r="AP61" s="59">
        <v>0</v>
      </c>
      <c r="AQ61" s="62">
        <v>0</v>
      </c>
      <c r="AR61" s="65">
        <v>0</v>
      </c>
      <c r="AS61" s="59">
        <v>0</v>
      </c>
      <c r="AT61" s="62">
        <v>0</v>
      </c>
      <c r="AU61" s="65">
        <v>0</v>
      </c>
      <c r="AV61" s="59">
        <v>0</v>
      </c>
      <c r="AW61" s="62">
        <v>0</v>
      </c>
      <c r="AX61" s="65">
        <v>0</v>
      </c>
      <c r="AY61" s="59">
        <v>0</v>
      </c>
      <c r="AZ61" s="62">
        <v>0</v>
      </c>
      <c r="BA61" s="65">
        <v>0</v>
      </c>
      <c r="BB61" s="59">
        <v>0</v>
      </c>
      <c r="BC61" s="62">
        <v>0</v>
      </c>
      <c r="BD61" s="65">
        <v>0</v>
      </c>
      <c r="BE61" s="59">
        <v>0</v>
      </c>
      <c r="BF61" s="62">
        <v>0</v>
      </c>
      <c r="BG61" s="65">
        <v>0</v>
      </c>
      <c r="BH61" s="59">
        <v>0</v>
      </c>
      <c r="BI61" s="62">
        <v>0</v>
      </c>
      <c r="BJ61" s="65">
        <v>0</v>
      </c>
      <c r="BK61" s="59">
        <v>0</v>
      </c>
      <c r="BL61" s="62">
        <v>0</v>
      </c>
      <c r="BM61" s="65">
        <v>0</v>
      </c>
      <c r="BN61" s="59">
        <v>0</v>
      </c>
      <c r="BO61" s="62">
        <v>0</v>
      </c>
      <c r="BP61" s="65">
        <v>0</v>
      </c>
      <c r="BQ61" s="59">
        <v>0</v>
      </c>
      <c r="BR61" s="62">
        <v>0</v>
      </c>
      <c r="BS61" s="65">
        <v>0</v>
      </c>
      <c r="BT61" s="59">
        <v>0</v>
      </c>
      <c r="BU61" s="62">
        <v>0</v>
      </c>
      <c r="BV61" s="65">
        <v>0</v>
      </c>
      <c r="BW61" s="59">
        <v>0</v>
      </c>
      <c r="BX61" s="62">
        <v>0</v>
      </c>
      <c r="BY61" s="65">
        <v>0</v>
      </c>
      <c r="BZ61" s="59">
        <v>0</v>
      </c>
      <c r="CA61" s="62">
        <v>0</v>
      </c>
      <c r="CB61" s="65">
        <v>0</v>
      </c>
      <c r="CC61" s="59">
        <v>0</v>
      </c>
      <c r="CD61" s="62">
        <v>0</v>
      </c>
      <c r="CE61" s="65">
        <v>0</v>
      </c>
      <c r="CF61" s="59"/>
      <c r="CG61" s="62"/>
      <c r="CH61" s="65"/>
      <c r="CI61" s="59"/>
      <c r="CJ61" s="62"/>
      <c r="CK61" s="65"/>
    </row>
    <row r="62" ht="25.15" customHeight="1">
      <c r="A62" s="458" t="s">
        <v>334</v>
      </c>
      <c r="B62" s="9">
        <f t="shared" si="15"/>
        <v>55</v>
      </c>
      <c r="C62" s="57" t="s">
        <v>335</v>
      </c>
      <c r="D62" s="70" t="s">
        <v>50</v>
      </c>
      <c r="E62" s="59"/>
      <c r="F62" s="11"/>
      <c r="G62" s="61"/>
      <c r="H62" s="11"/>
      <c r="I62" s="62"/>
      <c r="J62" s="109"/>
      <c r="K62" s="111">
        <f t="shared" si="14"/>
        <v>0</v>
      </c>
      <c r="L62" s="64">
        <v>16</v>
      </c>
      <c r="M62" s="62">
        <v>1</v>
      </c>
      <c r="N62" s="65">
        <v>1</v>
      </c>
      <c r="O62" s="59">
        <v>28</v>
      </c>
      <c r="P62" s="62">
        <v>1</v>
      </c>
      <c r="Q62" s="65">
        <v>1</v>
      </c>
      <c r="R62" s="59">
        <v>0</v>
      </c>
      <c r="S62" s="62">
        <v>0</v>
      </c>
      <c r="T62" s="65">
        <v>0</v>
      </c>
      <c r="U62" s="372">
        <v>24</v>
      </c>
      <c r="V62" s="374">
        <v>2</v>
      </c>
      <c r="W62" s="376">
        <v>2</v>
      </c>
      <c r="X62" s="514">
        <v>40</v>
      </c>
      <c r="Y62" s="515">
        <v>0</v>
      </c>
      <c r="Z62" s="516">
        <v>0</v>
      </c>
      <c r="AA62" s="514">
        <v>30</v>
      </c>
      <c r="AB62" s="515">
        <v>0</v>
      </c>
      <c r="AC62" s="516">
        <v>0</v>
      </c>
      <c r="AD62" s="59">
        <v>0</v>
      </c>
      <c r="AE62" s="62">
        <v>0</v>
      </c>
      <c r="AF62" s="65">
        <v>0</v>
      </c>
      <c r="AG62" s="59">
        <v>0</v>
      </c>
      <c r="AH62" s="62">
        <v>0</v>
      </c>
      <c r="AI62" s="65">
        <v>0</v>
      </c>
      <c r="AJ62" s="59">
        <v>0</v>
      </c>
      <c r="AK62" s="62">
        <v>0</v>
      </c>
      <c r="AL62" s="65">
        <v>0</v>
      </c>
      <c r="AM62" s="59">
        <v>0</v>
      </c>
      <c r="AN62" s="62">
        <v>0</v>
      </c>
      <c r="AO62" s="65">
        <v>0</v>
      </c>
      <c r="AP62" s="59">
        <v>0</v>
      </c>
      <c r="AQ62" s="62">
        <v>0</v>
      </c>
      <c r="AR62" s="65">
        <v>0</v>
      </c>
      <c r="AS62" s="59">
        <v>0</v>
      </c>
      <c r="AT62" s="62">
        <v>0</v>
      </c>
      <c r="AU62" s="65">
        <v>0</v>
      </c>
      <c r="AV62" s="59">
        <v>0</v>
      </c>
      <c r="AW62" s="62">
        <v>0</v>
      </c>
      <c r="AX62" s="65">
        <v>0</v>
      </c>
      <c r="AY62" s="59">
        <v>0</v>
      </c>
      <c r="AZ62" s="62">
        <v>0</v>
      </c>
      <c r="BA62" s="65">
        <v>0</v>
      </c>
      <c r="BB62" s="59">
        <v>0</v>
      </c>
      <c r="BC62" s="62">
        <v>0</v>
      </c>
      <c r="BD62" s="65">
        <v>0</v>
      </c>
      <c r="BE62" s="59">
        <v>0</v>
      </c>
      <c r="BF62" s="62">
        <v>0</v>
      </c>
      <c r="BG62" s="65">
        <v>0</v>
      </c>
      <c r="BH62" s="59">
        <v>0</v>
      </c>
      <c r="BI62" s="62">
        <v>0</v>
      </c>
      <c r="BJ62" s="65">
        <v>0</v>
      </c>
      <c r="BK62" s="59">
        <v>0</v>
      </c>
      <c r="BL62" s="62">
        <v>0</v>
      </c>
      <c r="BM62" s="65">
        <v>0</v>
      </c>
      <c r="BN62" s="59">
        <v>0</v>
      </c>
      <c r="BO62" s="62">
        <v>0</v>
      </c>
      <c r="BP62" s="65">
        <v>0</v>
      </c>
      <c r="BQ62" s="59">
        <v>0</v>
      </c>
      <c r="BR62" s="62">
        <v>0</v>
      </c>
      <c r="BS62" s="65">
        <v>0</v>
      </c>
      <c r="BT62" s="59">
        <v>0</v>
      </c>
      <c r="BU62" s="62">
        <v>0</v>
      </c>
      <c r="BV62" s="65">
        <v>0</v>
      </c>
      <c r="BW62" s="59">
        <v>0</v>
      </c>
      <c r="BX62" s="62">
        <v>0</v>
      </c>
      <c r="BY62" s="65">
        <v>0</v>
      </c>
      <c r="BZ62" s="59">
        <v>0</v>
      </c>
      <c r="CA62" s="62">
        <v>0</v>
      </c>
      <c r="CB62" s="65">
        <v>0</v>
      </c>
      <c r="CC62" s="59">
        <v>0</v>
      </c>
      <c r="CD62" s="62">
        <v>0</v>
      </c>
      <c r="CE62" s="65">
        <v>0</v>
      </c>
      <c r="CF62" s="59"/>
      <c r="CG62" s="62"/>
      <c r="CH62" s="65"/>
      <c r="CI62" s="59"/>
      <c r="CJ62" s="62"/>
      <c r="CK62" s="65"/>
    </row>
    <row r="63" ht="25.15" customHeight="1">
      <c r="A63" s="458" t="s">
        <v>336</v>
      </c>
      <c r="B63" s="9">
        <f t="shared" si="15"/>
        <v>56</v>
      </c>
      <c r="C63" s="57" t="s">
        <v>337</v>
      </c>
      <c r="D63" s="70" t="s">
        <v>50</v>
      </c>
      <c r="E63" s="59">
        <v>385</v>
      </c>
      <c r="F63" s="11">
        <f t="shared" si="11"/>
        <v>0</v>
      </c>
      <c r="G63" s="61">
        <v>23</v>
      </c>
      <c r="H63" s="11">
        <f t="shared" si="12"/>
        <v>0</v>
      </c>
      <c r="I63" s="62">
        <v>18</v>
      </c>
      <c r="J63" s="109">
        <f t="shared" si="13"/>
        <v>0</v>
      </c>
      <c r="K63" s="111">
        <f t="shared" si="14"/>
        <v>0</v>
      </c>
      <c r="L63" s="64">
        <v>23</v>
      </c>
      <c r="M63" s="62">
        <v>0</v>
      </c>
      <c r="N63" s="65">
        <v>0</v>
      </c>
      <c r="O63" s="59">
        <v>15</v>
      </c>
      <c r="P63" s="62">
        <v>0</v>
      </c>
      <c r="Q63" s="65">
        <v>0</v>
      </c>
      <c r="R63" s="239">
        <v>14</v>
      </c>
      <c r="S63" s="240">
        <v>0</v>
      </c>
      <c r="T63" s="241">
        <v>0</v>
      </c>
      <c r="U63" s="372">
        <v>13</v>
      </c>
      <c r="V63" s="374">
        <v>0</v>
      </c>
      <c r="W63" s="376">
        <v>0</v>
      </c>
      <c r="X63" s="416">
        <v>20</v>
      </c>
      <c r="Y63" s="417">
        <v>2</v>
      </c>
      <c r="Z63" s="418">
        <v>1</v>
      </c>
      <c r="AA63" s="514">
        <v>13</v>
      </c>
      <c r="AB63" s="515">
        <v>0</v>
      </c>
      <c r="AC63" s="516">
        <v>0</v>
      </c>
      <c r="AD63" s="59">
        <v>0</v>
      </c>
      <c r="AE63" s="62">
        <v>0</v>
      </c>
      <c r="AF63" s="65">
        <v>0</v>
      </c>
      <c r="AG63" s="59">
        <v>0</v>
      </c>
      <c r="AH63" s="62">
        <v>0</v>
      </c>
      <c r="AI63" s="65">
        <v>0</v>
      </c>
      <c r="AJ63" s="59">
        <v>0</v>
      </c>
      <c r="AK63" s="62">
        <v>0</v>
      </c>
      <c r="AL63" s="65">
        <v>0</v>
      </c>
      <c r="AM63" s="59">
        <v>0</v>
      </c>
      <c r="AN63" s="62">
        <v>0</v>
      </c>
      <c r="AO63" s="65">
        <v>0</v>
      </c>
      <c r="AP63" s="59">
        <v>0</v>
      </c>
      <c r="AQ63" s="62">
        <v>0</v>
      </c>
      <c r="AR63" s="65">
        <v>0</v>
      </c>
      <c r="AS63" s="59">
        <v>0</v>
      </c>
      <c r="AT63" s="62">
        <v>0</v>
      </c>
      <c r="AU63" s="65">
        <v>0</v>
      </c>
      <c r="AV63" s="59">
        <v>0</v>
      </c>
      <c r="AW63" s="62">
        <v>0</v>
      </c>
      <c r="AX63" s="65">
        <v>0</v>
      </c>
      <c r="AY63" s="59">
        <v>0</v>
      </c>
      <c r="AZ63" s="62">
        <v>0</v>
      </c>
      <c r="BA63" s="65">
        <v>0</v>
      </c>
      <c r="BB63" s="59">
        <v>0</v>
      </c>
      <c r="BC63" s="62">
        <v>0</v>
      </c>
      <c r="BD63" s="65">
        <v>0</v>
      </c>
      <c r="BE63" s="59">
        <v>0</v>
      </c>
      <c r="BF63" s="62">
        <v>0</v>
      </c>
      <c r="BG63" s="65">
        <v>0</v>
      </c>
      <c r="BH63" s="59">
        <v>0</v>
      </c>
      <c r="BI63" s="62">
        <v>0</v>
      </c>
      <c r="BJ63" s="65">
        <v>0</v>
      </c>
      <c r="BK63" s="59">
        <v>0</v>
      </c>
      <c r="BL63" s="62">
        <v>0</v>
      </c>
      <c r="BM63" s="65">
        <v>0</v>
      </c>
      <c r="BN63" s="59">
        <v>0</v>
      </c>
      <c r="BO63" s="62">
        <v>0</v>
      </c>
      <c r="BP63" s="65">
        <v>0</v>
      </c>
      <c r="BQ63" s="59">
        <v>0</v>
      </c>
      <c r="BR63" s="62">
        <v>0</v>
      </c>
      <c r="BS63" s="65">
        <v>0</v>
      </c>
      <c r="BT63" s="59">
        <v>0</v>
      </c>
      <c r="BU63" s="62">
        <v>0</v>
      </c>
      <c r="BV63" s="65">
        <v>0</v>
      </c>
      <c r="BW63" s="59">
        <v>0</v>
      </c>
      <c r="BX63" s="62">
        <v>0</v>
      </c>
      <c r="BY63" s="65">
        <v>0</v>
      </c>
      <c r="BZ63" s="59">
        <v>0</v>
      </c>
      <c r="CA63" s="62">
        <v>0</v>
      </c>
      <c r="CB63" s="65">
        <v>0</v>
      </c>
      <c r="CC63" s="59">
        <v>0</v>
      </c>
      <c r="CD63" s="62">
        <v>0</v>
      </c>
      <c r="CE63" s="65">
        <v>0</v>
      </c>
      <c r="CF63" s="59"/>
      <c r="CG63" s="62"/>
      <c r="CH63" s="65"/>
      <c r="CI63" s="59"/>
      <c r="CJ63" s="62"/>
      <c r="CK63" s="65"/>
    </row>
    <row r="64" ht="25.15" customHeight="1">
      <c r="A64" s="458" t="s">
        <v>338</v>
      </c>
      <c r="B64" s="9">
        <f t="shared" si="15"/>
        <v>57</v>
      </c>
      <c r="C64" s="57" t="s">
        <v>339</v>
      </c>
      <c r="D64" s="70" t="s">
        <v>50</v>
      </c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>
        <v>0</v>
      </c>
      <c r="M64" s="62">
        <v>0</v>
      </c>
      <c r="N64" s="65">
        <v>0</v>
      </c>
      <c r="O64" s="59">
        <v>0</v>
      </c>
      <c r="P64" s="62">
        <v>0</v>
      </c>
      <c r="Q64" s="65">
        <v>0</v>
      </c>
      <c r="R64" s="59">
        <v>0</v>
      </c>
      <c r="S64" s="62">
        <v>0</v>
      </c>
      <c r="T64" s="65">
        <v>0</v>
      </c>
      <c r="U64" s="372">
        <v>0</v>
      </c>
      <c r="V64" s="374">
        <v>0</v>
      </c>
      <c r="W64" s="376">
        <v>0</v>
      </c>
      <c r="X64" s="416">
        <v>0</v>
      </c>
      <c r="Y64" s="417">
        <v>0</v>
      </c>
      <c r="Z64" s="418">
        <v>0</v>
      </c>
      <c r="AA64" s="514">
        <v>0</v>
      </c>
      <c r="AB64" s="515">
        <v>0</v>
      </c>
      <c r="AC64" s="516">
        <v>0</v>
      </c>
      <c r="AD64" s="59">
        <v>0</v>
      </c>
      <c r="AE64" s="62">
        <v>0</v>
      </c>
      <c r="AF64" s="65">
        <v>0</v>
      </c>
      <c r="AG64" s="59">
        <v>0</v>
      </c>
      <c r="AH64" s="62">
        <v>0</v>
      </c>
      <c r="AI64" s="65">
        <v>0</v>
      </c>
      <c r="AJ64" s="59">
        <v>0</v>
      </c>
      <c r="AK64" s="62">
        <v>0</v>
      </c>
      <c r="AL64" s="65">
        <v>0</v>
      </c>
      <c r="AM64" s="59">
        <v>0</v>
      </c>
      <c r="AN64" s="62">
        <v>0</v>
      </c>
      <c r="AO64" s="65">
        <v>0</v>
      </c>
      <c r="AP64" s="59">
        <v>0</v>
      </c>
      <c r="AQ64" s="62">
        <v>0</v>
      </c>
      <c r="AR64" s="65">
        <v>0</v>
      </c>
      <c r="AS64" s="59">
        <v>0</v>
      </c>
      <c r="AT64" s="62">
        <v>0</v>
      </c>
      <c r="AU64" s="65">
        <v>0</v>
      </c>
      <c r="AV64" s="59">
        <v>0</v>
      </c>
      <c r="AW64" s="62">
        <v>0</v>
      </c>
      <c r="AX64" s="65">
        <v>0</v>
      </c>
      <c r="AY64" s="59">
        <v>0</v>
      </c>
      <c r="AZ64" s="62">
        <v>0</v>
      </c>
      <c r="BA64" s="65">
        <v>0</v>
      </c>
      <c r="BB64" s="59">
        <v>0</v>
      </c>
      <c r="BC64" s="62">
        <v>0</v>
      </c>
      <c r="BD64" s="65">
        <v>0</v>
      </c>
      <c r="BE64" s="59">
        <v>0</v>
      </c>
      <c r="BF64" s="62">
        <v>0</v>
      </c>
      <c r="BG64" s="65">
        <v>0</v>
      </c>
      <c r="BH64" s="59">
        <v>0</v>
      </c>
      <c r="BI64" s="62">
        <v>0</v>
      </c>
      <c r="BJ64" s="65">
        <v>0</v>
      </c>
      <c r="BK64" s="59">
        <v>0</v>
      </c>
      <c r="BL64" s="62">
        <v>0</v>
      </c>
      <c r="BM64" s="65">
        <v>0</v>
      </c>
      <c r="BN64" s="59">
        <v>0</v>
      </c>
      <c r="BO64" s="62">
        <v>0</v>
      </c>
      <c r="BP64" s="65">
        <v>0</v>
      </c>
      <c r="BQ64" s="59">
        <v>0</v>
      </c>
      <c r="BR64" s="62">
        <v>0</v>
      </c>
      <c r="BS64" s="65">
        <v>0</v>
      </c>
      <c r="BT64" s="59">
        <v>0</v>
      </c>
      <c r="BU64" s="62">
        <v>0</v>
      </c>
      <c r="BV64" s="65">
        <v>0</v>
      </c>
      <c r="BW64" s="59">
        <v>0</v>
      </c>
      <c r="BX64" s="62">
        <v>0</v>
      </c>
      <c r="BY64" s="65">
        <v>0</v>
      </c>
      <c r="BZ64" s="59">
        <v>0</v>
      </c>
      <c r="CA64" s="62">
        <v>0</v>
      </c>
      <c r="CB64" s="65">
        <v>0</v>
      </c>
      <c r="CC64" s="59">
        <v>0</v>
      </c>
      <c r="CD64" s="62">
        <v>0</v>
      </c>
      <c r="CE64" s="65">
        <v>0</v>
      </c>
      <c r="CF64" s="59"/>
      <c r="CG64" s="62"/>
      <c r="CH64" s="65"/>
      <c r="CI64" s="59"/>
      <c r="CJ64" s="62"/>
      <c r="CK64" s="65"/>
    </row>
    <row r="65" ht="25.15" customHeight="1">
      <c r="A65" s="458" t="s">
        <v>340</v>
      </c>
      <c r="B65" s="9">
        <f t="shared" si="15"/>
        <v>58</v>
      </c>
      <c r="C65" s="57" t="s">
        <v>341</v>
      </c>
      <c r="D65" s="70" t="s">
        <v>50</v>
      </c>
      <c r="E65" s="59">
        <v>1008</v>
      </c>
      <c r="F65" s="11">
        <f t="shared" si="11"/>
        <v>0</v>
      </c>
      <c r="G65" s="61">
        <v>54</v>
      </c>
      <c r="H65" s="11">
        <f t="shared" si="12"/>
        <v>0</v>
      </c>
      <c r="I65" s="62">
        <v>8</v>
      </c>
      <c r="J65" s="109">
        <f t="shared" si="13"/>
        <v>0</v>
      </c>
      <c r="K65" s="111">
        <f t="shared" si="14"/>
        <v>0</v>
      </c>
      <c r="L65" s="64">
        <v>34</v>
      </c>
      <c r="M65" s="62">
        <v>1</v>
      </c>
      <c r="N65" s="65">
        <v>1</v>
      </c>
      <c r="O65" s="59">
        <v>61</v>
      </c>
      <c r="P65" s="62">
        <v>0</v>
      </c>
      <c r="Q65" s="65">
        <v>0</v>
      </c>
      <c r="R65" s="59">
        <v>0</v>
      </c>
      <c r="S65" s="62">
        <v>0</v>
      </c>
      <c r="T65" s="65">
        <v>0</v>
      </c>
      <c r="U65" s="372">
        <v>0</v>
      </c>
      <c r="V65" s="374">
        <v>0</v>
      </c>
      <c r="W65" s="376">
        <v>0</v>
      </c>
      <c r="X65" s="514">
        <v>67</v>
      </c>
      <c r="Y65" s="515">
        <v>1</v>
      </c>
      <c r="Z65" s="516">
        <v>1</v>
      </c>
      <c r="AA65" s="514">
        <v>44</v>
      </c>
      <c r="AB65" s="515">
        <v>1</v>
      </c>
      <c r="AC65" s="516">
        <v>1</v>
      </c>
      <c r="AD65" s="59">
        <v>0</v>
      </c>
      <c r="AE65" s="62">
        <v>0</v>
      </c>
      <c r="AF65" s="65">
        <v>0</v>
      </c>
      <c r="AG65" s="59">
        <v>0</v>
      </c>
      <c r="AH65" s="62">
        <v>0</v>
      </c>
      <c r="AI65" s="65">
        <v>0</v>
      </c>
      <c r="AJ65" s="59">
        <v>0</v>
      </c>
      <c r="AK65" s="62">
        <v>0</v>
      </c>
      <c r="AL65" s="65">
        <v>0</v>
      </c>
      <c r="AM65" s="59">
        <v>0</v>
      </c>
      <c r="AN65" s="62">
        <v>0</v>
      </c>
      <c r="AO65" s="65">
        <v>0</v>
      </c>
      <c r="AP65" s="59">
        <v>0</v>
      </c>
      <c r="AQ65" s="62">
        <v>0</v>
      </c>
      <c r="AR65" s="65">
        <v>0</v>
      </c>
      <c r="AS65" s="59">
        <v>0</v>
      </c>
      <c r="AT65" s="62">
        <v>0</v>
      </c>
      <c r="AU65" s="65">
        <v>0</v>
      </c>
      <c r="AV65" s="59">
        <v>0</v>
      </c>
      <c r="AW65" s="62">
        <v>0</v>
      </c>
      <c r="AX65" s="65">
        <v>0</v>
      </c>
      <c r="AY65" s="59">
        <v>0</v>
      </c>
      <c r="AZ65" s="62">
        <v>0</v>
      </c>
      <c r="BA65" s="65">
        <v>0</v>
      </c>
      <c r="BB65" s="59">
        <v>0</v>
      </c>
      <c r="BC65" s="62">
        <v>0</v>
      </c>
      <c r="BD65" s="65">
        <v>0</v>
      </c>
      <c r="BE65" s="59">
        <v>0</v>
      </c>
      <c r="BF65" s="62">
        <v>0</v>
      </c>
      <c r="BG65" s="65">
        <v>0</v>
      </c>
      <c r="BH65" s="59">
        <v>0</v>
      </c>
      <c r="BI65" s="62">
        <v>0</v>
      </c>
      <c r="BJ65" s="65">
        <v>0</v>
      </c>
      <c r="BK65" s="59">
        <v>0</v>
      </c>
      <c r="BL65" s="62">
        <v>0</v>
      </c>
      <c r="BM65" s="65">
        <v>0</v>
      </c>
      <c r="BN65" s="59">
        <v>0</v>
      </c>
      <c r="BO65" s="62">
        <v>0</v>
      </c>
      <c r="BP65" s="65">
        <v>0</v>
      </c>
      <c r="BQ65" s="59">
        <v>0</v>
      </c>
      <c r="BR65" s="62">
        <v>0</v>
      </c>
      <c r="BS65" s="65">
        <v>0</v>
      </c>
      <c r="BT65" s="59">
        <v>0</v>
      </c>
      <c r="BU65" s="62">
        <v>0</v>
      </c>
      <c r="BV65" s="65">
        <v>0</v>
      </c>
      <c r="BW65" s="59">
        <v>0</v>
      </c>
      <c r="BX65" s="62">
        <v>0</v>
      </c>
      <c r="BY65" s="65">
        <v>0</v>
      </c>
      <c r="BZ65" s="59">
        <v>0</v>
      </c>
      <c r="CA65" s="62">
        <v>0</v>
      </c>
      <c r="CB65" s="65">
        <v>0</v>
      </c>
      <c r="CC65" s="59">
        <v>0</v>
      </c>
      <c r="CD65" s="62">
        <v>0</v>
      </c>
      <c r="CE65" s="65">
        <v>0</v>
      </c>
      <c r="CF65" s="59"/>
      <c r="CG65" s="62"/>
      <c r="CH65" s="65"/>
      <c r="CI65" s="59"/>
      <c r="CJ65" s="62"/>
      <c r="CK65" s="65"/>
    </row>
    <row r="66" ht="25.15" customHeight="1">
      <c r="A66" s="458" t="s">
        <v>342</v>
      </c>
      <c r="B66" s="9">
        <f t="shared" si="15"/>
        <v>59</v>
      </c>
      <c r="C66" s="57" t="s">
        <v>343</v>
      </c>
      <c r="D66" s="70" t="s">
        <v>50</v>
      </c>
      <c r="E66" s="59">
        <v>425</v>
      </c>
      <c r="F66" s="11">
        <f t="shared" si="11"/>
        <v>0</v>
      </c>
      <c r="G66" s="61">
        <v>21</v>
      </c>
      <c r="H66" s="11">
        <f t="shared" si="12"/>
        <v>0</v>
      </c>
      <c r="I66" s="62"/>
      <c r="J66" s="109" t="str">
        <f t="shared" si="13"/>
      </c>
      <c r="K66" s="111">
        <f t="shared" si="14"/>
        <v>0</v>
      </c>
      <c r="L66" s="64">
        <v>0</v>
      </c>
      <c r="M66" s="62">
        <v>0</v>
      </c>
      <c r="N66" s="65">
        <v>0</v>
      </c>
      <c r="O66" s="59">
        <v>0</v>
      </c>
      <c r="P66" s="62">
        <v>0</v>
      </c>
      <c r="Q66" s="65">
        <v>0</v>
      </c>
      <c r="R66" s="242">
        <v>59</v>
      </c>
      <c r="S66" s="243">
        <v>2</v>
      </c>
      <c r="T66" s="244">
        <v>2</v>
      </c>
      <c r="U66" s="372">
        <v>34</v>
      </c>
      <c r="V66" s="374">
        <v>0</v>
      </c>
      <c r="W66" s="376">
        <v>0</v>
      </c>
      <c r="X66" s="416">
        <v>34</v>
      </c>
      <c r="Y66" s="417">
        <v>3</v>
      </c>
      <c r="Z66" s="418">
        <v>3</v>
      </c>
      <c r="AA66" s="514">
        <v>23</v>
      </c>
      <c r="AB66" s="515">
        <v>0</v>
      </c>
      <c r="AC66" s="516">
        <v>0</v>
      </c>
      <c r="AD66" s="59">
        <v>0</v>
      </c>
      <c r="AE66" s="62">
        <v>0</v>
      </c>
      <c r="AF66" s="65">
        <v>0</v>
      </c>
      <c r="AG66" s="59">
        <v>0</v>
      </c>
      <c r="AH66" s="62">
        <v>0</v>
      </c>
      <c r="AI66" s="65">
        <v>0</v>
      </c>
      <c r="AJ66" s="59">
        <v>0</v>
      </c>
      <c r="AK66" s="62">
        <v>0</v>
      </c>
      <c r="AL66" s="65">
        <v>0</v>
      </c>
      <c r="AM66" s="59">
        <v>0</v>
      </c>
      <c r="AN66" s="62">
        <v>0</v>
      </c>
      <c r="AO66" s="65">
        <v>0</v>
      </c>
      <c r="AP66" s="59">
        <v>0</v>
      </c>
      <c r="AQ66" s="62">
        <v>0</v>
      </c>
      <c r="AR66" s="65">
        <v>0</v>
      </c>
      <c r="AS66" s="59">
        <v>0</v>
      </c>
      <c r="AT66" s="62">
        <v>0</v>
      </c>
      <c r="AU66" s="65">
        <v>0</v>
      </c>
      <c r="AV66" s="59">
        <v>0</v>
      </c>
      <c r="AW66" s="62">
        <v>0</v>
      </c>
      <c r="AX66" s="65">
        <v>0</v>
      </c>
      <c r="AY66" s="59">
        <v>0</v>
      </c>
      <c r="AZ66" s="62">
        <v>0</v>
      </c>
      <c r="BA66" s="65">
        <v>0</v>
      </c>
      <c r="BB66" s="59">
        <v>0</v>
      </c>
      <c r="BC66" s="62">
        <v>0</v>
      </c>
      <c r="BD66" s="65">
        <v>0</v>
      </c>
      <c r="BE66" s="59">
        <v>0</v>
      </c>
      <c r="BF66" s="62">
        <v>0</v>
      </c>
      <c r="BG66" s="65">
        <v>0</v>
      </c>
      <c r="BH66" s="59">
        <v>0</v>
      </c>
      <c r="BI66" s="62">
        <v>0</v>
      </c>
      <c r="BJ66" s="65">
        <v>0</v>
      </c>
      <c r="BK66" s="59">
        <v>0</v>
      </c>
      <c r="BL66" s="62">
        <v>0</v>
      </c>
      <c r="BM66" s="65">
        <v>0</v>
      </c>
      <c r="BN66" s="59">
        <v>0</v>
      </c>
      <c r="BO66" s="62">
        <v>0</v>
      </c>
      <c r="BP66" s="65">
        <v>0</v>
      </c>
      <c r="BQ66" s="59">
        <v>0</v>
      </c>
      <c r="BR66" s="62">
        <v>0</v>
      </c>
      <c r="BS66" s="65">
        <v>0</v>
      </c>
      <c r="BT66" s="59">
        <v>0</v>
      </c>
      <c r="BU66" s="62">
        <v>0</v>
      </c>
      <c r="BV66" s="65">
        <v>0</v>
      </c>
      <c r="BW66" s="59">
        <v>0</v>
      </c>
      <c r="BX66" s="62">
        <v>0</v>
      </c>
      <c r="BY66" s="65">
        <v>0</v>
      </c>
      <c r="BZ66" s="59">
        <v>0</v>
      </c>
      <c r="CA66" s="62">
        <v>0</v>
      </c>
      <c r="CB66" s="65">
        <v>0</v>
      </c>
      <c r="CC66" s="59">
        <v>0</v>
      </c>
      <c r="CD66" s="62">
        <v>0</v>
      </c>
      <c r="CE66" s="65">
        <v>0</v>
      </c>
      <c r="CF66" s="59"/>
      <c r="CG66" s="62"/>
      <c r="CH66" s="65"/>
      <c r="CI66" s="59"/>
      <c r="CJ66" s="62"/>
      <c r="CK66" s="65"/>
    </row>
    <row r="67" ht="25.15" customHeight="1">
      <c r="A67" s="458" t="s">
        <v>344</v>
      </c>
      <c r="B67" s="9">
        <f t="shared" si="15"/>
        <v>60</v>
      </c>
      <c r="C67" s="57" t="s">
        <v>345</v>
      </c>
      <c r="D67" s="70" t="s">
        <v>50</v>
      </c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>
        <v>0</v>
      </c>
      <c r="M67" s="62">
        <v>0</v>
      </c>
      <c r="N67" s="65">
        <v>0</v>
      </c>
      <c r="O67" s="59">
        <v>0</v>
      </c>
      <c r="P67" s="62">
        <v>0</v>
      </c>
      <c r="Q67" s="65">
        <v>0</v>
      </c>
      <c r="R67" s="59">
        <v>0</v>
      </c>
      <c r="S67" s="62">
        <v>0</v>
      </c>
      <c r="T67" s="65">
        <v>0</v>
      </c>
      <c r="U67" s="372">
        <v>0</v>
      </c>
      <c r="V67" s="374">
        <v>0</v>
      </c>
      <c r="W67" s="376">
        <v>0</v>
      </c>
      <c r="X67" s="416">
        <v>0</v>
      </c>
      <c r="Y67" s="417">
        <v>0</v>
      </c>
      <c r="Z67" s="418">
        <v>0</v>
      </c>
      <c r="AA67" s="514">
        <v>0</v>
      </c>
      <c r="AB67" s="515">
        <v>0</v>
      </c>
      <c r="AC67" s="516">
        <v>0</v>
      </c>
      <c r="AD67" s="59">
        <v>0</v>
      </c>
      <c r="AE67" s="62">
        <v>0</v>
      </c>
      <c r="AF67" s="65">
        <v>0</v>
      </c>
      <c r="AG67" s="59">
        <v>0</v>
      </c>
      <c r="AH67" s="62">
        <v>0</v>
      </c>
      <c r="AI67" s="65">
        <v>0</v>
      </c>
      <c r="AJ67" s="59">
        <v>0</v>
      </c>
      <c r="AK67" s="62">
        <v>0</v>
      </c>
      <c r="AL67" s="65">
        <v>0</v>
      </c>
      <c r="AM67" s="59">
        <v>0</v>
      </c>
      <c r="AN67" s="62">
        <v>0</v>
      </c>
      <c r="AO67" s="65">
        <v>0</v>
      </c>
      <c r="AP67" s="59">
        <v>0</v>
      </c>
      <c r="AQ67" s="62">
        <v>0</v>
      </c>
      <c r="AR67" s="65">
        <v>0</v>
      </c>
      <c r="AS67" s="59">
        <v>0</v>
      </c>
      <c r="AT67" s="62">
        <v>0</v>
      </c>
      <c r="AU67" s="65">
        <v>0</v>
      </c>
      <c r="AV67" s="59">
        <v>0</v>
      </c>
      <c r="AW67" s="62">
        <v>0</v>
      </c>
      <c r="AX67" s="65">
        <v>0</v>
      </c>
      <c r="AY67" s="59">
        <v>0</v>
      </c>
      <c r="AZ67" s="62">
        <v>0</v>
      </c>
      <c r="BA67" s="65">
        <v>0</v>
      </c>
      <c r="BB67" s="59">
        <v>0</v>
      </c>
      <c r="BC67" s="62">
        <v>0</v>
      </c>
      <c r="BD67" s="65">
        <v>0</v>
      </c>
      <c r="BE67" s="59">
        <v>0</v>
      </c>
      <c r="BF67" s="62">
        <v>0</v>
      </c>
      <c r="BG67" s="65">
        <v>0</v>
      </c>
      <c r="BH67" s="59">
        <v>0</v>
      </c>
      <c r="BI67" s="62">
        <v>0</v>
      </c>
      <c r="BJ67" s="65">
        <v>0</v>
      </c>
      <c r="BK67" s="59">
        <v>0</v>
      </c>
      <c r="BL67" s="62">
        <v>0</v>
      </c>
      <c r="BM67" s="65">
        <v>0</v>
      </c>
      <c r="BN67" s="59">
        <v>0</v>
      </c>
      <c r="BO67" s="62">
        <v>0</v>
      </c>
      <c r="BP67" s="65">
        <v>0</v>
      </c>
      <c r="BQ67" s="59">
        <v>0</v>
      </c>
      <c r="BR67" s="62">
        <v>0</v>
      </c>
      <c r="BS67" s="65">
        <v>0</v>
      </c>
      <c r="BT67" s="59">
        <v>0</v>
      </c>
      <c r="BU67" s="62">
        <v>0</v>
      </c>
      <c r="BV67" s="65">
        <v>0</v>
      </c>
      <c r="BW67" s="59">
        <v>0</v>
      </c>
      <c r="BX67" s="62">
        <v>0</v>
      </c>
      <c r="BY67" s="65">
        <v>0</v>
      </c>
      <c r="BZ67" s="59">
        <v>0</v>
      </c>
      <c r="CA67" s="62">
        <v>0</v>
      </c>
      <c r="CB67" s="65">
        <v>0</v>
      </c>
      <c r="CC67" s="59">
        <v>0</v>
      </c>
      <c r="CD67" s="62">
        <v>0</v>
      </c>
      <c r="CE67" s="65">
        <v>0</v>
      </c>
      <c r="CF67" s="59"/>
      <c r="CG67" s="62"/>
      <c r="CH67" s="65"/>
      <c r="CI67" s="59"/>
      <c r="CJ67" s="62"/>
      <c r="CK67" s="65"/>
    </row>
    <row r="68" ht="25.15" customHeight="1">
      <c r="A68" s="458" t="s">
        <v>346</v>
      </c>
      <c r="B68" s="9">
        <f t="shared" si="15"/>
        <v>61</v>
      </c>
      <c r="C68" s="57" t="s">
        <v>347</v>
      </c>
      <c r="D68" s="70" t="s">
        <v>50</v>
      </c>
      <c r="E68" s="59">
        <v>268</v>
      </c>
      <c r="F68" s="11">
        <f t="shared" si="11"/>
        <v>0</v>
      </c>
      <c r="G68" s="61">
        <v>15</v>
      </c>
      <c r="H68" s="11">
        <f t="shared" si="12"/>
        <v>0</v>
      </c>
      <c r="I68" s="62"/>
      <c r="J68" s="109" t="str">
        <f t="shared" si="13"/>
      </c>
      <c r="K68" s="111">
        <f t="shared" si="14"/>
        <v>0</v>
      </c>
      <c r="L68" s="64">
        <v>30</v>
      </c>
      <c r="M68" s="62">
        <v>2</v>
      </c>
      <c r="N68" s="65">
        <v>2</v>
      </c>
      <c r="O68" s="59">
        <v>33</v>
      </c>
      <c r="P68" s="62">
        <v>2</v>
      </c>
      <c r="Q68" s="65">
        <v>2</v>
      </c>
      <c r="R68" s="59">
        <v>0</v>
      </c>
      <c r="S68" s="62">
        <v>0</v>
      </c>
      <c r="T68" s="65">
        <v>0</v>
      </c>
      <c r="U68" s="372">
        <v>50</v>
      </c>
      <c r="V68" s="374">
        <v>0</v>
      </c>
      <c r="W68" s="376">
        <v>0</v>
      </c>
      <c r="X68" s="416">
        <v>96</v>
      </c>
      <c r="Y68" s="417">
        <v>1</v>
      </c>
      <c r="Z68" s="418">
        <v>1</v>
      </c>
      <c r="AA68" s="514">
        <v>0</v>
      </c>
      <c r="AB68" s="515">
        <v>0</v>
      </c>
      <c r="AC68" s="516">
        <v>0</v>
      </c>
      <c r="AD68" s="59">
        <v>0</v>
      </c>
      <c r="AE68" s="62">
        <v>0</v>
      </c>
      <c r="AF68" s="65">
        <v>0</v>
      </c>
      <c r="AG68" s="59">
        <v>0</v>
      </c>
      <c r="AH68" s="62">
        <v>0</v>
      </c>
      <c r="AI68" s="65">
        <v>0</v>
      </c>
      <c r="AJ68" s="59">
        <v>0</v>
      </c>
      <c r="AK68" s="62">
        <v>0</v>
      </c>
      <c r="AL68" s="65">
        <v>0</v>
      </c>
      <c r="AM68" s="59">
        <v>0</v>
      </c>
      <c r="AN68" s="62">
        <v>0</v>
      </c>
      <c r="AO68" s="65">
        <v>0</v>
      </c>
      <c r="AP68" s="59">
        <v>0</v>
      </c>
      <c r="AQ68" s="62">
        <v>0</v>
      </c>
      <c r="AR68" s="65">
        <v>0</v>
      </c>
      <c r="AS68" s="59">
        <v>0</v>
      </c>
      <c r="AT68" s="62">
        <v>0</v>
      </c>
      <c r="AU68" s="65">
        <v>0</v>
      </c>
      <c r="AV68" s="59">
        <v>0</v>
      </c>
      <c r="AW68" s="62">
        <v>0</v>
      </c>
      <c r="AX68" s="65">
        <v>0</v>
      </c>
      <c r="AY68" s="59">
        <v>0</v>
      </c>
      <c r="AZ68" s="62">
        <v>0</v>
      </c>
      <c r="BA68" s="65">
        <v>0</v>
      </c>
      <c r="BB68" s="59">
        <v>0</v>
      </c>
      <c r="BC68" s="62">
        <v>0</v>
      </c>
      <c r="BD68" s="65">
        <v>0</v>
      </c>
      <c r="BE68" s="59">
        <v>0</v>
      </c>
      <c r="BF68" s="62">
        <v>0</v>
      </c>
      <c r="BG68" s="65">
        <v>0</v>
      </c>
      <c r="BH68" s="59">
        <v>0</v>
      </c>
      <c r="BI68" s="62">
        <v>0</v>
      </c>
      <c r="BJ68" s="65">
        <v>0</v>
      </c>
      <c r="BK68" s="59">
        <v>0</v>
      </c>
      <c r="BL68" s="62">
        <v>0</v>
      </c>
      <c r="BM68" s="65">
        <v>0</v>
      </c>
      <c r="BN68" s="59">
        <v>0</v>
      </c>
      <c r="BO68" s="62">
        <v>0</v>
      </c>
      <c r="BP68" s="65">
        <v>0</v>
      </c>
      <c r="BQ68" s="59">
        <v>0</v>
      </c>
      <c r="BR68" s="62">
        <v>0</v>
      </c>
      <c r="BS68" s="65">
        <v>0</v>
      </c>
      <c r="BT68" s="59">
        <v>0</v>
      </c>
      <c r="BU68" s="62">
        <v>0</v>
      </c>
      <c r="BV68" s="65">
        <v>0</v>
      </c>
      <c r="BW68" s="59">
        <v>0</v>
      </c>
      <c r="BX68" s="62">
        <v>0</v>
      </c>
      <c r="BY68" s="65">
        <v>0</v>
      </c>
      <c r="BZ68" s="59">
        <v>0</v>
      </c>
      <c r="CA68" s="62">
        <v>0</v>
      </c>
      <c r="CB68" s="65">
        <v>0</v>
      </c>
      <c r="CC68" s="59">
        <v>0</v>
      </c>
      <c r="CD68" s="62">
        <v>0</v>
      </c>
      <c r="CE68" s="65">
        <v>0</v>
      </c>
      <c r="CF68" s="59"/>
      <c r="CG68" s="62"/>
      <c r="CH68" s="65"/>
      <c r="CI68" s="59"/>
      <c r="CJ68" s="62"/>
      <c r="CK68" s="65"/>
    </row>
    <row r="69" ht="25.15" customHeight="1">
      <c r="A69" s="458" t="s">
        <v>348</v>
      </c>
      <c r="B69" s="9">
        <f t="shared" si="15"/>
        <v>62</v>
      </c>
      <c r="C69" s="57" t="s">
        <v>349</v>
      </c>
      <c r="D69" s="70" t="s">
        <v>50</v>
      </c>
      <c r="E69" s="59">
        <v>1178</v>
      </c>
      <c r="F69" s="11">
        <f t="shared" si="11"/>
        <v>0</v>
      </c>
      <c r="G69" s="61">
        <v>73</v>
      </c>
      <c r="H69" s="11">
        <f t="shared" si="12"/>
        <v>0</v>
      </c>
      <c r="I69" s="62">
        <v>250</v>
      </c>
      <c r="J69" s="109">
        <f t="shared" si="13"/>
        <v>0</v>
      </c>
      <c r="K69" s="111">
        <f t="shared" si="14"/>
        <v>0</v>
      </c>
      <c r="L69" s="64">
        <v>39</v>
      </c>
      <c r="M69" s="62">
        <v>7</v>
      </c>
      <c r="N69" s="65">
        <v>9</v>
      </c>
      <c r="O69" s="59">
        <v>60</v>
      </c>
      <c r="P69" s="62">
        <v>8</v>
      </c>
      <c r="Q69" s="65">
        <v>8</v>
      </c>
      <c r="R69" s="245">
        <v>45</v>
      </c>
      <c r="S69" s="246">
        <v>11</v>
      </c>
      <c r="T69" s="247">
        <v>11</v>
      </c>
      <c r="U69" s="372">
        <v>14</v>
      </c>
      <c r="V69" s="374">
        <v>3</v>
      </c>
      <c r="W69" s="376">
        <v>3</v>
      </c>
      <c r="X69" s="416">
        <v>23</v>
      </c>
      <c r="Y69" s="417">
        <v>5</v>
      </c>
      <c r="Z69" s="418">
        <v>5</v>
      </c>
      <c r="AA69" s="514">
        <v>30</v>
      </c>
      <c r="AB69" s="515">
        <v>6</v>
      </c>
      <c r="AC69" s="516">
        <v>5</v>
      </c>
      <c r="AD69" s="59">
        <v>0</v>
      </c>
      <c r="AE69" s="62">
        <v>0</v>
      </c>
      <c r="AF69" s="65">
        <v>0</v>
      </c>
      <c r="AG69" s="59">
        <v>0</v>
      </c>
      <c r="AH69" s="62">
        <v>0</v>
      </c>
      <c r="AI69" s="65">
        <v>0</v>
      </c>
      <c r="AJ69" s="59">
        <v>0</v>
      </c>
      <c r="AK69" s="62">
        <v>0</v>
      </c>
      <c r="AL69" s="65">
        <v>0</v>
      </c>
      <c r="AM69" s="59">
        <v>0</v>
      </c>
      <c r="AN69" s="62">
        <v>0</v>
      </c>
      <c r="AO69" s="65">
        <v>0</v>
      </c>
      <c r="AP69" s="59">
        <v>0</v>
      </c>
      <c r="AQ69" s="62">
        <v>0</v>
      </c>
      <c r="AR69" s="65">
        <v>0</v>
      </c>
      <c r="AS69" s="59">
        <v>0</v>
      </c>
      <c r="AT69" s="62">
        <v>0</v>
      </c>
      <c r="AU69" s="65">
        <v>0</v>
      </c>
      <c r="AV69" s="59">
        <v>0</v>
      </c>
      <c r="AW69" s="62">
        <v>0</v>
      </c>
      <c r="AX69" s="65">
        <v>0</v>
      </c>
      <c r="AY69" s="59">
        <v>0</v>
      </c>
      <c r="AZ69" s="62">
        <v>0</v>
      </c>
      <c r="BA69" s="65">
        <v>0</v>
      </c>
      <c r="BB69" s="59">
        <v>0</v>
      </c>
      <c r="BC69" s="62">
        <v>0</v>
      </c>
      <c r="BD69" s="65">
        <v>0</v>
      </c>
      <c r="BE69" s="59">
        <v>0</v>
      </c>
      <c r="BF69" s="62">
        <v>0</v>
      </c>
      <c r="BG69" s="65">
        <v>0</v>
      </c>
      <c r="BH69" s="59">
        <v>0</v>
      </c>
      <c r="BI69" s="62">
        <v>0</v>
      </c>
      <c r="BJ69" s="65">
        <v>0</v>
      </c>
      <c r="BK69" s="59">
        <v>0</v>
      </c>
      <c r="BL69" s="62">
        <v>0</v>
      </c>
      <c r="BM69" s="65">
        <v>0</v>
      </c>
      <c r="BN69" s="59">
        <v>0</v>
      </c>
      <c r="BO69" s="62">
        <v>0</v>
      </c>
      <c r="BP69" s="65">
        <v>0</v>
      </c>
      <c r="BQ69" s="59">
        <v>0</v>
      </c>
      <c r="BR69" s="62">
        <v>0</v>
      </c>
      <c r="BS69" s="65">
        <v>0</v>
      </c>
      <c r="BT69" s="59">
        <v>0</v>
      </c>
      <c r="BU69" s="62">
        <v>0</v>
      </c>
      <c r="BV69" s="65">
        <v>0</v>
      </c>
      <c r="BW69" s="59">
        <v>0</v>
      </c>
      <c r="BX69" s="62">
        <v>0</v>
      </c>
      <c r="BY69" s="65">
        <v>0</v>
      </c>
      <c r="BZ69" s="59">
        <v>0</v>
      </c>
      <c r="CA69" s="62">
        <v>0</v>
      </c>
      <c r="CB69" s="65">
        <v>0</v>
      </c>
      <c r="CC69" s="59">
        <v>0</v>
      </c>
      <c r="CD69" s="62">
        <v>0</v>
      </c>
      <c r="CE69" s="65">
        <v>0</v>
      </c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ref="K70:K242" t="shared" si="19">IFERROR(H70-F70,"")</f>
      </c>
      <c r="L70" s="64"/>
      <c r="M70" s="62"/>
      <c r="N70" s="65"/>
      <c r="O70" s="59"/>
      <c r="P70" s="62"/>
      <c r="Q70" s="65"/>
      <c r="R70" s="59"/>
      <c r="S70" s="62"/>
      <c r="T70" s="65"/>
      <c r="U70" s="372"/>
      <c r="V70" s="374"/>
      <c r="W70" s="376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9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9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9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9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9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9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9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9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9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9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9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9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9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9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9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9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9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9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9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9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9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9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9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9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9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9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9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9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9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9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9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9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9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9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9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9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9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9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9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9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9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9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9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9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9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9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9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9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9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9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9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9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9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9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9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9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9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9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9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9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9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9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9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9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9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9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9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9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9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9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9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9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9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9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9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9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9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9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9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9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9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9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9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9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9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9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9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9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9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9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9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9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9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9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9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9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9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9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9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9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9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9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9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9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9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9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9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9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9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9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9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9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9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9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9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9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9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9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9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9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9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9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9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9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9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9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9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9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9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9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9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9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9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9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9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9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9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9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9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9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9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9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9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9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9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9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9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9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ref="K243:K257" t="shared" si="20">IFERROR(H243-F243,"")</f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20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20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20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20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20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20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20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20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20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20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20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20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20"/>
      </c>
      <c r="L256" s="64"/>
      <c r="M256" s="62"/>
      <c r="N256" s="65"/>
      <c r="O256" s="59"/>
      <c r="P256" s="62"/>
      <c r="Q256" s="65"/>
      <c r="R256" s="64"/>
      <c r="S256" s="62"/>
      <c r="T256" s="65"/>
      <c r="U256" s="59"/>
      <c r="V256" s="62"/>
      <c r="W256" s="65"/>
      <c r="X256" s="59"/>
      <c r="Y256" s="62"/>
      <c r="Z256" s="65"/>
      <c r="AA256" s="64"/>
      <c r="AB256" s="62"/>
      <c r="AC256" s="65"/>
      <c r="AD256" s="59"/>
      <c r="AE256" s="62"/>
      <c r="AF256" s="65"/>
      <c r="AG256" s="59"/>
      <c r="AH256" s="62"/>
      <c r="AI256" s="65"/>
      <c r="AJ256" s="64"/>
      <c r="AK256" s="62"/>
      <c r="AL256" s="65"/>
      <c r="AM256" s="64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64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64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64"/>
      <c r="CD256" s="66"/>
      <c r="CE256" s="65"/>
      <c r="CF256" s="59"/>
      <c r="CG256" s="62"/>
      <c r="CH256" s="65"/>
      <c r="CI256" s="64"/>
      <c r="CJ256" s="66"/>
      <c r="CK256" s="65"/>
    </row>
    <row r="257" ht="25.15" customHeight="1">
      <c r="B257" s="107"/>
      <c r="C257" s="58"/>
      <c r="D257" s="71"/>
      <c r="E257" s="60"/>
      <c r="F257" s="174" t="str">
        <f t="shared" si="11"/>
      </c>
      <c r="G257" s="175"/>
      <c r="H257" s="174" t="str">
        <f t="shared" si="12"/>
      </c>
      <c r="I257" s="63"/>
      <c r="J257" s="176" t="str">
        <f t="shared" si="13"/>
      </c>
      <c r="K257" s="112" t="str">
        <f t="shared" si="20"/>
      </c>
      <c r="L257" s="67"/>
      <c r="M257" s="63"/>
      <c r="N257" s="68"/>
      <c r="O257" s="60"/>
      <c r="P257" s="63"/>
      <c r="Q257" s="68"/>
      <c r="R257" s="67"/>
      <c r="S257" s="63"/>
      <c r="T257" s="68"/>
      <c r="U257" s="60"/>
      <c r="V257" s="63"/>
      <c r="W257" s="68"/>
      <c r="X257" s="60"/>
      <c r="Y257" s="63"/>
      <c r="Z257" s="68"/>
      <c r="AA257" s="67"/>
      <c r="AB257" s="63"/>
      <c r="AC257" s="68"/>
      <c r="AD257" s="60"/>
      <c r="AE257" s="63"/>
      <c r="AF257" s="68"/>
      <c r="AG257" s="60"/>
      <c r="AH257" s="63"/>
      <c r="AI257" s="68"/>
      <c r="AJ257" s="67"/>
      <c r="AK257" s="63"/>
      <c r="AL257" s="68"/>
      <c r="AM257" s="67"/>
      <c r="AN257" s="63"/>
      <c r="AO257" s="68"/>
      <c r="AP257" s="60"/>
      <c r="AQ257" s="63"/>
      <c r="AR257" s="68"/>
      <c r="AS257" s="60"/>
      <c r="AT257" s="63"/>
      <c r="AU257" s="68"/>
      <c r="AV257" s="60"/>
      <c r="AW257" s="63"/>
      <c r="AX257" s="68"/>
      <c r="AY257" s="67"/>
      <c r="AZ257" s="63"/>
      <c r="BA257" s="68"/>
      <c r="BB257" s="60"/>
      <c r="BC257" s="63"/>
      <c r="BD257" s="68"/>
      <c r="BE257" s="60"/>
      <c r="BF257" s="63"/>
      <c r="BG257" s="68"/>
      <c r="BH257" s="60"/>
      <c r="BI257" s="63"/>
      <c r="BJ257" s="68"/>
      <c r="BK257" s="60"/>
      <c r="BL257" s="63"/>
      <c r="BM257" s="68"/>
      <c r="BN257" s="60"/>
      <c r="BO257" s="63"/>
      <c r="BP257" s="68"/>
      <c r="BQ257" s="67"/>
      <c r="BR257" s="63"/>
      <c r="BS257" s="68"/>
      <c r="BT257" s="60"/>
      <c r="BU257" s="63"/>
      <c r="BV257" s="68"/>
      <c r="BW257" s="60"/>
      <c r="BX257" s="63"/>
      <c r="BY257" s="68"/>
      <c r="BZ257" s="60"/>
      <c r="CA257" s="63"/>
      <c r="CB257" s="68"/>
      <c r="CC257" s="67"/>
      <c r="CD257" s="69"/>
      <c r="CE257" s="68"/>
      <c r="CF257" s="60"/>
      <c r="CG257" s="63"/>
      <c r="CH257" s="68"/>
      <c r="CI257" s="67"/>
      <c r="CJ257" s="69"/>
      <c r="CK257" s="68"/>
    </row>
    <row r="258" s="7" customFormat="1">
      <c r="D258" s="72"/>
    </row>
    <row r="259" s="7" customFormat="1">
      <c r="D259" s="72"/>
    </row>
    <row r="260" s="7" customFormat="1"/>
    <row r="261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7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7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0"/>
  <sheetViews>
    <sheetView showGridLines="0" zoomScale="90" zoomScaleNormal="90" workbookViewId="0">
      <pane xSplit="4" ySplit="2" topLeftCell="BV74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8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146</v>
      </c>
      <c r="B1" s="560" t="str">
        <f>'LGA Registration'!A10</f>
        <v>LAFIA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SUM(E8:E258)</f>
        <v>38467</v>
      </c>
      <c r="F3" s="128">
        <f>SUM(L3,O3,R3,U3,X3,AA3,AD3,AG3,AJ3,AM3,AP3,AS3,AV3,AY3,BB3,BE3,BH3,BK3,BN3,BQ3,BT3,BW3,BZ3,CC3,CF3,CI3)</f>
        <v>0</v>
      </c>
      <c r="G3" s="34">
        <f>SUM(G8:G258)</f>
        <v>4041</v>
      </c>
      <c r="H3" s="128">
        <f>SUM(M3,P3,S3,V3,Y3,AB3,AE3,AH3,AK3,AN3,AQ3,AT3,AW3,AZ3,BC3,BF3,BI3,BL3,BO3,BR3,BU3,BX3,CA3,CD3,CG3,CJ3)</f>
        <v>0</v>
      </c>
      <c r="I3" s="34">
        <f>SUM(I8:I258)</f>
        <v>3233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IF(COUNTA(L8:L258)=0,"",SUM(L8:L258))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IF(COUNTA(AR8:AR258)=0,"",SUM(AR8:AR258))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IF(COUNTA(BX8:BX258)=0,"",SUM(BX8:BX258))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IF(CF8="","",SUM(CF8:CF258))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SUMIF($D$8:$D$258,"Facility",L8:L258)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SUMIF($D$8:$D$258,"Facility",AR8:AR258)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SUMIF($D$8:$D$258,"Facility",BX8:BX258)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SUMIF($D$8:$D$258,"Community",L8:L258)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SUMIF($D$8:$D$258,"Community",AR8:AR258)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SUMIF($D$8:$D$258,"Community",BX8:BX258)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147</v>
      </c>
      <c r="B8" s="8">
        <v>1</v>
      </c>
      <c r="C8" s="56" t="s">
        <v>148</v>
      </c>
      <c r="D8" s="173" t="s">
        <v>50</v>
      </c>
      <c r="E8" s="102">
        <v>9163</v>
      </c>
      <c r="F8" s="103">
        <f>IFERROR((SUM(L8,O8,R8,U8,X8,AA8,AD8,AG8,AJ8,AM8,AP8,AS8,AV8,AY8,BB8,BE8,BH8,BK8,BN8,BQ8,BT8,BW8,BZ8,CC8,CF8,CI8)/E8),"")</f>
        <v>0</v>
      </c>
      <c r="G8" s="104">
        <v>50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>
        <v>15</v>
      </c>
      <c r="M8" s="105">
        <v>2</v>
      </c>
      <c r="N8" s="73">
        <v>0</v>
      </c>
      <c r="O8" s="102">
        <v>20</v>
      </c>
      <c r="P8" s="105">
        <v>2</v>
      </c>
      <c r="Q8" s="73">
        <v>2</v>
      </c>
      <c r="R8" s="260">
        <v>9</v>
      </c>
      <c r="S8" s="261">
        <v>2</v>
      </c>
      <c r="T8" s="259">
        <v>2</v>
      </c>
      <c r="U8" s="106">
        <v>22</v>
      </c>
      <c r="V8" s="105">
        <v>1</v>
      </c>
      <c r="W8" s="73">
        <v>1</v>
      </c>
      <c r="X8" s="467">
        <v>10</v>
      </c>
      <c r="Y8" s="468">
        <v>2</v>
      </c>
      <c r="Z8" s="466">
        <v>2</v>
      </c>
      <c r="AA8" s="518">
        <v>4</v>
      </c>
      <c r="AB8" s="519">
        <v>0</v>
      </c>
      <c r="AC8" s="517">
        <v>0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149</v>
      </c>
      <c r="B9" s="9">
        <v>2</v>
      </c>
      <c r="C9" s="57" t="s">
        <v>150</v>
      </c>
      <c r="D9" s="70" t="s">
        <v>50</v>
      </c>
      <c r="E9" s="59">
        <v>336</v>
      </c>
      <c r="F9" s="11">
        <f ref="F9:F258" t="shared" si="11">IFERROR((SUM(L9,O9,R9,U9,X9,AA9,AD9,AG9,AJ9,AM9,AP9,AS9,AV9,AY9,BB9,BE9,BH9,BK9,BN9,BQ9,BT9,BW9,BZ9,CC9,CF9,CI9)/E9),"")</f>
        <v>0</v>
      </c>
      <c r="G9" s="61">
        <v>56</v>
      </c>
      <c r="H9" s="11">
        <f ref="H9:H258" t="shared" si="12">IFERROR((SUM(M9,P9,S9,V9,Y9,AB9,AE9,AH9,AK9,AN9,AQ9,AT9,AW9,AZ9,BC9,BF9,BI9,BL9,BO9,BR9,BU9,BX9,CA9,CD9,CG9,CJ9)/G9),"")</f>
        <v>0</v>
      </c>
      <c r="I9" s="62"/>
      <c r="J9" s="109" t="str">
        <f ref="J9:J258" t="shared" si="13">IFERROR((SUM(N9,Q9,T9,W9,Z9,AC9,AF9,AI9,AL9,AO9,AR9,AU9,AX9,BA9,BD9,BG9,BJ9,BM9,BP9,BS9,BV9,BY9,CB9,CE9,CH9,CK9)/I9),"")</f>
      </c>
      <c r="K9" s="111">
        <f ref="K9:K243" t="shared" si="14">IFERROR(H9-F9,"")</f>
        <v>0</v>
      </c>
      <c r="L9" s="64">
        <v>26</v>
      </c>
      <c r="M9" s="62">
        <v>0</v>
      </c>
      <c r="N9" s="65">
        <v>0</v>
      </c>
      <c r="O9" s="59">
        <v>27</v>
      </c>
      <c r="P9" s="62">
        <v>3</v>
      </c>
      <c r="Q9" s="65">
        <v>3</v>
      </c>
      <c r="R9" s="254">
        <v>37</v>
      </c>
      <c r="S9" s="256">
        <v>4</v>
      </c>
      <c r="T9" s="258">
        <v>0</v>
      </c>
      <c r="U9" s="372">
        <v>31</v>
      </c>
      <c r="V9" s="374">
        <v>0</v>
      </c>
      <c r="W9" s="376">
        <v>0</v>
      </c>
      <c r="X9" s="461">
        <v>41</v>
      </c>
      <c r="Y9" s="463">
        <v>1</v>
      </c>
      <c r="Z9" s="465">
        <v>1</v>
      </c>
      <c r="AA9" s="514">
        <v>48</v>
      </c>
      <c r="AB9" s="515">
        <v>1</v>
      </c>
      <c r="AC9" s="516">
        <v>1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151</v>
      </c>
      <c r="B10" s="9">
        <f>B9+1</f>
        <v>3</v>
      </c>
      <c r="C10" s="57" t="s">
        <v>152</v>
      </c>
      <c r="D10" s="70" t="s">
        <v>50</v>
      </c>
      <c r="E10" s="59">
        <v>534</v>
      </c>
      <c r="F10" s="11">
        <f t="shared" si="11"/>
        <v>0</v>
      </c>
      <c r="G10" s="61">
        <v>58</v>
      </c>
      <c r="H10" s="11">
        <f t="shared" si="12"/>
        <v>0</v>
      </c>
      <c r="I10" s="62">
        <v>228</v>
      </c>
      <c r="J10" s="109">
        <f t="shared" si="13"/>
        <v>0</v>
      </c>
      <c r="K10" s="111">
        <f t="shared" si="14"/>
        <v>0</v>
      </c>
      <c r="L10" s="64">
        <v>0</v>
      </c>
      <c r="M10" s="62">
        <v>0</v>
      </c>
      <c r="N10" s="65">
        <v>0</v>
      </c>
      <c r="O10" s="59">
        <v>0</v>
      </c>
      <c r="P10" s="62">
        <v>0</v>
      </c>
      <c r="Q10" s="65">
        <v>0</v>
      </c>
      <c r="R10" s="254">
        <v>32</v>
      </c>
      <c r="S10" s="256">
        <v>0</v>
      </c>
      <c r="T10" s="258">
        <v>0</v>
      </c>
      <c r="U10" s="375">
        <v>21</v>
      </c>
      <c r="V10" s="374">
        <v>0</v>
      </c>
      <c r="W10" s="376">
        <v>0</v>
      </c>
      <c r="X10" s="461">
        <v>22</v>
      </c>
      <c r="Y10" s="463">
        <v>0</v>
      </c>
      <c r="Z10" s="465">
        <v>0</v>
      </c>
      <c r="AA10" s="514">
        <v>6</v>
      </c>
      <c r="AB10" s="515">
        <v>0</v>
      </c>
      <c r="AC10" s="516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 s="251" customFormat="1">
      <c r="A11" s="458" t="s">
        <v>153</v>
      </c>
      <c r="B11" s="252">
        <v>4</v>
      </c>
      <c r="C11" s="186" t="s">
        <v>154</v>
      </c>
      <c r="D11" s="367" t="s">
        <v>50</v>
      </c>
      <c r="E11" s="254"/>
      <c r="F11" s="253"/>
      <c r="G11" s="255"/>
      <c r="H11" s="253"/>
      <c r="I11" s="256"/>
      <c r="J11" s="262"/>
      <c r="K11" s="263"/>
      <c r="L11" s="257">
        <v>48</v>
      </c>
      <c r="M11" s="256">
        <v>1</v>
      </c>
      <c r="N11" s="258">
        <v>1</v>
      </c>
      <c r="O11" s="254">
        <v>48</v>
      </c>
      <c r="P11" s="256">
        <v>1</v>
      </c>
      <c r="Q11" s="258">
        <v>1</v>
      </c>
      <c r="R11" s="355">
        <v>23</v>
      </c>
      <c r="S11" s="356">
        <v>0</v>
      </c>
      <c r="T11" s="357">
        <v>0</v>
      </c>
      <c r="U11" s="375">
        <v>21</v>
      </c>
      <c r="V11" s="374">
        <v>0</v>
      </c>
      <c r="W11" s="376">
        <v>0</v>
      </c>
      <c r="X11" s="461">
        <v>23</v>
      </c>
      <c r="Y11" s="463">
        <v>0</v>
      </c>
      <c r="Z11" s="465">
        <v>0</v>
      </c>
      <c r="AA11" s="514">
        <v>27</v>
      </c>
      <c r="AB11" s="515">
        <v>0</v>
      </c>
      <c r="AC11" s="516">
        <v>0</v>
      </c>
      <c r="AD11" s="254">
        <v>0</v>
      </c>
      <c r="AE11" s="256">
        <v>0</v>
      </c>
      <c r="AF11" s="258">
        <v>0</v>
      </c>
      <c r="AG11" s="254">
        <v>0</v>
      </c>
      <c r="AH11" s="256">
        <v>0</v>
      </c>
      <c r="AI11" s="258">
        <v>0</v>
      </c>
      <c r="AJ11" s="254">
        <v>0</v>
      </c>
      <c r="AK11" s="256">
        <v>0</v>
      </c>
      <c r="AL11" s="258">
        <v>0</v>
      </c>
      <c r="AM11" s="254">
        <v>0</v>
      </c>
      <c r="AN11" s="256">
        <v>0</v>
      </c>
      <c r="AO11" s="258">
        <v>0</v>
      </c>
      <c r="AP11" s="254">
        <v>0</v>
      </c>
      <c r="AQ11" s="256">
        <v>0</v>
      </c>
      <c r="AR11" s="258">
        <v>0</v>
      </c>
      <c r="AS11" s="254">
        <v>0</v>
      </c>
      <c r="AT11" s="256">
        <v>0</v>
      </c>
      <c r="AU11" s="258">
        <v>0</v>
      </c>
      <c r="AV11" s="254">
        <v>0</v>
      </c>
      <c r="AW11" s="256">
        <v>0</v>
      </c>
      <c r="AX11" s="258">
        <v>0</v>
      </c>
      <c r="AY11" s="254">
        <v>0</v>
      </c>
      <c r="AZ11" s="256">
        <v>0</v>
      </c>
      <c r="BA11" s="258">
        <v>0</v>
      </c>
      <c r="BB11" s="254">
        <v>0</v>
      </c>
      <c r="BC11" s="256">
        <v>0</v>
      </c>
      <c r="BD11" s="258">
        <v>0</v>
      </c>
      <c r="BE11" s="254">
        <v>0</v>
      </c>
      <c r="BF11" s="256">
        <v>0</v>
      </c>
      <c r="BG11" s="258">
        <v>0</v>
      </c>
      <c r="BH11" s="254">
        <v>0</v>
      </c>
      <c r="BI11" s="256">
        <v>0</v>
      </c>
      <c r="BJ11" s="258">
        <v>0</v>
      </c>
      <c r="BK11" s="254">
        <v>0</v>
      </c>
      <c r="BL11" s="256">
        <v>0</v>
      </c>
      <c r="BM11" s="258">
        <v>0</v>
      </c>
      <c r="BN11" s="254">
        <v>0</v>
      </c>
      <c r="BO11" s="256">
        <v>0</v>
      </c>
      <c r="BP11" s="258">
        <v>0</v>
      </c>
      <c r="BQ11" s="254">
        <v>0</v>
      </c>
      <c r="BR11" s="256">
        <v>0</v>
      </c>
      <c r="BS11" s="258">
        <v>0</v>
      </c>
      <c r="BT11" s="254">
        <v>0</v>
      </c>
      <c r="BU11" s="256">
        <v>0</v>
      </c>
      <c r="BV11" s="258">
        <v>0</v>
      </c>
      <c r="BW11" s="254">
        <v>0</v>
      </c>
      <c r="BX11" s="256">
        <v>0</v>
      </c>
      <c r="BY11" s="258">
        <v>0</v>
      </c>
      <c r="BZ11" s="254">
        <v>0</v>
      </c>
      <c r="CA11" s="256">
        <v>0</v>
      </c>
      <c r="CB11" s="258">
        <v>0</v>
      </c>
      <c r="CC11" s="254">
        <v>0</v>
      </c>
      <c r="CD11" s="256">
        <v>0</v>
      </c>
      <c r="CE11" s="258">
        <v>0</v>
      </c>
      <c r="CF11" s="254"/>
      <c r="CG11" s="256"/>
      <c r="CH11" s="258"/>
      <c r="CI11" s="254"/>
      <c r="CJ11" s="256"/>
      <c r="CK11" s="258"/>
    </row>
    <row r="12" ht="25.15" customHeight="1">
      <c r="A12" s="458" t="s">
        <v>155</v>
      </c>
      <c r="B12" s="9">
        <v>5</v>
      </c>
      <c r="C12" s="57" t="s">
        <v>156</v>
      </c>
      <c r="D12" s="70" t="s">
        <v>50</v>
      </c>
      <c r="E12" s="59"/>
      <c r="F12" s="11"/>
      <c r="G12" s="61"/>
      <c r="H12" s="11"/>
      <c r="I12" s="62"/>
      <c r="J12" s="109"/>
      <c r="K12" s="111"/>
      <c r="L12" s="64">
        <v>0</v>
      </c>
      <c r="M12" s="62">
        <v>0</v>
      </c>
      <c r="N12" s="65">
        <v>0</v>
      </c>
      <c r="O12" s="59">
        <v>0</v>
      </c>
      <c r="P12" s="62">
        <v>0</v>
      </c>
      <c r="Q12" s="65">
        <v>0</v>
      </c>
      <c r="R12" s="254">
        <v>15</v>
      </c>
      <c r="S12" s="256">
        <v>1</v>
      </c>
      <c r="T12" s="258">
        <v>1</v>
      </c>
      <c r="U12" s="375">
        <v>24</v>
      </c>
      <c r="V12" s="374">
        <v>1</v>
      </c>
      <c r="W12" s="376">
        <v>1</v>
      </c>
      <c r="X12" s="461">
        <v>5</v>
      </c>
      <c r="Y12" s="463">
        <v>0</v>
      </c>
      <c r="Z12" s="465">
        <v>0</v>
      </c>
      <c r="AA12" s="514">
        <v>4</v>
      </c>
      <c r="AB12" s="515">
        <v>0</v>
      </c>
      <c r="AC12" s="516">
        <v>0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 s="264" customFormat="1">
      <c r="A13" s="458" t="s">
        <v>157</v>
      </c>
      <c r="B13" s="265">
        <v>6</v>
      </c>
      <c r="C13" s="186" t="s">
        <v>158</v>
      </c>
      <c r="D13" s="367" t="s">
        <v>50</v>
      </c>
      <c r="E13" s="267"/>
      <c r="F13" s="266"/>
      <c r="G13" s="268"/>
      <c r="H13" s="266"/>
      <c r="I13" s="269"/>
      <c r="J13" s="272"/>
      <c r="K13" s="273"/>
      <c r="L13" s="270">
        <v>45</v>
      </c>
      <c r="M13" s="269">
        <v>5</v>
      </c>
      <c r="N13" s="271">
        <v>4</v>
      </c>
      <c r="O13" s="267">
        <v>41</v>
      </c>
      <c r="P13" s="269">
        <v>4</v>
      </c>
      <c r="Q13" s="271">
        <v>4</v>
      </c>
      <c r="R13" s="352">
        <v>64</v>
      </c>
      <c r="S13" s="353">
        <v>3</v>
      </c>
      <c r="T13" s="354">
        <v>2</v>
      </c>
      <c r="U13" s="372">
        <v>86</v>
      </c>
      <c r="V13" s="374">
        <v>6</v>
      </c>
      <c r="W13" s="376">
        <v>6</v>
      </c>
      <c r="X13" s="461">
        <v>154</v>
      </c>
      <c r="Y13" s="463">
        <v>1</v>
      </c>
      <c r="Z13" s="465">
        <v>1</v>
      </c>
      <c r="AA13" s="514">
        <v>31</v>
      </c>
      <c r="AB13" s="515">
        <v>0</v>
      </c>
      <c r="AC13" s="516">
        <v>0</v>
      </c>
      <c r="AD13" s="267">
        <v>0</v>
      </c>
      <c r="AE13" s="269">
        <v>0</v>
      </c>
      <c r="AF13" s="271">
        <v>0</v>
      </c>
      <c r="AG13" s="267">
        <v>0</v>
      </c>
      <c r="AH13" s="269">
        <v>0</v>
      </c>
      <c r="AI13" s="271">
        <v>0</v>
      </c>
      <c r="AJ13" s="267">
        <v>0</v>
      </c>
      <c r="AK13" s="269">
        <v>0</v>
      </c>
      <c r="AL13" s="271">
        <v>0</v>
      </c>
      <c r="AM13" s="267">
        <v>0</v>
      </c>
      <c r="AN13" s="269">
        <v>0</v>
      </c>
      <c r="AO13" s="271">
        <v>0</v>
      </c>
      <c r="AP13" s="267">
        <v>0</v>
      </c>
      <c r="AQ13" s="269">
        <v>0</v>
      </c>
      <c r="AR13" s="271">
        <v>0</v>
      </c>
      <c r="AS13" s="267">
        <v>0</v>
      </c>
      <c r="AT13" s="269">
        <v>0</v>
      </c>
      <c r="AU13" s="271">
        <v>0</v>
      </c>
      <c r="AV13" s="267">
        <v>0</v>
      </c>
      <c r="AW13" s="269">
        <v>0</v>
      </c>
      <c r="AX13" s="271">
        <v>0</v>
      </c>
      <c r="AY13" s="267">
        <v>0</v>
      </c>
      <c r="AZ13" s="269">
        <v>0</v>
      </c>
      <c r="BA13" s="271">
        <v>0</v>
      </c>
      <c r="BB13" s="267">
        <v>0</v>
      </c>
      <c r="BC13" s="269">
        <v>0</v>
      </c>
      <c r="BD13" s="271">
        <v>0</v>
      </c>
      <c r="BE13" s="267">
        <v>0</v>
      </c>
      <c r="BF13" s="269">
        <v>0</v>
      </c>
      <c r="BG13" s="271">
        <v>0</v>
      </c>
      <c r="BH13" s="267">
        <v>0</v>
      </c>
      <c r="BI13" s="269">
        <v>0</v>
      </c>
      <c r="BJ13" s="271">
        <v>0</v>
      </c>
      <c r="BK13" s="267">
        <v>0</v>
      </c>
      <c r="BL13" s="269">
        <v>0</v>
      </c>
      <c r="BM13" s="271">
        <v>0</v>
      </c>
      <c r="BN13" s="267">
        <v>0</v>
      </c>
      <c r="BO13" s="269">
        <v>0</v>
      </c>
      <c r="BP13" s="271">
        <v>0</v>
      </c>
      <c r="BQ13" s="267">
        <v>0</v>
      </c>
      <c r="BR13" s="269">
        <v>0</v>
      </c>
      <c r="BS13" s="271">
        <v>0</v>
      </c>
      <c r="BT13" s="267">
        <v>0</v>
      </c>
      <c r="BU13" s="269">
        <v>0</v>
      </c>
      <c r="BV13" s="271">
        <v>0</v>
      </c>
      <c r="BW13" s="267">
        <v>0</v>
      </c>
      <c r="BX13" s="269">
        <v>0</v>
      </c>
      <c r="BY13" s="271">
        <v>0</v>
      </c>
      <c r="BZ13" s="267">
        <v>0</v>
      </c>
      <c r="CA13" s="269">
        <v>0</v>
      </c>
      <c r="CB13" s="271">
        <v>0</v>
      </c>
      <c r="CC13" s="267">
        <v>0</v>
      </c>
      <c r="CD13" s="269">
        <v>0</v>
      </c>
      <c r="CE13" s="271">
        <v>0</v>
      </c>
      <c r="CF13" s="267"/>
      <c r="CG13" s="269"/>
      <c r="CH13" s="271"/>
      <c r="CI13" s="267"/>
      <c r="CJ13" s="269"/>
      <c r="CK13" s="271"/>
    </row>
    <row r="14" ht="25.15" customHeight="1">
      <c r="A14" s="458" t="s">
        <v>159</v>
      </c>
      <c r="B14" s="9">
        <v>7</v>
      </c>
      <c r="C14" s="57" t="s">
        <v>160</v>
      </c>
      <c r="D14" s="70" t="s">
        <v>50</v>
      </c>
      <c r="E14" s="59">
        <v>340</v>
      </c>
      <c r="F14" s="11">
        <f t="shared" si="11"/>
        <v>0</v>
      </c>
      <c r="G14" s="61">
        <v>38</v>
      </c>
      <c r="H14" s="11">
        <f t="shared" si="12"/>
        <v>0</v>
      </c>
      <c r="I14" s="62">
        <v>228</v>
      </c>
      <c r="J14" s="109">
        <f t="shared" si="13"/>
        <v>0</v>
      </c>
      <c r="K14" s="111">
        <f t="shared" si="14"/>
        <v>0</v>
      </c>
      <c r="L14" s="64">
        <v>9</v>
      </c>
      <c r="M14" s="62">
        <v>1</v>
      </c>
      <c r="N14" s="65">
        <v>1</v>
      </c>
      <c r="O14" s="59">
        <v>6</v>
      </c>
      <c r="P14" s="62">
        <v>0</v>
      </c>
      <c r="Q14" s="65">
        <v>0</v>
      </c>
      <c r="R14" s="254">
        <v>9</v>
      </c>
      <c r="S14" s="256">
        <v>0</v>
      </c>
      <c r="T14" s="258">
        <v>0</v>
      </c>
      <c r="U14" s="372">
        <v>23</v>
      </c>
      <c r="V14" s="374">
        <v>0</v>
      </c>
      <c r="W14" s="376">
        <v>0</v>
      </c>
      <c r="X14" s="461">
        <v>34</v>
      </c>
      <c r="Y14" s="463">
        <v>2</v>
      </c>
      <c r="Z14" s="465">
        <v>0</v>
      </c>
      <c r="AA14" s="514">
        <v>34</v>
      </c>
      <c r="AB14" s="515">
        <v>2</v>
      </c>
      <c r="AC14" s="516">
        <v>0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161</v>
      </c>
      <c r="B15" s="9">
        <f ref="B15:B47" t="shared" si="15">B14+1</f>
        <v>8</v>
      </c>
      <c r="C15" s="57" t="s">
        <v>162</v>
      </c>
      <c r="D15" s="70" t="s">
        <v>50</v>
      </c>
      <c r="E15" s="59">
        <v>203</v>
      </c>
      <c r="F15" s="11">
        <f t="shared" si="11"/>
        <v>0</v>
      </c>
      <c r="G15" s="61">
        <v>23</v>
      </c>
      <c r="H15" s="11">
        <f t="shared" si="12"/>
        <v>0</v>
      </c>
      <c r="I15" s="62"/>
      <c r="J15" s="109" t="str">
        <f t="shared" si="13"/>
      </c>
      <c r="K15" s="111">
        <f t="shared" si="14"/>
        <v>0</v>
      </c>
      <c r="L15" s="64">
        <v>47</v>
      </c>
      <c r="M15" s="62">
        <v>0</v>
      </c>
      <c r="N15" s="65">
        <v>0</v>
      </c>
      <c r="O15" s="59">
        <v>45</v>
      </c>
      <c r="P15" s="62">
        <v>0</v>
      </c>
      <c r="Q15" s="65">
        <v>0</v>
      </c>
      <c r="R15" s="254">
        <v>57</v>
      </c>
      <c r="S15" s="256">
        <v>1</v>
      </c>
      <c r="T15" s="258">
        <v>1</v>
      </c>
      <c r="U15" s="372">
        <v>112</v>
      </c>
      <c r="V15" s="374">
        <v>2</v>
      </c>
      <c r="W15" s="376">
        <v>2</v>
      </c>
      <c r="X15" s="520">
        <v>54</v>
      </c>
      <c r="Y15" s="521">
        <v>0</v>
      </c>
      <c r="Z15" s="522">
        <v>0</v>
      </c>
      <c r="AA15" s="514">
        <v>38</v>
      </c>
      <c r="AB15" s="515">
        <v>0</v>
      </c>
      <c r="AC15" s="516">
        <v>0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163</v>
      </c>
      <c r="B16" s="9">
        <f t="shared" si="15"/>
        <v>9</v>
      </c>
      <c r="C16" s="57" t="s">
        <v>164</v>
      </c>
      <c r="D16" s="70" t="s">
        <v>50</v>
      </c>
      <c r="E16" s="59">
        <v>308</v>
      </c>
      <c r="F16" s="11">
        <f t="shared" si="11"/>
        <v>0</v>
      </c>
      <c r="G16" s="61">
        <v>34</v>
      </c>
      <c r="H16" s="11">
        <f t="shared" si="12"/>
        <v>0</v>
      </c>
      <c r="I16" s="62"/>
      <c r="J16" s="109" t="str">
        <f t="shared" si="13"/>
      </c>
      <c r="K16" s="111">
        <f t="shared" si="14"/>
        <v>0</v>
      </c>
      <c r="L16" s="64">
        <v>97</v>
      </c>
      <c r="M16" s="62">
        <v>0</v>
      </c>
      <c r="N16" s="65">
        <v>0</v>
      </c>
      <c r="O16" s="59">
        <v>175</v>
      </c>
      <c r="P16" s="62">
        <v>2</v>
      </c>
      <c r="Q16" s="65">
        <v>2</v>
      </c>
      <c r="R16" s="254">
        <v>47</v>
      </c>
      <c r="S16" s="256">
        <v>1</v>
      </c>
      <c r="T16" s="258">
        <v>1</v>
      </c>
      <c r="U16" s="372">
        <v>34</v>
      </c>
      <c r="V16" s="374">
        <v>0</v>
      </c>
      <c r="W16" s="376">
        <v>0</v>
      </c>
      <c r="X16" s="520">
        <v>38</v>
      </c>
      <c r="Y16" s="521">
        <v>1</v>
      </c>
      <c r="Z16" s="522">
        <v>0</v>
      </c>
      <c r="AA16" s="514">
        <v>39</v>
      </c>
      <c r="AB16" s="515">
        <v>1</v>
      </c>
      <c r="AC16" s="516">
        <v>1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165</v>
      </c>
      <c r="B17" s="9">
        <f t="shared" si="15"/>
        <v>10</v>
      </c>
      <c r="C17" s="57" t="s">
        <v>166</v>
      </c>
      <c r="D17" s="70" t="s">
        <v>50</v>
      </c>
      <c r="E17" s="59">
        <v>743</v>
      </c>
      <c r="F17" s="11">
        <f t="shared" si="11"/>
        <v>0</v>
      </c>
      <c r="G17" s="61">
        <v>81</v>
      </c>
      <c r="H17" s="11">
        <f t="shared" si="12"/>
        <v>0</v>
      </c>
      <c r="I17" s="62"/>
      <c r="J17" s="109" t="str">
        <f t="shared" si="13"/>
      </c>
      <c r="K17" s="111">
        <f t="shared" si="14"/>
        <v>0</v>
      </c>
      <c r="L17" s="64">
        <v>258</v>
      </c>
      <c r="M17" s="62">
        <v>22</v>
      </c>
      <c r="N17" s="65">
        <v>18</v>
      </c>
      <c r="O17" s="59">
        <v>772</v>
      </c>
      <c r="P17" s="62">
        <v>78</v>
      </c>
      <c r="Q17" s="65">
        <v>51</v>
      </c>
      <c r="R17" s="254">
        <v>440</v>
      </c>
      <c r="S17" s="256">
        <v>40</v>
      </c>
      <c r="T17" s="258">
        <v>40</v>
      </c>
      <c r="U17" s="372">
        <v>873</v>
      </c>
      <c r="V17" s="374">
        <v>57</v>
      </c>
      <c r="W17" s="376">
        <v>11</v>
      </c>
      <c r="X17" s="520">
        <v>103</v>
      </c>
      <c r="Y17" s="521">
        <v>21</v>
      </c>
      <c r="Z17" s="522">
        <v>36</v>
      </c>
      <c r="AA17" s="514">
        <v>873</v>
      </c>
      <c r="AB17" s="515">
        <v>56</v>
      </c>
      <c r="AC17" s="516">
        <v>10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167</v>
      </c>
      <c r="B18" s="9">
        <f t="shared" si="15"/>
        <v>11</v>
      </c>
      <c r="C18" s="57" t="s">
        <v>168</v>
      </c>
      <c r="D18" s="70" t="s">
        <v>50</v>
      </c>
      <c r="E18" s="59">
        <v>10537</v>
      </c>
      <c r="F18" s="11">
        <f t="shared" si="11"/>
        <v>0</v>
      </c>
      <c r="G18" s="61">
        <v>1498</v>
      </c>
      <c r="H18" s="11">
        <f t="shared" si="12"/>
        <v>0</v>
      </c>
      <c r="I18" s="62">
        <v>1050</v>
      </c>
      <c r="J18" s="109">
        <f t="shared" si="13"/>
        <v>0</v>
      </c>
      <c r="K18" s="111">
        <f t="shared" si="14"/>
        <v>0</v>
      </c>
      <c r="L18" s="64">
        <v>104</v>
      </c>
      <c r="M18" s="62">
        <v>2</v>
      </c>
      <c r="N18" s="65">
        <v>1</v>
      </c>
      <c r="O18" s="59">
        <v>214</v>
      </c>
      <c r="P18" s="62">
        <v>6</v>
      </c>
      <c r="Q18" s="65">
        <v>4</v>
      </c>
      <c r="R18" s="254">
        <v>108</v>
      </c>
      <c r="S18" s="256">
        <v>7</v>
      </c>
      <c r="T18" s="258">
        <v>6</v>
      </c>
      <c r="U18" s="520">
        <v>85</v>
      </c>
      <c r="V18" s="521">
        <v>0</v>
      </c>
      <c r="W18" s="522">
        <v>2</v>
      </c>
      <c r="X18" s="461">
        <v>80</v>
      </c>
      <c r="Y18" s="463">
        <v>6</v>
      </c>
      <c r="Z18" s="465">
        <v>6</v>
      </c>
      <c r="AA18" s="514">
        <v>86</v>
      </c>
      <c r="AB18" s="515">
        <v>5</v>
      </c>
      <c r="AC18" s="516">
        <v>5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169</v>
      </c>
      <c r="B19" s="9">
        <f t="shared" si="15"/>
        <v>12</v>
      </c>
      <c r="C19" s="57" t="s">
        <v>170</v>
      </c>
      <c r="D19" s="70" t="s">
        <v>50</v>
      </c>
      <c r="E19" s="59">
        <v>2175</v>
      </c>
      <c r="F19" s="11">
        <f t="shared" si="11"/>
        <v>0</v>
      </c>
      <c r="G19" s="61">
        <v>242</v>
      </c>
      <c r="H19" s="11">
        <f t="shared" si="12"/>
        <v>0</v>
      </c>
      <c r="I19" s="62"/>
      <c r="J19" s="109" t="str">
        <f t="shared" si="13"/>
      </c>
      <c r="K19" s="111">
        <f t="shared" si="14"/>
        <v>0</v>
      </c>
      <c r="L19" s="64">
        <v>113</v>
      </c>
      <c r="M19" s="62">
        <v>0</v>
      </c>
      <c r="N19" s="65">
        <v>0</v>
      </c>
      <c r="O19" s="59">
        <v>109</v>
      </c>
      <c r="P19" s="62">
        <v>2</v>
      </c>
      <c r="Q19" s="65">
        <v>2</v>
      </c>
      <c r="R19" s="254">
        <v>100</v>
      </c>
      <c r="S19" s="256">
        <v>2</v>
      </c>
      <c r="T19" s="258">
        <v>0</v>
      </c>
      <c r="U19" s="520">
        <v>63</v>
      </c>
      <c r="V19" s="521">
        <v>1</v>
      </c>
      <c r="W19" s="522">
        <v>0</v>
      </c>
      <c r="X19" s="461">
        <v>71</v>
      </c>
      <c r="Y19" s="463">
        <v>1</v>
      </c>
      <c r="Z19" s="465">
        <v>0</v>
      </c>
      <c r="AA19" s="514">
        <v>62</v>
      </c>
      <c r="AB19" s="515">
        <v>2</v>
      </c>
      <c r="AC19" s="516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171</v>
      </c>
      <c r="B20" s="9">
        <f t="shared" si="15"/>
        <v>13</v>
      </c>
      <c r="C20" s="57" t="s">
        <v>172</v>
      </c>
      <c r="D20" s="70" t="s">
        <v>50</v>
      </c>
      <c r="E20" s="59"/>
      <c r="F20" s="11"/>
      <c r="G20" s="61"/>
      <c r="H20" s="11"/>
      <c r="I20" s="62"/>
      <c r="J20" s="109" t="str">
        <f t="shared" si="13"/>
      </c>
      <c r="K20" s="111"/>
      <c r="L20" s="64">
        <v>36</v>
      </c>
      <c r="M20" s="62">
        <v>2</v>
      </c>
      <c r="N20" s="65">
        <v>0</v>
      </c>
      <c r="O20" s="59">
        <v>43</v>
      </c>
      <c r="P20" s="62">
        <v>0</v>
      </c>
      <c r="Q20" s="65">
        <v>0</v>
      </c>
      <c r="R20" s="254">
        <v>0</v>
      </c>
      <c r="S20" s="256">
        <v>0</v>
      </c>
      <c r="T20" s="258">
        <v>0</v>
      </c>
      <c r="U20" s="372">
        <v>33</v>
      </c>
      <c r="V20" s="374">
        <v>2</v>
      </c>
      <c r="W20" s="376">
        <v>0</v>
      </c>
      <c r="X20" s="461">
        <v>32</v>
      </c>
      <c r="Y20" s="463">
        <v>1</v>
      </c>
      <c r="Z20" s="465">
        <v>0</v>
      </c>
      <c r="AA20" s="514">
        <v>33</v>
      </c>
      <c r="AB20" s="515">
        <v>2</v>
      </c>
      <c r="AC20" s="516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173</v>
      </c>
      <c r="B21" s="9">
        <f t="shared" si="15"/>
        <v>14</v>
      </c>
      <c r="C21" s="57" t="s">
        <v>174</v>
      </c>
      <c r="D21" s="70" t="s">
        <v>50</v>
      </c>
      <c r="E21" s="59">
        <v>163</v>
      </c>
      <c r="F21" s="11">
        <f t="shared" si="11"/>
        <v>0</v>
      </c>
      <c r="G21" s="61">
        <v>19</v>
      </c>
      <c r="H21" s="11">
        <f t="shared" si="12"/>
        <v>0</v>
      </c>
      <c r="I21" s="62"/>
      <c r="J21" s="109" t="str">
        <f t="shared" si="13"/>
      </c>
      <c r="K21" s="111">
        <f t="shared" si="14"/>
        <v>0</v>
      </c>
      <c r="L21" s="64">
        <v>52</v>
      </c>
      <c r="M21" s="62">
        <v>0</v>
      </c>
      <c r="N21" s="65">
        <v>0</v>
      </c>
      <c r="O21" s="59">
        <v>24</v>
      </c>
      <c r="P21" s="62">
        <v>0</v>
      </c>
      <c r="Q21" s="65">
        <v>0</v>
      </c>
      <c r="R21" s="254">
        <v>32</v>
      </c>
      <c r="S21" s="256">
        <v>0</v>
      </c>
      <c r="T21" s="258">
        <v>0</v>
      </c>
      <c r="U21" s="372">
        <v>50</v>
      </c>
      <c r="V21" s="374">
        <v>1</v>
      </c>
      <c r="W21" s="376">
        <v>1</v>
      </c>
      <c r="X21" s="523">
        <v>51</v>
      </c>
      <c r="Y21" s="524">
        <v>5</v>
      </c>
      <c r="Z21" s="525">
        <v>3</v>
      </c>
      <c r="AA21" s="514">
        <v>101</v>
      </c>
      <c r="AB21" s="515">
        <v>4</v>
      </c>
      <c r="AC21" s="516">
        <v>4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175</v>
      </c>
      <c r="B22" s="9">
        <f t="shared" si="15"/>
        <v>15</v>
      </c>
      <c r="C22" s="57" t="s">
        <v>176</v>
      </c>
      <c r="D22" s="70" t="s">
        <v>50</v>
      </c>
      <c r="E22" s="59">
        <v>480</v>
      </c>
      <c r="F22" s="11">
        <f t="shared" si="11"/>
        <v>0</v>
      </c>
      <c r="G22" s="61">
        <v>60</v>
      </c>
      <c r="H22" s="11">
        <f t="shared" si="12"/>
        <v>0</v>
      </c>
      <c r="I22" s="62"/>
      <c r="J22" s="109" t="str">
        <f t="shared" si="13"/>
      </c>
      <c r="K22" s="111">
        <f t="shared" si="14"/>
        <v>0</v>
      </c>
      <c r="L22" s="64">
        <v>113</v>
      </c>
      <c r="M22" s="62">
        <v>1</v>
      </c>
      <c r="N22" s="65">
        <v>2</v>
      </c>
      <c r="O22" s="59">
        <v>97</v>
      </c>
      <c r="P22" s="62">
        <v>3</v>
      </c>
      <c r="Q22" s="65">
        <v>3</v>
      </c>
      <c r="R22" s="254">
        <v>67</v>
      </c>
      <c r="S22" s="256">
        <v>1</v>
      </c>
      <c r="T22" s="258">
        <v>1</v>
      </c>
      <c r="U22" s="372">
        <v>44</v>
      </c>
      <c r="V22" s="374">
        <v>4</v>
      </c>
      <c r="W22" s="376">
        <v>4</v>
      </c>
      <c r="X22" s="520">
        <v>74</v>
      </c>
      <c r="Y22" s="521">
        <v>3</v>
      </c>
      <c r="Z22" s="522">
        <v>3</v>
      </c>
      <c r="AA22" s="514">
        <v>51</v>
      </c>
      <c r="AB22" s="515">
        <v>1</v>
      </c>
      <c r="AC22" s="516">
        <v>3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177</v>
      </c>
      <c r="B23" s="9">
        <f t="shared" si="15"/>
        <v>16</v>
      </c>
      <c r="C23" s="57" t="s">
        <v>178</v>
      </c>
      <c r="D23" s="70" t="s">
        <v>50</v>
      </c>
      <c r="E23" s="59">
        <v>403</v>
      </c>
      <c r="F23" s="11">
        <f t="shared" si="11"/>
        <v>0</v>
      </c>
      <c r="G23" s="61">
        <v>44</v>
      </c>
      <c r="H23" s="11">
        <f t="shared" si="12"/>
        <v>0</v>
      </c>
      <c r="I23" s="62">
        <v>228</v>
      </c>
      <c r="J23" s="109">
        <f t="shared" si="13"/>
        <v>0</v>
      </c>
      <c r="K23" s="111">
        <f t="shared" si="14"/>
        <v>0</v>
      </c>
      <c r="L23" s="64">
        <v>0</v>
      </c>
      <c r="M23" s="62">
        <v>0</v>
      </c>
      <c r="N23" s="65">
        <v>0</v>
      </c>
      <c r="O23" s="59">
        <v>0</v>
      </c>
      <c r="P23" s="62">
        <v>0</v>
      </c>
      <c r="Q23" s="65">
        <v>0</v>
      </c>
      <c r="R23" s="254">
        <v>23</v>
      </c>
      <c r="S23" s="256">
        <v>0</v>
      </c>
      <c r="T23" s="258">
        <v>0</v>
      </c>
      <c r="U23" s="372">
        <v>38</v>
      </c>
      <c r="V23" s="374">
        <v>0</v>
      </c>
      <c r="W23" s="376">
        <v>0</v>
      </c>
      <c r="X23" s="520">
        <v>22</v>
      </c>
      <c r="Y23" s="521">
        <v>0</v>
      </c>
      <c r="Z23" s="522">
        <v>0</v>
      </c>
      <c r="AA23" s="514">
        <v>13</v>
      </c>
      <c r="AB23" s="515">
        <v>0</v>
      </c>
      <c r="AC23" s="516">
        <v>0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 s="274" customFormat="1">
      <c r="A24" s="458" t="s">
        <v>179</v>
      </c>
      <c r="B24" s="275">
        <v>17</v>
      </c>
      <c r="C24" s="186" t="s">
        <v>180</v>
      </c>
      <c r="D24" s="367" t="s">
        <v>50</v>
      </c>
      <c r="E24" s="277"/>
      <c r="F24" s="276"/>
      <c r="G24" s="278"/>
      <c r="H24" s="276"/>
      <c r="I24" s="279"/>
      <c r="J24" s="282"/>
      <c r="K24" s="283"/>
      <c r="L24" s="280">
        <v>0</v>
      </c>
      <c r="M24" s="279">
        <v>0</v>
      </c>
      <c r="N24" s="281">
        <v>0</v>
      </c>
      <c r="O24" s="277">
        <v>0</v>
      </c>
      <c r="P24" s="279">
        <v>0</v>
      </c>
      <c r="Q24" s="281">
        <v>0</v>
      </c>
      <c r="R24" s="349">
        <v>9</v>
      </c>
      <c r="S24" s="350">
        <v>0</v>
      </c>
      <c r="T24" s="351">
        <v>0</v>
      </c>
      <c r="U24" s="372">
        <v>5</v>
      </c>
      <c r="V24" s="374">
        <v>0</v>
      </c>
      <c r="W24" s="376">
        <v>0</v>
      </c>
      <c r="X24" s="461">
        <v>7</v>
      </c>
      <c r="Y24" s="463">
        <v>0</v>
      </c>
      <c r="Z24" s="465">
        <v>0</v>
      </c>
      <c r="AA24" s="514">
        <v>5</v>
      </c>
      <c r="AB24" s="515">
        <v>0</v>
      </c>
      <c r="AC24" s="516">
        <v>0</v>
      </c>
      <c r="AD24" s="277">
        <v>0</v>
      </c>
      <c r="AE24" s="279">
        <v>0</v>
      </c>
      <c r="AF24" s="281">
        <v>0</v>
      </c>
      <c r="AG24" s="277">
        <v>0</v>
      </c>
      <c r="AH24" s="279">
        <v>0</v>
      </c>
      <c r="AI24" s="281">
        <v>0</v>
      </c>
      <c r="AJ24" s="277">
        <v>0</v>
      </c>
      <c r="AK24" s="279">
        <v>0</v>
      </c>
      <c r="AL24" s="281">
        <v>0</v>
      </c>
      <c r="AM24" s="277">
        <v>0</v>
      </c>
      <c r="AN24" s="279">
        <v>0</v>
      </c>
      <c r="AO24" s="281">
        <v>0</v>
      </c>
      <c r="AP24" s="277">
        <v>0</v>
      </c>
      <c r="AQ24" s="279">
        <v>0</v>
      </c>
      <c r="AR24" s="281">
        <v>0</v>
      </c>
      <c r="AS24" s="277">
        <v>0</v>
      </c>
      <c r="AT24" s="279">
        <v>0</v>
      </c>
      <c r="AU24" s="281">
        <v>0</v>
      </c>
      <c r="AV24" s="277">
        <v>0</v>
      </c>
      <c r="AW24" s="279">
        <v>0</v>
      </c>
      <c r="AX24" s="281">
        <v>0</v>
      </c>
      <c r="AY24" s="277">
        <v>0</v>
      </c>
      <c r="AZ24" s="279">
        <v>0</v>
      </c>
      <c r="BA24" s="281">
        <v>0</v>
      </c>
      <c r="BB24" s="277">
        <v>0</v>
      </c>
      <c r="BC24" s="279">
        <v>0</v>
      </c>
      <c r="BD24" s="281">
        <v>0</v>
      </c>
      <c r="BE24" s="277">
        <v>0</v>
      </c>
      <c r="BF24" s="279">
        <v>0</v>
      </c>
      <c r="BG24" s="281">
        <v>0</v>
      </c>
      <c r="BH24" s="277">
        <v>0</v>
      </c>
      <c r="BI24" s="279">
        <v>0</v>
      </c>
      <c r="BJ24" s="281">
        <v>0</v>
      </c>
      <c r="BK24" s="277">
        <v>0</v>
      </c>
      <c r="BL24" s="279">
        <v>0</v>
      </c>
      <c r="BM24" s="281">
        <v>0</v>
      </c>
      <c r="BN24" s="277">
        <v>0</v>
      </c>
      <c r="BO24" s="279">
        <v>0</v>
      </c>
      <c r="BP24" s="281">
        <v>0</v>
      </c>
      <c r="BQ24" s="277">
        <v>0</v>
      </c>
      <c r="BR24" s="279">
        <v>0</v>
      </c>
      <c r="BS24" s="281">
        <v>0</v>
      </c>
      <c r="BT24" s="277">
        <v>0</v>
      </c>
      <c r="BU24" s="279">
        <v>0</v>
      </c>
      <c r="BV24" s="281">
        <v>0</v>
      </c>
      <c r="BW24" s="277">
        <v>0</v>
      </c>
      <c r="BX24" s="279">
        <v>0</v>
      </c>
      <c r="BY24" s="281">
        <v>0</v>
      </c>
      <c r="BZ24" s="277">
        <v>0</v>
      </c>
      <c r="CA24" s="279">
        <v>0</v>
      </c>
      <c r="CB24" s="281">
        <v>0</v>
      </c>
      <c r="CC24" s="277">
        <v>0</v>
      </c>
      <c r="CD24" s="279">
        <v>0</v>
      </c>
      <c r="CE24" s="281">
        <v>0</v>
      </c>
      <c r="CF24" s="277"/>
      <c r="CG24" s="279"/>
      <c r="CH24" s="281"/>
      <c r="CI24" s="277"/>
      <c r="CJ24" s="279"/>
      <c r="CK24" s="281"/>
    </row>
    <row r="25" ht="25.15" customHeight="1" s="284" customFormat="1">
      <c r="A25" s="458" t="s">
        <v>181</v>
      </c>
      <c r="B25" s="285">
        <v>18</v>
      </c>
      <c r="C25" s="186" t="s">
        <v>182</v>
      </c>
      <c r="D25" s="367" t="s">
        <v>50</v>
      </c>
      <c r="E25" s="287"/>
      <c r="F25" s="286"/>
      <c r="G25" s="288"/>
      <c r="H25" s="286"/>
      <c r="I25" s="289"/>
      <c r="J25" s="292"/>
      <c r="K25" s="293"/>
      <c r="L25" s="290">
        <v>19</v>
      </c>
      <c r="M25" s="289">
        <v>0</v>
      </c>
      <c r="N25" s="291">
        <v>0</v>
      </c>
      <c r="O25" s="287">
        <v>19</v>
      </c>
      <c r="P25" s="289">
        <v>3</v>
      </c>
      <c r="Q25" s="291">
        <v>3</v>
      </c>
      <c r="R25" s="346">
        <v>15</v>
      </c>
      <c r="S25" s="347">
        <v>0</v>
      </c>
      <c r="T25" s="348">
        <v>0</v>
      </c>
      <c r="U25" s="372">
        <v>14</v>
      </c>
      <c r="V25" s="374">
        <v>2</v>
      </c>
      <c r="W25" s="376">
        <v>2</v>
      </c>
      <c r="X25" s="461">
        <v>12</v>
      </c>
      <c r="Y25" s="463">
        <v>0</v>
      </c>
      <c r="Z25" s="465">
        <v>0</v>
      </c>
      <c r="AA25" s="514">
        <v>3</v>
      </c>
      <c r="AB25" s="515">
        <v>0</v>
      </c>
      <c r="AC25" s="516">
        <v>0</v>
      </c>
      <c r="AD25" s="287">
        <v>0</v>
      </c>
      <c r="AE25" s="289">
        <v>0</v>
      </c>
      <c r="AF25" s="291">
        <v>0</v>
      </c>
      <c r="AG25" s="287">
        <v>0</v>
      </c>
      <c r="AH25" s="289">
        <v>0</v>
      </c>
      <c r="AI25" s="291">
        <v>0</v>
      </c>
      <c r="AJ25" s="287">
        <v>0</v>
      </c>
      <c r="AK25" s="289">
        <v>0</v>
      </c>
      <c r="AL25" s="291">
        <v>0</v>
      </c>
      <c r="AM25" s="287">
        <v>0</v>
      </c>
      <c r="AN25" s="289">
        <v>0</v>
      </c>
      <c r="AO25" s="291">
        <v>0</v>
      </c>
      <c r="AP25" s="287">
        <v>0</v>
      </c>
      <c r="AQ25" s="289">
        <v>0</v>
      </c>
      <c r="AR25" s="291">
        <v>0</v>
      </c>
      <c r="AS25" s="287">
        <v>0</v>
      </c>
      <c r="AT25" s="289">
        <v>0</v>
      </c>
      <c r="AU25" s="291">
        <v>0</v>
      </c>
      <c r="AV25" s="287">
        <v>0</v>
      </c>
      <c r="AW25" s="289">
        <v>0</v>
      </c>
      <c r="AX25" s="291">
        <v>0</v>
      </c>
      <c r="AY25" s="287">
        <v>0</v>
      </c>
      <c r="AZ25" s="289">
        <v>0</v>
      </c>
      <c r="BA25" s="291">
        <v>0</v>
      </c>
      <c r="BB25" s="287">
        <v>0</v>
      </c>
      <c r="BC25" s="289">
        <v>0</v>
      </c>
      <c r="BD25" s="291">
        <v>0</v>
      </c>
      <c r="BE25" s="287">
        <v>0</v>
      </c>
      <c r="BF25" s="289">
        <v>0</v>
      </c>
      <c r="BG25" s="291">
        <v>0</v>
      </c>
      <c r="BH25" s="287">
        <v>0</v>
      </c>
      <c r="BI25" s="289">
        <v>0</v>
      </c>
      <c r="BJ25" s="291">
        <v>0</v>
      </c>
      <c r="BK25" s="287">
        <v>0</v>
      </c>
      <c r="BL25" s="289">
        <v>0</v>
      </c>
      <c r="BM25" s="291">
        <v>0</v>
      </c>
      <c r="BN25" s="287">
        <v>0</v>
      </c>
      <c r="BO25" s="289">
        <v>0</v>
      </c>
      <c r="BP25" s="291">
        <v>0</v>
      </c>
      <c r="BQ25" s="287">
        <v>0</v>
      </c>
      <c r="BR25" s="289">
        <v>0</v>
      </c>
      <c r="BS25" s="291">
        <v>0</v>
      </c>
      <c r="BT25" s="287">
        <v>0</v>
      </c>
      <c r="BU25" s="289">
        <v>0</v>
      </c>
      <c r="BV25" s="291">
        <v>0</v>
      </c>
      <c r="BW25" s="287">
        <v>0</v>
      </c>
      <c r="BX25" s="289">
        <v>0</v>
      </c>
      <c r="BY25" s="291">
        <v>0</v>
      </c>
      <c r="BZ25" s="287">
        <v>0</v>
      </c>
      <c r="CA25" s="289">
        <v>0</v>
      </c>
      <c r="CB25" s="291">
        <v>0</v>
      </c>
      <c r="CC25" s="287">
        <v>0</v>
      </c>
      <c r="CD25" s="289">
        <v>0</v>
      </c>
      <c r="CE25" s="291">
        <v>0</v>
      </c>
      <c r="CF25" s="287"/>
      <c r="CG25" s="289"/>
      <c r="CH25" s="291"/>
      <c r="CI25" s="287"/>
      <c r="CJ25" s="289"/>
      <c r="CK25" s="291"/>
    </row>
    <row r="26" ht="25.15" customHeight="1">
      <c r="A26" s="458" t="s">
        <v>183</v>
      </c>
      <c r="B26" s="9">
        <v>19</v>
      </c>
      <c r="C26" s="57" t="s">
        <v>184</v>
      </c>
      <c r="D26" s="70" t="s">
        <v>50</v>
      </c>
      <c r="E26" s="59">
        <v>535</v>
      </c>
      <c r="F26" s="11">
        <f t="shared" si="11"/>
        <v>0</v>
      </c>
      <c r="G26" s="61">
        <v>36</v>
      </c>
      <c r="H26" s="11">
        <f t="shared" si="12"/>
        <v>0</v>
      </c>
      <c r="I26" s="62">
        <v>228</v>
      </c>
      <c r="J26" s="109">
        <f t="shared" si="13"/>
        <v>0</v>
      </c>
      <c r="K26" s="111">
        <f t="shared" si="14"/>
        <v>0</v>
      </c>
      <c r="L26" s="64">
        <v>0</v>
      </c>
      <c r="M26" s="62">
        <v>0</v>
      </c>
      <c r="N26" s="65">
        <v>0</v>
      </c>
      <c r="O26" s="59">
        <v>0</v>
      </c>
      <c r="P26" s="62">
        <v>0</v>
      </c>
      <c r="Q26" s="65">
        <v>0</v>
      </c>
      <c r="R26" s="254">
        <v>15</v>
      </c>
      <c r="S26" s="256">
        <v>2</v>
      </c>
      <c r="T26" s="258">
        <v>2</v>
      </c>
      <c r="U26" s="372">
        <v>4</v>
      </c>
      <c r="V26" s="374">
        <v>0</v>
      </c>
      <c r="W26" s="376">
        <v>0</v>
      </c>
      <c r="X26" s="461">
        <v>5</v>
      </c>
      <c r="Y26" s="463">
        <v>0</v>
      </c>
      <c r="Z26" s="465">
        <v>0</v>
      </c>
      <c r="AA26" s="514">
        <v>3</v>
      </c>
      <c r="AB26" s="515">
        <v>1</v>
      </c>
      <c r="AC26" s="516">
        <v>1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 s="294" customFormat="1">
      <c r="A27" s="458" t="s">
        <v>185</v>
      </c>
      <c r="B27" s="295">
        <v>20</v>
      </c>
      <c r="C27" s="186" t="s">
        <v>186</v>
      </c>
      <c r="D27" s="367" t="s">
        <v>50</v>
      </c>
      <c r="E27" s="297"/>
      <c r="F27" s="296"/>
      <c r="G27" s="298"/>
      <c r="H27" s="296"/>
      <c r="I27" s="299"/>
      <c r="J27" s="302"/>
      <c r="K27" s="303"/>
      <c r="L27" s="300">
        <v>14</v>
      </c>
      <c r="M27" s="299">
        <v>2</v>
      </c>
      <c r="N27" s="301">
        <v>2</v>
      </c>
      <c r="O27" s="297">
        <v>24</v>
      </c>
      <c r="P27" s="299">
        <v>1</v>
      </c>
      <c r="Q27" s="301">
        <v>1</v>
      </c>
      <c r="R27" s="343">
        <v>11</v>
      </c>
      <c r="S27" s="344">
        <v>1</v>
      </c>
      <c r="T27" s="345">
        <v>1</v>
      </c>
      <c r="U27" s="372">
        <v>15</v>
      </c>
      <c r="V27" s="374">
        <v>1</v>
      </c>
      <c r="W27" s="376">
        <v>1</v>
      </c>
      <c r="X27" s="461">
        <v>23</v>
      </c>
      <c r="Y27" s="463">
        <v>0</v>
      </c>
      <c r="Z27" s="465">
        <v>0</v>
      </c>
      <c r="AA27" s="514">
        <v>6</v>
      </c>
      <c r="AB27" s="515">
        <v>0</v>
      </c>
      <c r="AC27" s="516">
        <v>0</v>
      </c>
      <c r="AD27" s="297">
        <v>0</v>
      </c>
      <c r="AE27" s="299">
        <v>0</v>
      </c>
      <c r="AF27" s="301">
        <v>0</v>
      </c>
      <c r="AG27" s="297">
        <v>0</v>
      </c>
      <c r="AH27" s="299">
        <v>0</v>
      </c>
      <c r="AI27" s="301">
        <v>0</v>
      </c>
      <c r="AJ27" s="297">
        <v>0</v>
      </c>
      <c r="AK27" s="299">
        <v>0</v>
      </c>
      <c r="AL27" s="301">
        <v>0</v>
      </c>
      <c r="AM27" s="297">
        <v>0</v>
      </c>
      <c r="AN27" s="299">
        <v>0</v>
      </c>
      <c r="AO27" s="301">
        <v>0</v>
      </c>
      <c r="AP27" s="297">
        <v>0</v>
      </c>
      <c r="AQ27" s="299">
        <v>0</v>
      </c>
      <c r="AR27" s="301">
        <v>0</v>
      </c>
      <c r="AS27" s="297">
        <v>0</v>
      </c>
      <c r="AT27" s="299">
        <v>0</v>
      </c>
      <c r="AU27" s="301">
        <v>0</v>
      </c>
      <c r="AV27" s="297">
        <v>0</v>
      </c>
      <c r="AW27" s="299">
        <v>0</v>
      </c>
      <c r="AX27" s="301">
        <v>0</v>
      </c>
      <c r="AY27" s="297">
        <v>0</v>
      </c>
      <c r="AZ27" s="299">
        <v>0</v>
      </c>
      <c r="BA27" s="301">
        <v>0</v>
      </c>
      <c r="BB27" s="297">
        <v>0</v>
      </c>
      <c r="BC27" s="299">
        <v>0</v>
      </c>
      <c r="BD27" s="301">
        <v>0</v>
      </c>
      <c r="BE27" s="297">
        <v>0</v>
      </c>
      <c r="BF27" s="299">
        <v>0</v>
      </c>
      <c r="BG27" s="301">
        <v>0</v>
      </c>
      <c r="BH27" s="297">
        <v>0</v>
      </c>
      <c r="BI27" s="299">
        <v>0</v>
      </c>
      <c r="BJ27" s="301">
        <v>0</v>
      </c>
      <c r="BK27" s="297">
        <v>0</v>
      </c>
      <c r="BL27" s="299">
        <v>0</v>
      </c>
      <c r="BM27" s="301">
        <v>0</v>
      </c>
      <c r="BN27" s="297">
        <v>0</v>
      </c>
      <c r="BO27" s="299">
        <v>0</v>
      </c>
      <c r="BP27" s="301">
        <v>0</v>
      </c>
      <c r="BQ27" s="297">
        <v>0</v>
      </c>
      <c r="BR27" s="299">
        <v>0</v>
      </c>
      <c r="BS27" s="301">
        <v>0</v>
      </c>
      <c r="BT27" s="297">
        <v>0</v>
      </c>
      <c r="BU27" s="299">
        <v>0</v>
      </c>
      <c r="BV27" s="301">
        <v>0</v>
      </c>
      <c r="BW27" s="297">
        <v>0</v>
      </c>
      <c r="BX27" s="299">
        <v>0</v>
      </c>
      <c r="BY27" s="301">
        <v>0</v>
      </c>
      <c r="BZ27" s="297">
        <v>0</v>
      </c>
      <c r="CA27" s="299">
        <v>0</v>
      </c>
      <c r="CB27" s="301">
        <v>0</v>
      </c>
      <c r="CC27" s="297">
        <v>0</v>
      </c>
      <c r="CD27" s="299">
        <v>0</v>
      </c>
      <c r="CE27" s="301">
        <v>0</v>
      </c>
      <c r="CF27" s="297"/>
      <c r="CG27" s="299"/>
      <c r="CH27" s="301"/>
      <c r="CI27" s="297"/>
      <c r="CJ27" s="299"/>
      <c r="CK27" s="301"/>
    </row>
    <row r="28" ht="25.15" customHeight="1">
      <c r="A28" s="458" t="s">
        <v>187</v>
      </c>
      <c r="B28" s="9">
        <v>21</v>
      </c>
      <c r="C28" s="57" t="s">
        <v>188</v>
      </c>
      <c r="D28" s="70" t="s">
        <v>50</v>
      </c>
      <c r="E28" s="59">
        <v>847</v>
      </c>
      <c r="F28" s="11">
        <f t="shared" si="11"/>
        <v>0</v>
      </c>
      <c r="G28" s="61">
        <v>144</v>
      </c>
      <c r="H28" s="11">
        <f t="shared" si="12"/>
        <v>0</v>
      </c>
      <c r="I28" s="62"/>
      <c r="J28" s="109" t="str">
        <f t="shared" si="13"/>
      </c>
      <c r="K28" s="111">
        <f t="shared" si="14"/>
        <v>0</v>
      </c>
      <c r="L28" s="64">
        <v>16</v>
      </c>
      <c r="M28" s="62">
        <v>0</v>
      </c>
      <c r="N28" s="65">
        <v>0</v>
      </c>
      <c r="O28" s="59">
        <v>15</v>
      </c>
      <c r="P28" s="62">
        <v>2</v>
      </c>
      <c r="Q28" s="65">
        <v>2</v>
      </c>
      <c r="R28" s="254">
        <v>75</v>
      </c>
      <c r="S28" s="256">
        <v>0</v>
      </c>
      <c r="T28" s="258">
        <v>0</v>
      </c>
      <c r="U28" s="372">
        <v>75</v>
      </c>
      <c r="V28" s="374">
        <v>10</v>
      </c>
      <c r="W28" s="376">
        <v>10</v>
      </c>
      <c r="X28" s="461">
        <v>20</v>
      </c>
      <c r="Y28" s="463">
        <v>1</v>
      </c>
      <c r="Z28" s="465">
        <v>1</v>
      </c>
      <c r="AA28" s="514">
        <v>46</v>
      </c>
      <c r="AB28" s="515">
        <v>0</v>
      </c>
      <c r="AC28" s="516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458" t="s">
        <v>189</v>
      </c>
      <c r="B29" s="9">
        <f t="shared" si="15"/>
        <v>22</v>
      </c>
      <c r="C29" s="57" t="s">
        <v>190</v>
      </c>
      <c r="D29" s="70" t="s">
        <v>50</v>
      </c>
      <c r="E29" s="59"/>
      <c r="F29" s="11"/>
      <c r="G29" s="61"/>
      <c r="H29" s="11"/>
      <c r="I29" s="62"/>
      <c r="J29" s="109"/>
      <c r="K29" s="111"/>
      <c r="L29" s="64">
        <v>16</v>
      </c>
      <c r="M29" s="62">
        <v>0</v>
      </c>
      <c r="N29" s="65">
        <v>0</v>
      </c>
      <c r="O29" s="59">
        <v>15</v>
      </c>
      <c r="P29" s="62">
        <v>2</v>
      </c>
      <c r="Q29" s="65">
        <v>2</v>
      </c>
      <c r="R29" s="254">
        <v>20</v>
      </c>
      <c r="S29" s="256">
        <v>3</v>
      </c>
      <c r="T29" s="258">
        <v>3</v>
      </c>
      <c r="U29" s="372">
        <v>18</v>
      </c>
      <c r="V29" s="374">
        <v>1</v>
      </c>
      <c r="W29" s="376">
        <v>1</v>
      </c>
      <c r="X29" s="461">
        <v>9</v>
      </c>
      <c r="Y29" s="463">
        <v>0</v>
      </c>
      <c r="Z29" s="465">
        <v>0</v>
      </c>
      <c r="AA29" s="514">
        <v>4</v>
      </c>
      <c r="AB29" s="515">
        <v>0</v>
      </c>
      <c r="AC29" s="516">
        <v>0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191</v>
      </c>
      <c r="B30" s="9">
        <f t="shared" si="15"/>
        <v>23</v>
      </c>
      <c r="C30" s="57" t="s">
        <v>192</v>
      </c>
      <c r="D30" s="70" t="s">
        <v>51</v>
      </c>
      <c r="E30" s="59">
        <v>535</v>
      </c>
      <c r="F30" s="11">
        <f t="shared" si="11"/>
        <v>0</v>
      </c>
      <c r="G30" s="61">
        <v>60</v>
      </c>
      <c r="H30" s="11">
        <f t="shared" si="12"/>
        <v>0</v>
      </c>
      <c r="I30" s="62">
        <v>228</v>
      </c>
      <c r="J30" s="109">
        <f t="shared" si="13"/>
        <v>0</v>
      </c>
      <c r="K30" s="111">
        <f t="shared" si="14"/>
        <v>0</v>
      </c>
      <c r="L30" s="64">
        <v>0</v>
      </c>
      <c r="M30" s="62">
        <v>0</v>
      </c>
      <c r="N30" s="65">
        <v>0</v>
      </c>
      <c r="O30" s="59">
        <v>0</v>
      </c>
      <c r="P30" s="62">
        <v>0</v>
      </c>
      <c r="Q30" s="65">
        <v>0</v>
      </c>
      <c r="R30" s="254">
        <v>0</v>
      </c>
      <c r="S30" s="256">
        <v>0</v>
      </c>
      <c r="T30" s="258">
        <v>0</v>
      </c>
      <c r="U30" s="372">
        <v>0</v>
      </c>
      <c r="V30" s="374">
        <v>0</v>
      </c>
      <c r="W30" s="376">
        <v>0</v>
      </c>
      <c r="X30" s="461">
        <v>0</v>
      </c>
      <c r="Y30" s="463">
        <v>0</v>
      </c>
      <c r="Z30" s="465">
        <v>0</v>
      </c>
      <c r="AA30" s="514">
        <v>0</v>
      </c>
      <c r="AB30" s="515">
        <v>0</v>
      </c>
      <c r="AC30" s="516">
        <v>0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193</v>
      </c>
      <c r="B31" s="9">
        <f t="shared" si="15"/>
        <v>24</v>
      </c>
      <c r="C31" s="57" t="s">
        <v>194</v>
      </c>
      <c r="D31" s="70" t="s">
        <v>50</v>
      </c>
      <c r="E31" s="59"/>
      <c r="F31" s="11"/>
      <c r="G31" s="61"/>
      <c r="H31" s="11"/>
      <c r="I31" s="62"/>
      <c r="J31" s="109"/>
      <c r="K31" s="111"/>
      <c r="L31" s="64">
        <v>13</v>
      </c>
      <c r="M31" s="62">
        <v>1</v>
      </c>
      <c r="N31" s="65">
        <v>1</v>
      </c>
      <c r="O31" s="59">
        <v>12</v>
      </c>
      <c r="P31" s="62">
        <v>1</v>
      </c>
      <c r="Q31" s="65">
        <v>1</v>
      </c>
      <c r="R31" s="254">
        <v>21</v>
      </c>
      <c r="S31" s="256">
        <v>0</v>
      </c>
      <c r="T31" s="258">
        <v>0</v>
      </c>
      <c r="U31" s="372">
        <v>17</v>
      </c>
      <c r="V31" s="374">
        <v>0</v>
      </c>
      <c r="W31" s="376">
        <v>0</v>
      </c>
      <c r="X31" s="520">
        <v>15</v>
      </c>
      <c r="Y31" s="521">
        <v>0</v>
      </c>
      <c r="Z31" s="522">
        <v>0</v>
      </c>
      <c r="AA31" s="514">
        <v>10</v>
      </c>
      <c r="AB31" s="515">
        <v>0</v>
      </c>
      <c r="AC31" s="516">
        <v>0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195</v>
      </c>
      <c r="B32" s="9">
        <f t="shared" si="15"/>
        <v>25</v>
      </c>
      <c r="C32" s="57" t="s">
        <v>196</v>
      </c>
      <c r="D32" s="70" t="s">
        <v>50</v>
      </c>
      <c r="E32" s="59">
        <v>724</v>
      </c>
      <c r="F32" s="11">
        <f t="shared" si="11"/>
        <v>0</v>
      </c>
      <c r="G32" s="61">
        <v>126</v>
      </c>
      <c r="H32" s="11">
        <f t="shared" si="12"/>
        <v>0</v>
      </c>
      <c r="I32" s="62">
        <v>38</v>
      </c>
      <c r="J32" s="109">
        <f t="shared" si="13"/>
        <v>0</v>
      </c>
      <c r="K32" s="111">
        <f t="shared" si="14"/>
        <v>0</v>
      </c>
      <c r="L32" s="64">
        <v>10</v>
      </c>
      <c r="M32" s="62">
        <v>0</v>
      </c>
      <c r="N32" s="65">
        <v>0</v>
      </c>
      <c r="O32" s="59">
        <v>21</v>
      </c>
      <c r="P32" s="62">
        <v>0</v>
      </c>
      <c r="Q32" s="65">
        <v>0</v>
      </c>
      <c r="R32" s="254">
        <v>18</v>
      </c>
      <c r="S32" s="256">
        <v>1</v>
      </c>
      <c r="T32" s="258">
        <v>0</v>
      </c>
      <c r="U32" s="372">
        <v>14</v>
      </c>
      <c r="V32" s="374">
        <v>2</v>
      </c>
      <c r="W32" s="376">
        <v>2</v>
      </c>
      <c r="X32" s="461">
        <v>18</v>
      </c>
      <c r="Y32" s="463">
        <v>2</v>
      </c>
      <c r="Z32" s="465">
        <v>1</v>
      </c>
      <c r="AA32" s="514">
        <v>24</v>
      </c>
      <c r="AB32" s="515">
        <v>0</v>
      </c>
      <c r="AC32" s="516">
        <v>0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197</v>
      </c>
      <c r="B33" s="9">
        <f t="shared" si="15"/>
        <v>26</v>
      </c>
      <c r="C33" s="57" t="s">
        <v>198</v>
      </c>
      <c r="D33" s="70" t="s">
        <v>50</v>
      </c>
      <c r="E33" s="59"/>
      <c r="F33" s="11" t="str">
        <f t="shared" si="11"/>
      </c>
      <c r="G33" s="61"/>
      <c r="H33" s="11" t="str">
        <f t="shared" si="12"/>
      </c>
      <c r="I33" s="62"/>
      <c r="J33" s="109" t="str">
        <f t="shared" si="13"/>
      </c>
      <c r="K33" s="111" t="str">
        <f t="shared" si="14"/>
      </c>
      <c r="L33" s="64">
        <v>31</v>
      </c>
      <c r="M33" s="62">
        <v>0</v>
      </c>
      <c r="N33" s="65">
        <v>0</v>
      </c>
      <c r="O33" s="59">
        <v>30</v>
      </c>
      <c r="P33" s="62">
        <v>3</v>
      </c>
      <c r="Q33" s="65">
        <v>3</v>
      </c>
      <c r="R33" s="254">
        <v>30</v>
      </c>
      <c r="S33" s="256">
        <v>2</v>
      </c>
      <c r="T33" s="258">
        <v>2</v>
      </c>
      <c r="U33" s="372">
        <v>17</v>
      </c>
      <c r="V33" s="374">
        <v>2</v>
      </c>
      <c r="W33" s="376">
        <v>2</v>
      </c>
      <c r="X33" s="461">
        <v>29</v>
      </c>
      <c r="Y33" s="463">
        <v>0</v>
      </c>
      <c r="Z33" s="465">
        <v>0</v>
      </c>
      <c r="AA33" s="514">
        <v>3</v>
      </c>
      <c r="AB33" s="515">
        <v>1</v>
      </c>
      <c r="AC33" s="516">
        <v>1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199</v>
      </c>
      <c r="B34" s="9">
        <f t="shared" si="15"/>
        <v>27</v>
      </c>
      <c r="C34" s="57" t="s">
        <v>200</v>
      </c>
      <c r="D34" s="70" t="s">
        <v>50</v>
      </c>
      <c r="E34" s="59">
        <v>3747</v>
      </c>
      <c r="F34" s="11">
        <f t="shared" si="11"/>
        <v>0</v>
      </c>
      <c r="G34" s="61">
        <v>412</v>
      </c>
      <c r="H34" s="11">
        <f t="shared" si="12"/>
        <v>0</v>
      </c>
      <c r="I34" s="62">
        <v>228</v>
      </c>
      <c r="J34" s="109">
        <f t="shared" si="13"/>
        <v>0</v>
      </c>
      <c r="K34" s="111">
        <f t="shared" si="14"/>
        <v>0</v>
      </c>
      <c r="L34" s="64">
        <v>144</v>
      </c>
      <c r="M34" s="62">
        <v>0</v>
      </c>
      <c r="N34" s="65">
        <v>0</v>
      </c>
      <c r="O34" s="59">
        <v>12</v>
      </c>
      <c r="P34" s="62">
        <v>1</v>
      </c>
      <c r="Q34" s="65">
        <v>1</v>
      </c>
      <c r="R34" s="254">
        <v>215</v>
      </c>
      <c r="S34" s="256">
        <v>2</v>
      </c>
      <c r="T34" s="258">
        <v>2</v>
      </c>
      <c r="U34" s="372">
        <v>158</v>
      </c>
      <c r="V34" s="374">
        <v>0</v>
      </c>
      <c r="W34" s="376">
        <v>0</v>
      </c>
      <c r="X34" s="461">
        <v>183</v>
      </c>
      <c r="Y34" s="463">
        <v>1</v>
      </c>
      <c r="Z34" s="465">
        <v>1</v>
      </c>
      <c r="AA34" s="514">
        <v>296</v>
      </c>
      <c r="AB34" s="515">
        <v>5</v>
      </c>
      <c r="AC34" s="516">
        <v>5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 s="304" customFormat="1">
      <c r="A35" s="458" t="s">
        <v>201</v>
      </c>
      <c r="B35" s="305">
        <v>28</v>
      </c>
      <c r="C35" s="186" t="s">
        <v>202</v>
      </c>
      <c r="D35" s="367" t="s">
        <v>50</v>
      </c>
      <c r="E35" s="307"/>
      <c r="F35" s="306"/>
      <c r="G35" s="308"/>
      <c r="H35" s="306"/>
      <c r="I35" s="309"/>
      <c r="J35" s="312"/>
      <c r="K35" s="313"/>
      <c r="L35" s="310">
        <v>0</v>
      </c>
      <c r="M35" s="309">
        <v>0</v>
      </c>
      <c r="N35" s="311">
        <v>0</v>
      </c>
      <c r="O35" s="307">
        <v>0</v>
      </c>
      <c r="P35" s="309">
        <v>0</v>
      </c>
      <c r="Q35" s="311">
        <v>0</v>
      </c>
      <c r="R35" s="340">
        <v>33</v>
      </c>
      <c r="S35" s="341">
        <v>0</v>
      </c>
      <c r="T35" s="342">
        <v>0</v>
      </c>
      <c r="U35" s="372">
        <v>23</v>
      </c>
      <c r="V35" s="374">
        <v>0</v>
      </c>
      <c r="W35" s="376">
        <v>0</v>
      </c>
      <c r="X35" s="461">
        <v>26</v>
      </c>
      <c r="Y35" s="463">
        <v>0</v>
      </c>
      <c r="Z35" s="465">
        <v>0</v>
      </c>
      <c r="AA35" s="514">
        <v>23</v>
      </c>
      <c r="AB35" s="515">
        <v>0</v>
      </c>
      <c r="AC35" s="516">
        <v>0</v>
      </c>
      <c r="AD35" s="307">
        <v>0</v>
      </c>
      <c r="AE35" s="309">
        <v>0</v>
      </c>
      <c r="AF35" s="311">
        <v>0</v>
      </c>
      <c r="AG35" s="307">
        <v>0</v>
      </c>
      <c r="AH35" s="309">
        <v>0</v>
      </c>
      <c r="AI35" s="311">
        <v>0</v>
      </c>
      <c r="AJ35" s="307">
        <v>0</v>
      </c>
      <c r="AK35" s="309">
        <v>0</v>
      </c>
      <c r="AL35" s="311">
        <v>0</v>
      </c>
      <c r="AM35" s="307">
        <v>0</v>
      </c>
      <c r="AN35" s="309">
        <v>0</v>
      </c>
      <c r="AO35" s="311">
        <v>0</v>
      </c>
      <c r="AP35" s="307">
        <v>0</v>
      </c>
      <c r="AQ35" s="309">
        <v>0</v>
      </c>
      <c r="AR35" s="311">
        <v>0</v>
      </c>
      <c r="AS35" s="307">
        <v>0</v>
      </c>
      <c r="AT35" s="309">
        <v>0</v>
      </c>
      <c r="AU35" s="311">
        <v>0</v>
      </c>
      <c r="AV35" s="307">
        <v>0</v>
      </c>
      <c r="AW35" s="309">
        <v>0</v>
      </c>
      <c r="AX35" s="311">
        <v>0</v>
      </c>
      <c r="AY35" s="307">
        <v>0</v>
      </c>
      <c r="AZ35" s="309">
        <v>0</v>
      </c>
      <c r="BA35" s="311">
        <v>0</v>
      </c>
      <c r="BB35" s="307">
        <v>0</v>
      </c>
      <c r="BC35" s="309">
        <v>0</v>
      </c>
      <c r="BD35" s="311">
        <v>0</v>
      </c>
      <c r="BE35" s="307">
        <v>0</v>
      </c>
      <c r="BF35" s="309">
        <v>0</v>
      </c>
      <c r="BG35" s="311">
        <v>0</v>
      </c>
      <c r="BH35" s="307">
        <v>0</v>
      </c>
      <c r="BI35" s="309">
        <v>0</v>
      </c>
      <c r="BJ35" s="311">
        <v>0</v>
      </c>
      <c r="BK35" s="307">
        <v>0</v>
      </c>
      <c r="BL35" s="309">
        <v>0</v>
      </c>
      <c r="BM35" s="311">
        <v>0</v>
      </c>
      <c r="BN35" s="307">
        <v>0</v>
      </c>
      <c r="BO35" s="309">
        <v>0</v>
      </c>
      <c r="BP35" s="311">
        <v>0</v>
      </c>
      <c r="BQ35" s="307">
        <v>0</v>
      </c>
      <c r="BR35" s="309">
        <v>0</v>
      </c>
      <c r="BS35" s="311">
        <v>0</v>
      </c>
      <c r="BT35" s="307">
        <v>0</v>
      </c>
      <c r="BU35" s="309">
        <v>0</v>
      </c>
      <c r="BV35" s="311">
        <v>0</v>
      </c>
      <c r="BW35" s="307">
        <v>0</v>
      </c>
      <c r="BX35" s="309">
        <v>0</v>
      </c>
      <c r="BY35" s="311">
        <v>0</v>
      </c>
      <c r="BZ35" s="307">
        <v>0</v>
      </c>
      <c r="CA35" s="309">
        <v>0</v>
      </c>
      <c r="CB35" s="311">
        <v>0</v>
      </c>
      <c r="CC35" s="307">
        <v>0</v>
      </c>
      <c r="CD35" s="309">
        <v>0</v>
      </c>
      <c r="CE35" s="311">
        <v>0</v>
      </c>
      <c r="CF35" s="307"/>
      <c r="CG35" s="309"/>
      <c r="CH35" s="311"/>
      <c r="CI35" s="307"/>
      <c r="CJ35" s="309"/>
      <c r="CK35" s="311"/>
    </row>
    <row r="36" ht="25.15" customHeight="1">
      <c r="A36" s="458" t="s">
        <v>203</v>
      </c>
      <c r="B36" s="9">
        <v>29</v>
      </c>
      <c r="C36" s="57" t="s">
        <v>204</v>
      </c>
      <c r="D36" s="70" t="s">
        <v>50</v>
      </c>
      <c r="E36" s="59"/>
      <c r="F36" s="11" t="str">
        <f t="shared" si="11"/>
      </c>
      <c r="G36" s="61"/>
      <c r="H36" s="11" t="str">
        <f t="shared" si="12"/>
      </c>
      <c r="I36" s="62"/>
      <c r="J36" s="109" t="str">
        <f t="shared" si="13"/>
      </c>
      <c r="K36" s="111" t="str">
        <f t="shared" si="14"/>
      </c>
      <c r="L36" s="64">
        <v>14</v>
      </c>
      <c r="M36" s="62">
        <v>3</v>
      </c>
      <c r="N36" s="65">
        <v>1</v>
      </c>
      <c r="O36" s="59">
        <v>23</v>
      </c>
      <c r="P36" s="62">
        <v>0</v>
      </c>
      <c r="Q36" s="65">
        <v>0</v>
      </c>
      <c r="R36" s="254">
        <v>19</v>
      </c>
      <c r="S36" s="256">
        <v>0</v>
      </c>
      <c r="T36" s="258">
        <v>0</v>
      </c>
      <c r="U36" s="372">
        <v>12</v>
      </c>
      <c r="V36" s="374">
        <v>0</v>
      </c>
      <c r="W36" s="376">
        <v>0</v>
      </c>
      <c r="X36" s="461">
        <v>20</v>
      </c>
      <c r="Y36" s="463">
        <v>0</v>
      </c>
      <c r="Z36" s="465">
        <v>0</v>
      </c>
      <c r="AA36" s="514">
        <v>5</v>
      </c>
      <c r="AB36" s="515">
        <v>0</v>
      </c>
      <c r="AC36" s="516">
        <v>0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205</v>
      </c>
      <c r="B37" s="9">
        <f t="shared" si="15"/>
        <v>30</v>
      </c>
      <c r="C37" s="57" t="s">
        <v>206</v>
      </c>
      <c r="D37" s="70" t="s">
        <v>50</v>
      </c>
      <c r="E37" s="59">
        <v>1513</v>
      </c>
      <c r="F37" s="11">
        <f t="shared" si="11"/>
        <v>0</v>
      </c>
      <c r="G37" s="61">
        <v>258</v>
      </c>
      <c r="H37" s="11">
        <f t="shared" si="12"/>
        <v>0</v>
      </c>
      <c r="I37" s="62">
        <v>24</v>
      </c>
      <c r="J37" s="109">
        <f t="shared" si="13"/>
        <v>0</v>
      </c>
      <c r="K37" s="111">
        <f t="shared" si="14"/>
        <v>0</v>
      </c>
      <c r="L37" s="64">
        <v>34</v>
      </c>
      <c r="M37" s="62">
        <v>0</v>
      </c>
      <c r="N37" s="65">
        <v>0</v>
      </c>
      <c r="O37" s="59">
        <v>31</v>
      </c>
      <c r="P37" s="62">
        <v>0</v>
      </c>
      <c r="Q37" s="65">
        <v>0</v>
      </c>
      <c r="R37" s="254">
        <v>70</v>
      </c>
      <c r="S37" s="256">
        <v>2</v>
      </c>
      <c r="T37" s="258">
        <v>2</v>
      </c>
      <c r="U37" s="372">
        <v>36</v>
      </c>
      <c r="V37" s="374">
        <v>4</v>
      </c>
      <c r="W37" s="376">
        <v>4</v>
      </c>
      <c r="X37" s="461">
        <v>33</v>
      </c>
      <c r="Y37" s="463">
        <v>1</v>
      </c>
      <c r="Z37" s="465">
        <v>1</v>
      </c>
      <c r="AA37" s="514">
        <v>16</v>
      </c>
      <c r="AB37" s="515">
        <v>1</v>
      </c>
      <c r="AC37" s="516">
        <v>1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 s="314" customFormat="1">
      <c r="A38" s="458" t="s">
        <v>207</v>
      </c>
      <c r="B38" s="315">
        <v>31</v>
      </c>
      <c r="C38" s="186" t="s">
        <v>208</v>
      </c>
      <c r="D38" s="367" t="s">
        <v>50</v>
      </c>
      <c r="E38" s="317"/>
      <c r="F38" s="316"/>
      <c r="G38" s="318"/>
      <c r="H38" s="316"/>
      <c r="I38" s="319"/>
      <c r="J38" s="322"/>
      <c r="K38" s="323"/>
      <c r="L38" s="320">
        <v>0</v>
      </c>
      <c r="M38" s="319">
        <v>0</v>
      </c>
      <c r="N38" s="321">
        <v>0</v>
      </c>
      <c r="O38" s="317">
        <v>0</v>
      </c>
      <c r="P38" s="319">
        <v>0</v>
      </c>
      <c r="Q38" s="321">
        <v>0</v>
      </c>
      <c r="R38" s="337">
        <v>15</v>
      </c>
      <c r="S38" s="338">
        <v>0</v>
      </c>
      <c r="T38" s="339">
        <v>0</v>
      </c>
      <c r="U38" s="372">
        <v>7</v>
      </c>
      <c r="V38" s="374">
        <v>1</v>
      </c>
      <c r="W38" s="376">
        <v>1</v>
      </c>
      <c r="X38" s="461">
        <v>1</v>
      </c>
      <c r="Y38" s="463">
        <v>0</v>
      </c>
      <c r="Z38" s="465">
        <v>0</v>
      </c>
      <c r="AA38" s="514">
        <v>3</v>
      </c>
      <c r="AB38" s="515">
        <v>0</v>
      </c>
      <c r="AC38" s="516">
        <v>0</v>
      </c>
      <c r="AD38" s="317">
        <v>0</v>
      </c>
      <c r="AE38" s="319">
        <v>0</v>
      </c>
      <c r="AF38" s="321">
        <v>0</v>
      </c>
      <c r="AG38" s="317">
        <v>0</v>
      </c>
      <c r="AH38" s="319">
        <v>0</v>
      </c>
      <c r="AI38" s="321">
        <v>0</v>
      </c>
      <c r="AJ38" s="317">
        <v>0</v>
      </c>
      <c r="AK38" s="319">
        <v>0</v>
      </c>
      <c r="AL38" s="321">
        <v>0</v>
      </c>
      <c r="AM38" s="317">
        <v>0</v>
      </c>
      <c r="AN38" s="319">
        <v>0</v>
      </c>
      <c r="AO38" s="321">
        <v>0</v>
      </c>
      <c r="AP38" s="317">
        <v>0</v>
      </c>
      <c r="AQ38" s="319">
        <v>0</v>
      </c>
      <c r="AR38" s="321">
        <v>0</v>
      </c>
      <c r="AS38" s="317">
        <v>0</v>
      </c>
      <c r="AT38" s="319">
        <v>0</v>
      </c>
      <c r="AU38" s="321">
        <v>0</v>
      </c>
      <c r="AV38" s="317">
        <v>0</v>
      </c>
      <c r="AW38" s="319">
        <v>0</v>
      </c>
      <c r="AX38" s="321">
        <v>0</v>
      </c>
      <c r="AY38" s="317">
        <v>0</v>
      </c>
      <c r="AZ38" s="319">
        <v>0</v>
      </c>
      <c r="BA38" s="321">
        <v>0</v>
      </c>
      <c r="BB38" s="317">
        <v>0</v>
      </c>
      <c r="BC38" s="319">
        <v>0</v>
      </c>
      <c r="BD38" s="321">
        <v>0</v>
      </c>
      <c r="BE38" s="317">
        <v>0</v>
      </c>
      <c r="BF38" s="319">
        <v>0</v>
      </c>
      <c r="BG38" s="321">
        <v>0</v>
      </c>
      <c r="BH38" s="317">
        <v>0</v>
      </c>
      <c r="BI38" s="319">
        <v>0</v>
      </c>
      <c r="BJ38" s="321">
        <v>0</v>
      </c>
      <c r="BK38" s="317">
        <v>0</v>
      </c>
      <c r="BL38" s="319">
        <v>0</v>
      </c>
      <c r="BM38" s="321">
        <v>0</v>
      </c>
      <c r="BN38" s="317">
        <v>0</v>
      </c>
      <c r="BO38" s="319">
        <v>0</v>
      </c>
      <c r="BP38" s="321">
        <v>0</v>
      </c>
      <c r="BQ38" s="317">
        <v>0</v>
      </c>
      <c r="BR38" s="319">
        <v>0</v>
      </c>
      <c r="BS38" s="321">
        <v>0</v>
      </c>
      <c r="BT38" s="317">
        <v>0</v>
      </c>
      <c r="BU38" s="319">
        <v>0</v>
      </c>
      <c r="BV38" s="321">
        <v>0</v>
      </c>
      <c r="BW38" s="317">
        <v>0</v>
      </c>
      <c r="BX38" s="319">
        <v>0</v>
      </c>
      <c r="BY38" s="321">
        <v>0</v>
      </c>
      <c r="BZ38" s="317">
        <v>0</v>
      </c>
      <c r="CA38" s="319">
        <v>0</v>
      </c>
      <c r="CB38" s="321">
        <v>0</v>
      </c>
      <c r="CC38" s="317">
        <v>0</v>
      </c>
      <c r="CD38" s="319">
        <v>0</v>
      </c>
      <c r="CE38" s="321">
        <v>0</v>
      </c>
      <c r="CF38" s="317"/>
      <c r="CG38" s="319"/>
      <c r="CH38" s="321"/>
      <c r="CI38" s="317"/>
      <c r="CJ38" s="319"/>
      <c r="CK38" s="321"/>
    </row>
    <row r="39" ht="25.15" customHeight="1">
      <c r="A39" s="458" t="s">
        <v>209</v>
      </c>
      <c r="B39" s="9">
        <v>32</v>
      </c>
      <c r="C39" s="57" t="s">
        <v>210</v>
      </c>
      <c r="D39" s="70" t="s">
        <v>50</v>
      </c>
      <c r="E39" s="59">
        <v>75</v>
      </c>
      <c r="F39" s="11">
        <f t="shared" si="11"/>
        <v>0</v>
      </c>
      <c r="G39" s="61"/>
      <c r="H39" s="11" t="str">
        <f t="shared" si="12"/>
      </c>
      <c r="I39" s="62"/>
      <c r="J39" s="109" t="str">
        <f t="shared" si="13"/>
      </c>
      <c r="K39" s="111" t="str">
        <f t="shared" si="14"/>
      </c>
      <c r="L39" s="64">
        <v>8</v>
      </c>
      <c r="M39" s="62">
        <v>0</v>
      </c>
      <c r="N39" s="65">
        <v>0</v>
      </c>
      <c r="O39" s="59">
        <v>4</v>
      </c>
      <c r="P39" s="62">
        <v>0</v>
      </c>
      <c r="Q39" s="65">
        <v>0</v>
      </c>
      <c r="R39" s="254">
        <v>7</v>
      </c>
      <c r="S39" s="256">
        <v>0</v>
      </c>
      <c r="T39" s="258">
        <v>0</v>
      </c>
      <c r="U39" s="372">
        <v>6</v>
      </c>
      <c r="V39" s="374">
        <v>1</v>
      </c>
      <c r="W39" s="376">
        <v>0</v>
      </c>
      <c r="X39" s="526">
        <v>13</v>
      </c>
      <c r="Y39" s="527">
        <v>0</v>
      </c>
      <c r="Z39" s="528">
        <v>0</v>
      </c>
      <c r="AA39" s="514">
        <v>13</v>
      </c>
      <c r="AB39" s="515">
        <v>0</v>
      </c>
      <c r="AC39" s="516">
        <v>0</v>
      </c>
      <c r="AD39" s="59">
        <v>0</v>
      </c>
      <c r="AE39" s="62">
        <v>0</v>
      </c>
      <c r="AF39" s="65">
        <v>0</v>
      </c>
      <c r="AG39" s="59">
        <v>0</v>
      </c>
      <c r="AH39" s="62">
        <v>0</v>
      </c>
      <c r="AI39" s="65">
        <v>0</v>
      </c>
      <c r="AJ39" s="59">
        <v>0</v>
      </c>
      <c r="AK39" s="62">
        <v>0</v>
      </c>
      <c r="AL39" s="65">
        <v>0</v>
      </c>
      <c r="AM39" s="59">
        <v>0</v>
      </c>
      <c r="AN39" s="62">
        <v>0</v>
      </c>
      <c r="AO39" s="65">
        <v>0</v>
      </c>
      <c r="AP39" s="59">
        <v>0</v>
      </c>
      <c r="AQ39" s="62">
        <v>0</v>
      </c>
      <c r="AR39" s="65">
        <v>0</v>
      </c>
      <c r="AS39" s="59">
        <v>0</v>
      </c>
      <c r="AT39" s="62">
        <v>0</v>
      </c>
      <c r="AU39" s="65">
        <v>0</v>
      </c>
      <c r="AV39" s="59">
        <v>0</v>
      </c>
      <c r="AW39" s="62">
        <v>0</v>
      </c>
      <c r="AX39" s="65">
        <v>0</v>
      </c>
      <c r="AY39" s="59">
        <v>0</v>
      </c>
      <c r="AZ39" s="62">
        <v>0</v>
      </c>
      <c r="BA39" s="65">
        <v>0</v>
      </c>
      <c r="BB39" s="59">
        <v>0</v>
      </c>
      <c r="BC39" s="62">
        <v>0</v>
      </c>
      <c r="BD39" s="65">
        <v>0</v>
      </c>
      <c r="BE39" s="59">
        <v>0</v>
      </c>
      <c r="BF39" s="62">
        <v>0</v>
      </c>
      <c r="BG39" s="65">
        <v>0</v>
      </c>
      <c r="BH39" s="59">
        <v>0</v>
      </c>
      <c r="BI39" s="62">
        <v>0</v>
      </c>
      <c r="BJ39" s="65">
        <v>0</v>
      </c>
      <c r="BK39" s="59">
        <v>0</v>
      </c>
      <c r="BL39" s="62">
        <v>0</v>
      </c>
      <c r="BM39" s="65">
        <v>0</v>
      </c>
      <c r="BN39" s="59">
        <v>0</v>
      </c>
      <c r="BO39" s="62">
        <v>0</v>
      </c>
      <c r="BP39" s="65">
        <v>0</v>
      </c>
      <c r="BQ39" s="59">
        <v>0</v>
      </c>
      <c r="BR39" s="62">
        <v>0</v>
      </c>
      <c r="BS39" s="65">
        <v>0</v>
      </c>
      <c r="BT39" s="59">
        <v>0</v>
      </c>
      <c r="BU39" s="62">
        <v>0</v>
      </c>
      <c r="BV39" s="65">
        <v>0</v>
      </c>
      <c r="BW39" s="59">
        <v>0</v>
      </c>
      <c r="BX39" s="62">
        <v>0</v>
      </c>
      <c r="BY39" s="65">
        <v>0</v>
      </c>
      <c r="BZ39" s="59">
        <v>0</v>
      </c>
      <c r="CA39" s="62">
        <v>0</v>
      </c>
      <c r="CB39" s="65">
        <v>0</v>
      </c>
      <c r="CC39" s="59">
        <v>0</v>
      </c>
      <c r="CD39" s="62">
        <v>0</v>
      </c>
      <c r="CE39" s="65">
        <v>0</v>
      </c>
      <c r="CF39" s="59"/>
      <c r="CG39" s="62"/>
      <c r="CH39" s="65"/>
      <c r="CI39" s="59"/>
      <c r="CJ39" s="62"/>
      <c r="CK39" s="65"/>
    </row>
    <row r="40" ht="25.15" customHeight="1">
      <c r="A40" s="458" t="s">
        <v>211</v>
      </c>
      <c r="B40" s="9">
        <f t="shared" si="15"/>
        <v>33</v>
      </c>
      <c r="C40" s="57" t="s">
        <v>212</v>
      </c>
      <c r="D40" s="70" t="s">
        <v>50</v>
      </c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4"/>
      </c>
      <c r="L40" s="64">
        <v>14</v>
      </c>
      <c r="M40" s="62">
        <v>1</v>
      </c>
      <c r="N40" s="65">
        <v>1</v>
      </c>
      <c r="O40" s="59">
        <v>38</v>
      </c>
      <c r="P40" s="62">
        <v>0</v>
      </c>
      <c r="Q40" s="65">
        <v>0</v>
      </c>
      <c r="R40" s="254">
        <v>27</v>
      </c>
      <c r="S40" s="256">
        <v>2</v>
      </c>
      <c r="T40" s="258">
        <v>2</v>
      </c>
      <c r="U40" s="372">
        <v>16</v>
      </c>
      <c r="V40" s="374">
        <v>0</v>
      </c>
      <c r="W40" s="376">
        <v>0</v>
      </c>
      <c r="X40" s="461">
        <v>8</v>
      </c>
      <c r="Y40" s="463">
        <v>0</v>
      </c>
      <c r="Z40" s="465">
        <v>0</v>
      </c>
      <c r="AA40" s="514">
        <v>3</v>
      </c>
      <c r="AB40" s="515">
        <v>0</v>
      </c>
      <c r="AC40" s="516">
        <v>0</v>
      </c>
      <c r="AD40" s="59">
        <v>0</v>
      </c>
      <c r="AE40" s="62">
        <v>0</v>
      </c>
      <c r="AF40" s="65">
        <v>0</v>
      </c>
      <c r="AG40" s="59">
        <v>0</v>
      </c>
      <c r="AH40" s="62">
        <v>0</v>
      </c>
      <c r="AI40" s="65">
        <v>0</v>
      </c>
      <c r="AJ40" s="59">
        <v>0</v>
      </c>
      <c r="AK40" s="62">
        <v>0</v>
      </c>
      <c r="AL40" s="65">
        <v>0</v>
      </c>
      <c r="AM40" s="59">
        <v>0</v>
      </c>
      <c r="AN40" s="62">
        <v>0</v>
      </c>
      <c r="AO40" s="65">
        <v>0</v>
      </c>
      <c r="AP40" s="59">
        <v>0</v>
      </c>
      <c r="AQ40" s="62">
        <v>0</v>
      </c>
      <c r="AR40" s="65">
        <v>0</v>
      </c>
      <c r="AS40" s="59">
        <v>0</v>
      </c>
      <c r="AT40" s="62">
        <v>0</v>
      </c>
      <c r="AU40" s="65">
        <v>0</v>
      </c>
      <c r="AV40" s="59">
        <v>0</v>
      </c>
      <c r="AW40" s="62">
        <v>0</v>
      </c>
      <c r="AX40" s="65">
        <v>0</v>
      </c>
      <c r="AY40" s="59">
        <v>0</v>
      </c>
      <c r="AZ40" s="62">
        <v>0</v>
      </c>
      <c r="BA40" s="65">
        <v>0</v>
      </c>
      <c r="BB40" s="59">
        <v>0</v>
      </c>
      <c r="BC40" s="62">
        <v>0</v>
      </c>
      <c r="BD40" s="65">
        <v>0</v>
      </c>
      <c r="BE40" s="59">
        <v>0</v>
      </c>
      <c r="BF40" s="62">
        <v>0</v>
      </c>
      <c r="BG40" s="65">
        <v>0</v>
      </c>
      <c r="BH40" s="59">
        <v>0</v>
      </c>
      <c r="BI40" s="62">
        <v>0</v>
      </c>
      <c r="BJ40" s="65">
        <v>0</v>
      </c>
      <c r="BK40" s="59">
        <v>0</v>
      </c>
      <c r="BL40" s="62">
        <v>0</v>
      </c>
      <c r="BM40" s="65">
        <v>0</v>
      </c>
      <c r="BN40" s="59">
        <v>0</v>
      </c>
      <c r="BO40" s="62">
        <v>0</v>
      </c>
      <c r="BP40" s="65">
        <v>0</v>
      </c>
      <c r="BQ40" s="59">
        <v>0</v>
      </c>
      <c r="BR40" s="62">
        <v>0</v>
      </c>
      <c r="BS40" s="65">
        <v>0</v>
      </c>
      <c r="BT40" s="59">
        <v>0</v>
      </c>
      <c r="BU40" s="62">
        <v>0</v>
      </c>
      <c r="BV40" s="65">
        <v>0</v>
      </c>
      <c r="BW40" s="59">
        <v>0</v>
      </c>
      <c r="BX40" s="62">
        <v>0</v>
      </c>
      <c r="BY40" s="65">
        <v>0</v>
      </c>
      <c r="BZ40" s="59">
        <v>0</v>
      </c>
      <c r="CA40" s="62">
        <v>0</v>
      </c>
      <c r="CB40" s="65">
        <v>0</v>
      </c>
      <c r="CC40" s="59">
        <v>0</v>
      </c>
      <c r="CD40" s="62">
        <v>0</v>
      </c>
      <c r="CE40" s="65">
        <v>0</v>
      </c>
      <c r="CF40" s="59"/>
      <c r="CG40" s="62"/>
      <c r="CH40" s="65"/>
      <c r="CI40" s="59"/>
      <c r="CJ40" s="62"/>
      <c r="CK40" s="65"/>
    </row>
    <row r="41" ht="25.15" customHeight="1">
      <c r="A41" s="458" t="s">
        <v>213</v>
      </c>
      <c r="B41" s="9">
        <f t="shared" si="15"/>
        <v>34</v>
      </c>
      <c r="C41" s="57" t="s">
        <v>214</v>
      </c>
      <c r="D41" s="70" t="s">
        <v>50</v>
      </c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4"/>
      </c>
      <c r="L41" s="64">
        <v>24</v>
      </c>
      <c r="M41" s="62">
        <v>5</v>
      </c>
      <c r="N41" s="65">
        <v>5</v>
      </c>
      <c r="O41" s="59">
        <v>39</v>
      </c>
      <c r="P41" s="62">
        <v>4</v>
      </c>
      <c r="Q41" s="65">
        <v>4</v>
      </c>
      <c r="R41" s="254">
        <v>19</v>
      </c>
      <c r="S41" s="256">
        <v>0</v>
      </c>
      <c r="T41" s="258">
        <v>0</v>
      </c>
      <c r="U41" s="372">
        <v>19</v>
      </c>
      <c r="V41" s="374">
        <v>0</v>
      </c>
      <c r="W41" s="376">
        <v>0</v>
      </c>
      <c r="X41" s="461">
        <v>25</v>
      </c>
      <c r="Y41" s="463">
        <v>0</v>
      </c>
      <c r="Z41" s="465">
        <v>0</v>
      </c>
      <c r="AA41" s="514">
        <v>7</v>
      </c>
      <c r="AB41" s="515">
        <v>0</v>
      </c>
      <c r="AC41" s="516">
        <v>0</v>
      </c>
      <c r="AD41" s="59">
        <v>0</v>
      </c>
      <c r="AE41" s="62">
        <v>0</v>
      </c>
      <c r="AF41" s="65">
        <v>0</v>
      </c>
      <c r="AG41" s="59">
        <v>0</v>
      </c>
      <c r="AH41" s="62">
        <v>0</v>
      </c>
      <c r="AI41" s="65">
        <v>0</v>
      </c>
      <c r="AJ41" s="59">
        <v>0</v>
      </c>
      <c r="AK41" s="62">
        <v>0</v>
      </c>
      <c r="AL41" s="65">
        <v>0</v>
      </c>
      <c r="AM41" s="59">
        <v>0</v>
      </c>
      <c r="AN41" s="62">
        <v>0</v>
      </c>
      <c r="AO41" s="65">
        <v>0</v>
      </c>
      <c r="AP41" s="59">
        <v>0</v>
      </c>
      <c r="AQ41" s="62">
        <v>0</v>
      </c>
      <c r="AR41" s="65">
        <v>0</v>
      </c>
      <c r="AS41" s="59">
        <v>0</v>
      </c>
      <c r="AT41" s="62">
        <v>0</v>
      </c>
      <c r="AU41" s="65">
        <v>0</v>
      </c>
      <c r="AV41" s="59">
        <v>0</v>
      </c>
      <c r="AW41" s="62">
        <v>0</v>
      </c>
      <c r="AX41" s="65">
        <v>0</v>
      </c>
      <c r="AY41" s="59">
        <v>0</v>
      </c>
      <c r="AZ41" s="62">
        <v>0</v>
      </c>
      <c r="BA41" s="65">
        <v>0</v>
      </c>
      <c r="BB41" s="59">
        <v>0</v>
      </c>
      <c r="BC41" s="62">
        <v>0</v>
      </c>
      <c r="BD41" s="65">
        <v>0</v>
      </c>
      <c r="BE41" s="59">
        <v>0</v>
      </c>
      <c r="BF41" s="62">
        <v>0</v>
      </c>
      <c r="BG41" s="65">
        <v>0</v>
      </c>
      <c r="BH41" s="59">
        <v>0</v>
      </c>
      <c r="BI41" s="62">
        <v>0</v>
      </c>
      <c r="BJ41" s="65">
        <v>0</v>
      </c>
      <c r="BK41" s="59">
        <v>0</v>
      </c>
      <c r="BL41" s="62">
        <v>0</v>
      </c>
      <c r="BM41" s="65">
        <v>0</v>
      </c>
      <c r="BN41" s="59">
        <v>0</v>
      </c>
      <c r="BO41" s="62">
        <v>0</v>
      </c>
      <c r="BP41" s="65">
        <v>0</v>
      </c>
      <c r="BQ41" s="59">
        <v>0</v>
      </c>
      <c r="BR41" s="62">
        <v>0</v>
      </c>
      <c r="BS41" s="65">
        <v>0</v>
      </c>
      <c r="BT41" s="59">
        <v>0</v>
      </c>
      <c r="BU41" s="62">
        <v>0</v>
      </c>
      <c r="BV41" s="65">
        <v>0</v>
      </c>
      <c r="BW41" s="59">
        <v>0</v>
      </c>
      <c r="BX41" s="62">
        <v>0</v>
      </c>
      <c r="BY41" s="65">
        <v>0</v>
      </c>
      <c r="BZ41" s="59">
        <v>0</v>
      </c>
      <c r="CA41" s="62">
        <v>0</v>
      </c>
      <c r="CB41" s="65">
        <v>0</v>
      </c>
      <c r="CC41" s="59">
        <v>0</v>
      </c>
      <c r="CD41" s="62">
        <v>0</v>
      </c>
      <c r="CE41" s="65">
        <v>0</v>
      </c>
      <c r="CF41" s="59"/>
      <c r="CG41" s="62"/>
      <c r="CH41" s="65"/>
      <c r="CI41" s="59"/>
      <c r="CJ41" s="62"/>
      <c r="CK41" s="65"/>
    </row>
    <row r="42" ht="25.15" customHeight="1">
      <c r="A42" s="458" t="s">
        <v>215</v>
      </c>
      <c r="B42" s="9">
        <f t="shared" si="15"/>
        <v>35</v>
      </c>
      <c r="C42" s="57" t="s">
        <v>216</v>
      </c>
      <c r="D42" s="70" t="s">
        <v>50</v>
      </c>
      <c r="E42" s="59">
        <v>2819</v>
      </c>
      <c r="F42" s="11">
        <f t="shared" si="11"/>
        <v>0</v>
      </c>
      <c r="G42" s="61">
        <v>451</v>
      </c>
      <c r="H42" s="11">
        <f t="shared" si="12"/>
        <v>0</v>
      </c>
      <c r="I42" s="62">
        <v>442</v>
      </c>
      <c r="J42" s="109">
        <f t="shared" si="13"/>
        <v>0</v>
      </c>
      <c r="K42" s="111">
        <f t="shared" si="14"/>
        <v>0</v>
      </c>
      <c r="L42" s="64">
        <v>108</v>
      </c>
      <c r="M42" s="62">
        <v>13</v>
      </c>
      <c r="N42" s="65">
        <v>12</v>
      </c>
      <c r="O42" s="59">
        <v>106</v>
      </c>
      <c r="P42" s="62">
        <v>20</v>
      </c>
      <c r="Q42" s="65">
        <v>20</v>
      </c>
      <c r="R42" s="254">
        <v>143</v>
      </c>
      <c r="S42" s="256">
        <v>13</v>
      </c>
      <c r="T42" s="258">
        <v>11</v>
      </c>
      <c r="U42" s="520">
        <v>100</v>
      </c>
      <c r="V42" s="521">
        <v>14</v>
      </c>
      <c r="W42" s="522">
        <v>25</v>
      </c>
      <c r="X42" s="461">
        <v>155</v>
      </c>
      <c r="Y42" s="463">
        <v>22</v>
      </c>
      <c r="Z42" s="465">
        <v>22</v>
      </c>
      <c r="AA42" s="514">
        <v>60</v>
      </c>
      <c r="AB42" s="515">
        <v>8</v>
      </c>
      <c r="AC42" s="516">
        <v>9</v>
      </c>
      <c r="AD42" s="59">
        <v>0</v>
      </c>
      <c r="AE42" s="62">
        <v>0</v>
      </c>
      <c r="AF42" s="65">
        <v>0</v>
      </c>
      <c r="AG42" s="59">
        <v>0</v>
      </c>
      <c r="AH42" s="62">
        <v>0</v>
      </c>
      <c r="AI42" s="65">
        <v>0</v>
      </c>
      <c r="AJ42" s="59">
        <v>0</v>
      </c>
      <c r="AK42" s="62">
        <v>0</v>
      </c>
      <c r="AL42" s="65">
        <v>0</v>
      </c>
      <c r="AM42" s="59">
        <v>0</v>
      </c>
      <c r="AN42" s="62">
        <v>0</v>
      </c>
      <c r="AO42" s="65">
        <v>0</v>
      </c>
      <c r="AP42" s="59">
        <v>0</v>
      </c>
      <c r="AQ42" s="62">
        <v>0</v>
      </c>
      <c r="AR42" s="65">
        <v>0</v>
      </c>
      <c r="AS42" s="59">
        <v>0</v>
      </c>
      <c r="AT42" s="62">
        <v>0</v>
      </c>
      <c r="AU42" s="65">
        <v>0</v>
      </c>
      <c r="AV42" s="59">
        <v>0</v>
      </c>
      <c r="AW42" s="62">
        <v>0</v>
      </c>
      <c r="AX42" s="65">
        <v>0</v>
      </c>
      <c r="AY42" s="59">
        <v>0</v>
      </c>
      <c r="AZ42" s="62">
        <v>0</v>
      </c>
      <c r="BA42" s="65">
        <v>0</v>
      </c>
      <c r="BB42" s="59">
        <v>0</v>
      </c>
      <c r="BC42" s="62">
        <v>0</v>
      </c>
      <c r="BD42" s="65">
        <v>0</v>
      </c>
      <c r="BE42" s="59">
        <v>0</v>
      </c>
      <c r="BF42" s="62">
        <v>0</v>
      </c>
      <c r="BG42" s="65">
        <v>0</v>
      </c>
      <c r="BH42" s="59">
        <v>0</v>
      </c>
      <c r="BI42" s="62">
        <v>0</v>
      </c>
      <c r="BJ42" s="65">
        <v>0</v>
      </c>
      <c r="BK42" s="59">
        <v>0</v>
      </c>
      <c r="BL42" s="62">
        <v>0</v>
      </c>
      <c r="BM42" s="65">
        <v>0</v>
      </c>
      <c r="BN42" s="59">
        <v>0</v>
      </c>
      <c r="BO42" s="62">
        <v>0</v>
      </c>
      <c r="BP42" s="65">
        <v>0</v>
      </c>
      <c r="BQ42" s="59">
        <v>0</v>
      </c>
      <c r="BR42" s="62">
        <v>0</v>
      </c>
      <c r="BS42" s="65">
        <v>0</v>
      </c>
      <c r="BT42" s="59">
        <v>0</v>
      </c>
      <c r="BU42" s="62">
        <v>0</v>
      </c>
      <c r="BV42" s="65">
        <v>0</v>
      </c>
      <c r="BW42" s="59">
        <v>0</v>
      </c>
      <c r="BX42" s="62">
        <v>0</v>
      </c>
      <c r="BY42" s="65">
        <v>0</v>
      </c>
      <c r="BZ42" s="59">
        <v>0</v>
      </c>
      <c r="CA42" s="62">
        <v>0</v>
      </c>
      <c r="CB42" s="65">
        <v>0</v>
      </c>
      <c r="CC42" s="59">
        <v>0</v>
      </c>
      <c r="CD42" s="62">
        <v>0</v>
      </c>
      <c r="CE42" s="65">
        <v>0</v>
      </c>
      <c r="CF42" s="59"/>
      <c r="CG42" s="62"/>
      <c r="CH42" s="65"/>
      <c r="CI42" s="59"/>
      <c r="CJ42" s="62"/>
      <c r="CK42" s="65"/>
    </row>
    <row r="43" ht="25.15" customHeight="1" s="324" customFormat="1">
      <c r="A43" s="458" t="s">
        <v>217</v>
      </c>
      <c r="B43" s="325">
        <v>36</v>
      </c>
      <c r="C43" s="186" t="s">
        <v>218</v>
      </c>
      <c r="D43" s="367" t="s">
        <v>50</v>
      </c>
      <c r="E43" s="327"/>
      <c r="F43" s="326"/>
      <c r="G43" s="328"/>
      <c r="H43" s="326"/>
      <c r="I43" s="329"/>
      <c r="J43" s="332"/>
      <c r="K43" s="333"/>
      <c r="L43" s="330">
        <v>0</v>
      </c>
      <c r="M43" s="329">
        <v>0</v>
      </c>
      <c r="N43" s="331">
        <v>0</v>
      </c>
      <c r="O43" s="327">
        <v>0</v>
      </c>
      <c r="P43" s="329">
        <v>0</v>
      </c>
      <c r="Q43" s="331">
        <v>0</v>
      </c>
      <c r="R43" s="334">
        <v>23</v>
      </c>
      <c r="S43" s="335">
        <v>0</v>
      </c>
      <c r="T43" s="336">
        <v>0</v>
      </c>
      <c r="U43" s="520">
        <v>8</v>
      </c>
      <c r="V43" s="521">
        <v>0</v>
      </c>
      <c r="W43" s="522">
        <v>0</v>
      </c>
      <c r="X43" s="461">
        <v>13</v>
      </c>
      <c r="Y43" s="463">
        <v>0</v>
      </c>
      <c r="Z43" s="465">
        <v>0</v>
      </c>
      <c r="AA43" s="514">
        <v>4</v>
      </c>
      <c r="AB43" s="515">
        <v>0</v>
      </c>
      <c r="AC43" s="516">
        <v>0</v>
      </c>
      <c r="AD43" s="327">
        <v>0</v>
      </c>
      <c r="AE43" s="329">
        <v>0</v>
      </c>
      <c r="AF43" s="331">
        <v>0</v>
      </c>
      <c r="AG43" s="327">
        <v>0</v>
      </c>
      <c r="AH43" s="329">
        <v>0</v>
      </c>
      <c r="AI43" s="331">
        <v>0</v>
      </c>
      <c r="AJ43" s="327">
        <v>0</v>
      </c>
      <c r="AK43" s="329">
        <v>0</v>
      </c>
      <c r="AL43" s="331">
        <v>0</v>
      </c>
      <c r="AM43" s="327">
        <v>0</v>
      </c>
      <c r="AN43" s="329">
        <v>0</v>
      </c>
      <c r="AO43" s="331">
        <v>0</v>
      </c>
      <c r="AP43" s="327">
        <v>0</v>
      </c>
      <c r="AQ43" s="329">
        <v>0</v>
      </c>
      <c r="AR43" s="331">
        <v>0</v>
      </c>
      <c r="AS43" s="327">
        <v>0</v>
      </c>
      <c r="AT43" s="329">
        <v>0</v>
      </c>
      <c r="AU43" s="331">
        <v>0</v>
      </c>
      <c r="AV43" s="327">
        <v>0</v>
      </c>
      <c r="AW43" s="329">
        <v>0</v>
      </c>
      <c r="AX43" s="331">
        <v>0</v>
      </c>
      <c r="AY43" s="327">
        <v>0</v>
      </c>
      <c r="AZ43" s="329">
        <v>0</v>
      </c>
      <c r="BA43" s="331">
        <v>0</v>
      </c>
      <c r="BB43" s="327">
        <v>0</v>
      </c>
      <c r="BC43" s="329">
        <v>0</v>
      </c>
      <c r="BD43" s="331">
        <v>0</v>
      </c>
      <c r="BE43" s="327">
        <v>0</v>
      </c>
      <c r="BF43" s="329">
        <v>0</v>
      </c>
      <c r="BG43" s="331">
        <v>0</v>
      </c>
      <c r="BH43" s="327">
        <v>0</v>
      </c>
      <c r="BI43" s="329">
        <v>0</v>
      </c>
      <c r="BJ43" s="331">
        <v>0</v>
      </c>
      <c r="BK43" s="327">
        <v>0</v>
      </c>
      <c r="BL43" s="329">
        <v>0</v>
      </c>
      <c r="BM43" s="331">
        <v>0</v>
      </c>
      <c r="BN43" s="327">
        <v>0</v>
      </c>
      <c r="BO43" s="329">
        <v>0</v>
      </c>
      <c r="BP43" s="331">
        <v>0</v>
      </c>
      <c r="BQ43" s="327">
        <v>0</v>
      </c>
      <c r="BR43" s="329">
        <v>0</v>
      </c>
      <c r="BS43" s="331">
        <v>0</v>
      </c>
      <c r="BT43" s="327">
        <v>0</v>
      </c>
      <c r="BU43" s="329">
        <v>0</v>
      </c>
      <c r="BV43" s="331">
        <v>0</v>
      </c>
      <c r="BW43" s="327">
        <v>0</v>
      </c>
      <c r="BX43" s="329">
        <v>0</v>
      </c>
      <c r="BY43" s="331">
        <v>0</v>
      </c>
      <c r="BZ43" s="327">
        <v>0</v>
      </c>
      <c r="CA43" s="329">
        <v>0</v>
      </c>
      <c r="CB43" s="331">
        <v>0</v>
      </c>
      <c r="CC43" s="327">
        <v>0</v>
      </c>
      <c r="CD43" s="329">
        <v>0</v>
      </c>
      <c r="CE43" s="331">
        <v>0</v>
      </c>
      <c r="CF43" s="327"/>
      <c r="CG43" s="329"/>
      <c r="CH43" s="331"/>
      <c r="CI43" s="327"/>
      <c r="CJ43" s="329"/>
      <c r="CK43" s="331"/>
    </row>
    <row r="44" ht="25.15" customHeight="1">
      <c r="A44" s="458" t="s">
        <v>219</v>
      </c>
      <c r="B44" s="9">
        <v>37</v>
      </c>
      <c r="C44" s="57" t="s">
        <v>220</v>
      </c>
      <c r="D44" s="70" t="s">
        <v>50</v>
      </c>
      <c r="E44" s="59">
        <v>562</v>
      </c>
      <c r="F44" s="11">
        <f t="shared" si="11"/>
        <v>0</v>
      </c>
      <c r="G44" s="61">
        <v>62</v>
      </c>
      <c r="H44" s="11">
        <f t="shared" si="12"/>
        <v>0</v>
      </c>
      <c r="I44" s="62">
        <v>228</v>
      </c>
      <c r="J44" s="109">
        <f t="shared" si="13"/>
        <v>0</v>
      </c>
      <c r="K44" s="111">
        <f t="shared" si="14"/>
        <v>0</v>
      </c>
      <c r="L44" s="64">
        <v>66</v>
      </c>
      <c r="M44" s="62">
        <v>4</v>
      </c>
      <c r="N44" s="65">
        <v>3</v>
      </c>
      <c r="O44" s="59">
        <v>100</v>
      </c>
      <c r="P44" s="62">
        <v>6</v>
      </c>
      <c r="Q44" s="65">
        <v>6</v>
      </c>
      <c r="R44" s="254">
        <v>108</v>
      </c>
      <c r="S44" s="256">
        <v>7</v>
      </c>
      <c r="T44" s="258">
        <v>4</v>
      </c>
      <c r="U44" s="520">
        <v>56</v>
      </c>
      <c r="V44" s="521">
        <v>7</v>
      </c>
      <c r="W44" s="522">
        <v>10</v>
      </c>
      <c r="X44" s="461">
        <v>500</v>
      </c>
      <c r="Y44" s="463">
        <v>4</v>
      </c>
      <c r="Z44" s="465">
        <v>4</v>
      </c>
      <c r="AA44" s="514">
        <v>263</v>
      </c>
      <c r="AB44" s="515">
        <v>5</v>
      </c>
      <c r="AC44" s="516">
        <v>5</v>
      </c>
      <c r="AD44" s="59">
        <v>0</v>
      </c>
      <c r="AE44" s="62">
        <v>0</v>
      </c>
      <c r="AF44" s="65">
        <v>0</v>
      </c>
      <c r="AG44" s="59">
        <v>0</v>
      </c>
      <c r="AH44" s="62">
        <v>0</v>
      </c>
      <c r="AI44" s="65">
        <v>0</v>
      </c>
      <c r="AJ44" s="59">
        <v>0</v>
      </c>
      <c r="AK44" s="62">
        <v>0</v>
      </c>
      <c r="AL44" s="65">
        <v>0</v>
      </c>
      <c r="AM44" s="59">
        <v>0</v>
      </c>
      <c r="AN44" s="62">
        <v>0</v>
      </c>
      <c r="AO44" s="65">
        <v>0</v>
      </c>
      <c r="AP44" s="59">
        <v>0</v>
      </c>
      <c r="AQ44" s="62">
        <v>0</v>
      </c>
      <c r="AR44" s="65">
        <v>0</v>
      </c>
      <c r="AS44" s="59">
        <v>0</v>
      </c>
      <c r="AT44" s="62">
        <v>0</v>
      </c>
      <c r="AU44" s="65">
        <v>0</v>
      </c>
      <c r="AV44" s="59">
        <v>0</v>
      </c>
      <c r="AW44" s="62">
        <v>0</v>
      </c>
      <c r="AX44" s="65">
        <v>0</v>
      </c>
      <c r="AY44" s="59">
        <v>0</v>
      </c>
      <c r="AZ44" s="62">
        <v>0</v>
      </c>
      <c r="BA44" s="65">
        <v>0</v>
      </c>
      <c r="BB44" s="59">
        <v>0</v>
      </c>
      <c r="BC44" s="62">
        <v>0</v>
      </c>
      <c r="BD44" s="65">
        <v>0</v>
      </c>
      <c r="BE44" s="59">
        <v>0</v>
      </c>
      <c r="BF44" s="62">
        <v>0</v>
      </c>
      <c r="BG44" s="65">
        <v>0</v>
      </c>
      <c r="BH44" s="59">
        <v>0</v>
      </c>
      <c r="BI44" s="62">
        <v>0</v>
      </c>
      <c r="BJ44" s="65">
        <v>0</v>
      </c>
      <c r="BK44" s="59">
        <v>0</v>
      </c>
      <c r="BL44" s="62">
        <v>0</v>
      </c>
      <c r="BM44" s="65">
        <v>0</v>
      </c>
      <c r="BN44" s="59">
        <v>0</v>
      </c>
      <c r="BO44" s="62">
        <v>0</v>
      </c>
      <c r="BP44" s="65">
        <v>0</v>
      </c>
      <c r="BQ44" s="59">
        <v>0</v>
      </c>
      <c r="BR44" s="62">
        <v>0</v>
      </c>
      <c r="BS44" s="65">
        <v>0</v>
      </c>
      <c r="BT44" s="59">
        <v>0</v>
      </c>
      <c r="BU44" s="62">
        <v>0</v>
      </c>
      <c r="BV44" s="65">
        <v>0</v>
      </c>
      <c r="BW44" s="59">
        <v>0</v>
      </c>
      <c r="BX44" s="62">
        <v>0</v>
      </c>
      <c r="BY44" s="65">
        <v>0</v>
      </c>
      <c r="BZ44" s="59">
        <v>0</v>
      </c>
      <c r="CA44" s="62">
        <v>0</v>
      </c>
      <c r="CB44" s="65">
        <v>0</v>
      </c>
      <c r="CC44" s="59">
        <v>0</v>
      </c>
      <c r="CD44" s="62">
        <v>0</v>
      </c>
      <c r="CE44" s="65">
        <v>0</v>
      </c>
      <c r="CF44" s="59"/>
      <c r="CG44" s="62"/>
      <c r="CH44" s="65"/>
      <c r="CI44" s="59"/>
      <c r="CJ44" s="62"/>
      <c r="CK44" s="65"/>
    </row>
    <row r="45" ht="25.15" customHeight="1">
      <c r="A45" s="458" t="s">
        <v>221</v>
      </c>
      <c r="B45" s="9">
        <f t="shared" si="15"/>
        <v>38</v>
      </c>
      <c r="C45" s="57" t="s">
        <v>222</v>
      </c>
      <c r="D45" s="70" t="s">
        <v>50</v>
      </c>
      <c r="E45" s="59">
        <v>168</v>
      </c>
      <c r="F45" s="11">
        <f t="shared" si="11"/>
        <v>0</v>
      </c>
      <c r="G45" s="61">
        <v>19</v>
      </c>
      <c r="H45" s="11">
        <f t="shared" si="12"/>
        <v>0</v>
      </c>
      <c r="I45" s="62"/>
      <c r="J45" s="109" t="str">
        <f t="shared" si="13"/>
      </c>
      <c r="K45" s="111">
        <f t="shared" si="14"/>
        <v>0</v>
      </c>
      <c r="L45" s="64">
        <v>97</v>
      </c>
      <c r="M45" s="62">
        <v>1</v>
      </c>
      <c r="N45" s="65">
        <v>1</v>
      </c>
      <c r="O45" s="59">
        <v>26</v>
      </c>
      <c r="P45" s="62">
        <v>0</v>
      </c>
      <c r="Q45" s="65">
        <v>0</v>
      </c>
      <c r="R45" s="254">
        <v>77</v>
      </c>
      <c r="S45" s="256">
        <v>2</v>
      </c>
      <c r="T45" s="258">
        <v>0</v>
      </c>
      <c r="U45" s="372">
        <v>33</v>
      </c>
      <c r="V45" s="374">
        <v>0</v>
      </c>
      <c r="W45" s="376">
        <v>0</v>
      </c>
      <c r="X45" s="461">
        <v>0</v>
      </c>
      <c r="Y45" s="463">
        <v>0</v>
      </c>
      <c r="Z45" s="465">
        <v>0</v>
      </c>
      <c r="AA45" s="514">
        <v>0</v>
      </c>
      <c r="AB45" s="515">
        <v>0</v>
      </c>
      <c r="AC45" s="516">
        <v>0</v>
      </c>
      <c r="AD45" s="59">
        <v>0</v>
      </c>
      <c r="AE45" s="62">
        <v>0</v>
      </c>
      <c r="AF45" s="65">
        <v>0</v>
      </c>
      <c r="AG45" s="59">
        <v>0</v>
      </c>
      <c r="AH45" s="62">
        <v>0</v>
      </c>
      <c r="AI45" s="65">
        <v>0</v>
      </c>
      <c r="AJ45" s="59">
        <v>0</v>
      </c>
      <c r="AK45" s="62">
        <v>0</v>
      </c>
      <c r="AL45" s="65">
        <v>0</v>
      </c>
      <c r="AM45" s="59">
        <v>0</v>
      </c>
      <c r="AN45" s="62">
        <v>0</v>
      </c>
      <c r="AO45" s="65">
        <v>0</v>
      </c>
      <c r="AP45" s="59">
        <v>0</v>
      </c>
      <c r="AQ45" s="62">
        <v>0</v>
      </c>
      <c r="AR45" s="65">
        <v>0</v>
      </c>
      <c r="AS45" s="59">
        <v>0</v>
      </c>
      <c r="AT45" s="62">
        <v>0</v>
      </c>
      <c r="AU45" s="65">
        <v>0</v>
      </c>
      <c r="AV45" s="59">
        <v>0</v>
      </c>
      <c r="AW45" s="62">
        <v>0</v>
      </c>
      <c r="AX45" s="65">
        <v>0</v>
      </c>
      <c r="AY45" s="59">
        <v>0</v>
      </c>
      <c r="AZ45" s="62">
        <v>0</v>
      </c>
      <c r="BA45" s="65">
        <v>0</v>
      </c>
      <c r="BB45" s="59">
        <v>0</v>
      </c>
      <c r="BC45" s="62">
        <v>0</v>
      </c>
      <c r="BD45" s="65">
        <v>0</v>
      </c>
      <c r="BE45" s="59">
        <v>0</v>
      </c>
      <c r="BF45" s="62">
        <v>0</v>
      </c>
      <c r="BG45" s="65">
        <v>0</v>
      </c>
      <c r="BH45" s="59">
        <v>0</v>
      </c>
      <c r="BI45" s="62">
        <v>0</v>
      </c>
      <c r="BJ45" s="65">
        <v>0</v>
      </c>
      <c r="BK45" s="59">
        <v>0</v>
      </c>
      <c r="BL45" s="62">
        <v>0</v>
      </c>
      <c r="BM45" s="65">
        <v>0</v>
      </c>
      <c r="BN45" s="59">
        <v>0</v>
      </c>
      <c r="BO45" s="62">
        <v>0</v>
      </c>
      <c r="BP45" s="65">
        <v>0</v>
      </c>
      <c r="BQ45" s="59">
        <v>0</v>
      </c>
      <c r="BR45" s="62">
        <v>0</v>
      </c>
      <c r="BS45" s="65">
        <v>0</v>
      </c>
      <c r="BT45" s="59">
        <v>0</v>
      </c>
      <c r="BU45" s="62">
        <v>0</v>
      </c>
      <c r="BV45" s="65">
        <v>0</v>
      </c>
      <c r="BW45" s="59">
        <v>0</v>
      </c>
      <c r="BX45" s="62">
        <v>0</v>
      </c>
      <c r="BY45" s="65">
        <v>0</v>
      </c>
      <c r="BZ45" s="59">
        <v>0</v>
      </c>
      <c r="CA45" s="62">
        <v>0</v>
      </c>
      <c r="CB45" s="65">
        <v>0</v>
      </c>
      <c r="CC45" s="59">
        <v>0</v>
      </c>
      <c r="CD45" s="62">
        <v>0</v>
      </c>
      <c r="CE45" s="65">
        <v>0</v>
      </c>
      <c r="CF45" s="59"/>
      <c r="CG45" s="62"/>
      <c r="CH45" s="65"/>
      <c r="CI45" s="59"/>
      <c r="CJ45" s="62"/>
      <c r="CK45" s="65"/>
    </row>
    <row r="46" ht="25.15" customHeight="1">
      <c r="A46" s="458" t="s">
        <v>223</v>
      </c>
      <c r="B46" s="9">
        <f t="shared" si="15"/>
        <v>39</v>
      </c>
      <c r="C46" s="57" t="s">
        <v>224</v>
      </c>
      <c r="D46" s="70" t="s">
        <v>50</v>
      </c>
      <c r="E46" s="59">
        <v>1557</v>
      </c>
      <c r="F46" s="11">
        <f t="shared" si="11"/>
        <v>0</v>
      </c>
      <c r="G46" s="61">
        <v>270</v>
      </c>
      <c r="H46" s="11">
        <f t="shared" si="12"/>
        <v>0</v>
      </c>
      <c r="I46" s="62">
        <v>83</v>
      </c>
      <c r="J46" s="109">
        <f t="shared" si="13"/>
        <v>0</v>
      </c>
      <c r="K46" s="111">
        <f t="shared" si="14"/>
        <v>0</v>
      </c>
      <c r="L46" s="64">
        <v>93</v>
      </c>
      <c r="M46" s="62">
        <v>2</v>
      </c>
      <c r="N46" s="65">
        <v>2</v>
      </c>
      <c r="O46" s="59">
        <v>86</v>
      </c>
      <c r="P46" s="62">
        <v>1</v>
      </c>
      <c r="Q46" s="65">
        <v>1</v>
      </c>
      <c r="R46" s="254">
        <v>95</v>
      </c>
      <c r="S46" s="256">
        <v>2</v>
      </c>
      <c r="T46" s="258">
        <v>2</v>
      </c>
      <c r="U46" s="372">
        <v>95</v>
      </c>
      <c r="V46" s="374">
        <v>4</v>
      </c>
      <c r="W46" s="376">
        <v>4</v>
      </c>
      <c r="X46" s="461">
        <v>63</v>
      </c>
      <c r="Y46" s="463">
        <v>0</v>
      </c>
      <c r="Z46" s="465">
        <v>0</v>
      </c>
      <c r="AA46" s="514">
        <v>47</v>
      </c>
      <c r="AB46" s="515">
        <v>0</v>
      </c>
      <c r="AC46" s="516">
        <v>0</v>
      </c>
      <c r="AD46" s="59">
        <v>0</v>
      </c>
      <c r="AE46" s="62">
        <v>0</v>
      </c>
      <c r="AF46" s="65">
        <v>0</v>
      </c>
      <c r="AG46" s="59">
        <v>0</v>
      </c>
      <c r="AH46" s="62">
        <v>0</v>
      </c>
      <c r="AI46" s="65">
        <v>0</v>
      </c>
      <c r="AJ46" s="59">
        <v>0</v>
      </c>
      <c r="AK46" s="62">
        <v>0</v>
      </c>
      <c r="AL46" s="65">
        <v>0</v>
      </c>
      <c r="AM46" s="59">
        <v>0</v>
      </c>
      <c r="AN46" s="62">
        <v>0</v>
      </c>
      <c r="AO46" s="65">
        <v>0</v>
      </c>
      <c r="AP46" s="59">
        <v>0</v>
      </c>
      <c r="AQ46" s="62">
        <v>0</v>
      </c>
      <c r="AR46" s="65">
        <v>0</v>
      </c>
      <c r="AS46" s="59">
        <v>0</v>
      </c>
      <c r="AT46" s="62">
        <v>0</v>
      </c>
      <c r="AU46" s="65">
        <v>0</v>
      </c>
      <c r="AV46" s="59">
        <v>0</v>
      </c>
      <c r="AW46" s="62">
        <v>0</v>
      </c>
      <c r="AX46" s="65">
        <v>0</v>
      </c>
      <c r="AY46" s="59">
        <v>0</v>
      </c>
      <c r="AZ46" s="62">
        <v>0</v>
      </c>
      <c r="BA46" s="65">
        <v>0</v>
      </c>
      <c r="BB46" s="59">
        <v>0</v>
      </c>
      <c r="BC46" s="62">
        <v>0</v>
      </c>
      <c r="BD46" s="65">
        <v>0</v>
      </c>
      <c r="BE46" s="59">
        <v>0</v>
      </c>
      <c r="BF46" s="62">
        <v>0</v>
      </c>
      <c r="BG46" s="65">
        <v>0</v>
      </c>
      <c r="BH46" s="59">
        <v>0</v>
      </c>
      <c r="BI46" s="62">
        <v>0</v>
      </c>
      <c r="BJ46" s="65">
        <v>0</v>
      </c>
      <c r="BK46" s="59">
        <v>0</v>
      </c>
      <c r="BL46" s="62">
        <v>0</v>
      </c>
      <c r="BM46" s="65">
        <v>0</v>
      </c>
      <c r="BN46" s="59">
        <v>0</v>
      </c>
      <c r="BO46" s="62">
        <v>0</v>
      </c>
      <c r="BP46" s="65">
        <v>0</v>
      </c>
      <c r="BQ46" s="59">
        <v>0</v>
      </c>
      <c r="BR46" s="62">
        <v>0</v>
      </c>
      <c r="BS46" s="65">
        <v>0</v>
      </c>
      <c r="BT46" s="59">
        <v>0</v>
      </c>
      <c r="BU46" s="62">
        <v>0</v>
      </c>
      <c r="BV46" s="65">
        <v>0</v>
      </c>
      <c r="BW46" s="59">
        <v>0</v>
      </c>
      <c r="BX46" s="62">
        <v>0</v>
      </c>
      <c r="BY46" s="65">
        <v>0</v>
      </c>
      <c r="BZ46" s="59">
        <v>0</v>
      </c>
      <c r="CA46" s="62">
        <v>0</v>
      </c>
      <c r="CB46" s="65">
        <v>0</v>
      </c>
      <c r="CC46" s="59">
        <v>0</v>
      </c>
      <c r="CD46" s="62">
        <v>0</v>
      </c>
      <c r="CE46" s="65">
        <v>0</v>
      </c>
      <c r="CF46" s="59"/>
      <c r="CG46" s="62"/>
      <c r="CH46" s="65"/>
      <c r="CI46" s="59"/>
      <c r="CJ46" s="62"/>
      <c r="CK46" s="65"/>
    </row>
    <row r="47" ht="25.15" customHeight="1">
      <c r="A47" s="458" t="s">
        <v>225</v>
      </c>
      <c r="B47" s="9">
        <f t="shared" si="15"/>
        <v>40</v>
      </c>
      <c r="C47" s="57" t="s">
        <v>226</v>
      </c>
      <c r="D47" s="367" t="s">
        <v>50</v>
      </c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>
        <v>89</v>
      </c>
      <c r="M47" s="62">
        <v>5</v>
      </c>
      <c r="N47" s="65">
        <v>5</v>
      </c>
      <c r="O47" s="59">
        <v>82</v>
      </c>
      <c r="P47" s="62">
        <v>7</v>
      </c>
      <c r="Q47" s="65">
        <v>7</v>
      </c>
      <c r="R47" s="254">
        <v>111</v>
      </c>
      <c r="S47" s="256">
        <v>1</v>
      </c>
      <c r="T47" s="258">
        <v>0</v>
      </c>
      <c r="U47" s="372">
        <v>68</v>
      </c>
      <c r="V47" s="374">
        <v>5</v>
      </c>
      <c r="W47" s="376">
        <v>1</v>
      </c>
      <c r="X47" s="520">
        <v>56</v>
      </c>
      <c r="Y47" s="521">
        <v>4</v>
      </c>
      <c r="Z47" s="522">
        <v>4</v>
      </c>
      <c r="AA47" s="514">
        <v>56</v>
      </c>
      <c r="AB47" s="515">
        <v>5</v>
      </c>
      <c r="AC47" s="516">
        <v>5</v>
      </c>
      <c r="AD47" s="59">
        <v>0</v>
      </c>
      <c r="AE47" s="62">
        <v>0</v>
      </c>
      <c r="AF47" s="65">
        <v>0</v>
      </c>
      <c r="AG47" s="59">
        <v>0</v>
      </c>
      <c r="AH47" s="62">
        <v>0</v>
      </c>
      <c r="AI47" s="65">
        <v>0</v>
      </c>
      <c r="AJ47" s="59">
        <v>0</v>
      </c>
      <c r="AK47" s="62">
        <v>0</v>
      </c>
      <c r="AL47" s="65">
        <v>0</v>
      </c>
      <c r="AM47" s="59">
        <v>0</v>
      </c>
      <c r="AN47" s="62">
        <v>0</v>
      </c>
      <c r="AO47" s="65">
        <v>0</v>
      </c>
      <c r="AP47" s="59">
        <v>0</v>
      </c>
      <c r="AQ47" s="62">
        <v>0</v>
      </c>
      <c r="AR47" s="65">
        <v>0</v>
      </c>
      <c r="AS47" s="59">
        <v>0</v>
      </c>
      <c r="AT47" s="62">
        <v>0</v>
      </c>
      <c r="AU47" s="65">
        <v>0</v>
      </c>
      <c r="AV47" s="59">
        <v>0</v>
      </c>
      <c r="AW47" s="62">
        <v>0</v>
      </c>
      <c r="AX47" s="65">
        <v>0</v>
      </c>
      <c r="AY47" s="59">
        <v>0</v>
      </c>
      <c r="AZ47" s="62">
        <v>0</v>
      </c>
      <c r="BA47" s="65">
        <v>0</v>
      </c>
      <c r="BB47" s="59">
        <v>0</v>
      </c>
      <c r="BC47" s="62">
        <v>0</v>
      </c>
      <c r="BD47" s="65">
        <v>0</v>
      </c>
      <c r="BE47" s="59">
        <v>0</v>
      </c>
      <c r="BF47" s="62">
        <v>0</v>
      </c>
      <c r="BG47" s="65">
        <v>0</v>
      </c>
      <c r="BH47" s="59">
        <v>0</v>
      </c>
      <c r="BI47" s="62">
        <v>0</v>
      </c>
      <c r="BJ47" s="65">
        <v>0</v>
      </c>
      <c r="BK47" s="59">
        <v>0</v>
      </c>
      <c r="BL47" s="62">
        <v>0</v>
      </c>
      <c r="BM47" s="65">
        <v>0</v>
      </c>
      <c r="BN47" s="59">
        <v>0</v>
      </c>
      <c r="BO47" s="62">
        <v>0</v>
      </c>
      <c r="BP47" s="65">
        <v>0</v>
      </c>
      <c r="BQ47" s="59">
        <v>0</v>
      </c>
      <c r="BR47" s="62">
        <v>0</v>
      </c>
      <c r="BS47" s="65">
        <v>0</v>
      </c>
      <c r="BT47" s="59">
        <v>0</v>
      </c>
      <c r="BU47" s="62">
        <v>0</v>
      </c>
      <c r="BV47" s="65">
        <v>0</v>
      </c>
      <c r="BW47" s="59">
        <v>0</v>
      </c>
      <c r="BX47" s="62">
        <v>0</v>
      </c>
      <c r="BY47" s="65">
        <v>0</v>
      </c>
      <c r="BZ47" s="59">
        <v>0</v>
      </c>
      <c r="CA47" s="62">
        <v>0</v>
      </c>
      <c r="CB47" s="65">
        <v>0</v>
      </c>
      <c r="CC47" s="59">
        <v>0</v>
      </c>
      <c r="CD47" s="62">
        <v>0</v>
      </c>
      <c r="CE47" s="65">
        <v>0</v>
      </c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4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4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4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4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4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4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4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4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4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4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4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4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4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4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4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4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4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4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4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4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4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4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4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4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4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4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4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4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4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4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4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4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4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4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4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4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4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4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4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4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4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4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4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4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4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4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4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4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4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4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4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4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4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4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4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4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4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4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4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4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4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4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4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4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4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4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4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4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4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4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4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4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4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4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4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4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4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4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4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4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4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4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4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4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4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4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4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4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4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4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4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4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4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4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4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4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4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4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4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4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4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4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4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4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4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4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4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4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4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4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4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4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4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4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4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4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4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4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4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4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4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4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4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4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4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4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4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4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4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4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4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4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4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4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4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4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4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4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4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4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4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4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4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4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4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4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4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4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4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4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4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4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4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4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4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4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4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4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4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4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4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4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ref="K244:K258" t="shared" si="16">IFERROR(H244-F244,"")</f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6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16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16"/>
      </c>
      <c r="L256" s="64"/>
      <c r="M256" s="62"/>
      <c r="N256" s="65"/>
      <c r="O256" s="59"/>
      <c r="P256" s="62"/>
      <c r="Q256" s="65"/>
      <c r="R256" s="59"/>
      <c r="S256" s="62"/>
      <c r="T256" s="65"/>
      <c r="U256" s="59"/>
      <c r="V256" s="62"/>
      <c r="W256" s="65"/>
      <c r="X256" s="59"/>
      <c r="Y256" s="62"/>
      <c r="Z256" s="65"/>
      <c r="AA256" s="59"/>
      <c r="AB256" s="62"/>
      <c r="AC256" s="65"/>
      <c r="AD256" s="59"/>
      <c r="AE256" s="62"/>
      <c r="AF256" s="65"/>
      <c r="AG256" s="59"/>
      <c r="AH256" s="62"/>
      <c r="AI256" s="65"/>
      <c r="AJ256" s="59"/>
      <c r="AK256" s="62"/>
      <c r="AL256" s="65"/>
      <c r="AM256" s="59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59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59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59"/>
      <c r="CD256" s="62"/>
      <c r="CE256" s="65"/>
      <c r="CF256" s="59"/>
      <c r="CG256" s="62"/>
      <c r="CH256" s="65"/>
      <c r="CI256" s="59"/>
      <c r="CJ256" s="62"/>
      <c r="CK256" s="65"/>
    </row>
    <row r="257" ht="25.15" customHeight="1">
      <c r="B257" s="9"/>
      <c r="C257" s="57"/>
      <c r="D257" s="70"/>
      <c r="E257" s="59"/>
      <c r="F257" s="11" t="str">
        <f t="shared" si="11"/>
      </c>
      <c r="G257" s="61"/>
      <c r="H257" s="11" t="str">
        <f t="shared" si="12"/>
      </c>
      <c r="I257" s="62"/>
      <c r="J257" s="109" t="str">
        <f t="shared" si="13"/>
      </c>
      <c r="K257" s="111" t="str">
        <f t="shared" si="16"/>
      </c>
      <c r="L257" s="64"/>
      <c r="M257" s="62"/>
      <c r="N257" s="65"/>
      <c r="O257" s="59"/>
      <c r="P257" s="62"/>
      <c r="Q257" s="65"/>
      <c r="R257" s="64"/>
      <c r="S257" s="62"/>
      <c r="T257" s="65"/>
      <c r="U257" s="59"/>
      <c r="V257" s="62"/>
      <c r="W257" s="65"/>
      <c r="X257" s="59"/>
      <c r="Y257" s="62"/>
      <c r="Z257" s="65"/>
      <c r="AA257" s="64"/>
      <c r="AB257" s="62"/>
      <c r="AC257" s="65"/>
      <c r="AD257" s="59"/>
      <c r="AE257" s="62"/>
      <c r="AF257" s="65"/>
      <c r="AG257" s="59"/>
      <c r="AH257" s="62"/>
      <c r="AI257" s="65"/>
      <c r="AJ257" s="64"/>
      <c r="AK257" s="62"/>
      <c r="AL257" s="65"/>
      <c r="AM257" s="64"/>
      <c r="AN257" s="62"/>
      <c r="AO257" s="65"/>
      <c r="AP257" s="59"/>
      <c r="AQ257" s="62"/>
      <c r="AR257" s="65"/>
      <c r="AS257" s="59"/>
      <c r="AT257" s="62"/>
      <c r="AU257" s="65"/>
      <c r="AV257" s="59"/>
      <c r="AW257" s="62"/>
      <c r="AX257" s="65"/>
      <c r="AY257" s="64"/>
      <c r="AZ257" s="62"/>
      <c r="BA257" s="65"/>
      <c r="BB257" s="59"/>
      <c r="BC257" s="62"/>
      <c r="BD257" s="65"/>
      <c r="BE257" s="59"/>
      <c r="BF257" s="62"/>
      <c r="BG257" s="65"/>
      <c r="BH257" s="59"/>
      <c r="BI257" s="62"/>
      <c r="BJ257" s="65"/>
      <c r="BK257" s="59"/>
      <c r="BL257" s="62"/>
      <c r="BM257" s="65"/>
      <c r="BN257" s="59"/>
      <c r="BO257" s="62"/>
      <c r="BP257" s="65"/>
      <c r="BQ257" s="64"/>
      <c r="BR257" s="62"/>
      <c r="BS257" s="65"/>
      <c r="BT257" s="59"/>
      <c r="BU257" s="62"/>
      <c r="BV257" s="65"/>
      <c r="BW257" s="59"/>
      <c r="BX257" s="62"/>
      <c r="BY257" s="65"/>
      <c r="BZ257" s="59"/>
      <c r="CA257" s="62"/>
      <c r="CB257" s="65"/>
      <c r="CC257" s="64"/>
      <c r="CD257" s="66"/>
      <c r="CE257" s="65"/>
      <c r="CF257" s="59"/>
      <c r="CG257" s="62"/>
      <c r="CH257" s="65"/>
      <c r="CI257" s="64"/>
      <c r="CJ257" s="66"/>
      <c r="CK257" s="65"/>
    </row>
    <row r="258" ht="25.15" customHeight="1">
      <c r="B258" s="107"/>
      <c r="C258" s="58"/>
      <c r="D258" s="71"/>
      <c r="E258" s="60"/>
      <c r="F258" s="174" t="str">
        <f t="shared" si="11"/>
      </c>
      <c r="G258" s="175"/>
      <c r="H258" s="174" t="str">
        <f t="shared" si="12"/>
      </c>
      <c r="I258" s="63"/>
      <c r="J258" s="176" t="str">
        <f t="shared" si="13"/>
      </c>
      <c r="K258" s="112" t="str">
        <f t="shared" si="16"/>
      </c>
      <c r="L258" s="67"/>
      <c r="M258" s="63"/>
      <c r="N258" s="68"/>
      <c r="O258" s="60"/>
      <c r="P258" s="63"/>
      <c r="Q258" s="68"/>
      <c r="R258" s="67"/>
      <c r="S258" s="63"/>
      <c r="T258" s="68"/>
      <c r="U258" s="60"/>
      <c r="V258" s="63"/>
      <c r="W258" s="68"/>
      <c r="X258" s="60"/>
      <c r="Y258" s="63"/>
      <c r="Z258" s="68"/>
      <c r="AA258" s="67"/>
      <c r="AB258" s="63"/>
      <c r="AC258" s="68"/>
      <c r="AD258" s="60"/>
      <c r="AE258" s="63"/>
      <c r="AF258" s="68"/>
      <c r="AG258" s="60"/>
      <c r="AH258" s="63"/>
      <c r="AI258" s="68"/>
      <c r="AJ258" s="67"/>
      <c r="AK258" s="63"/>
      <c r="AL258" s="68"/>
      <c r="AM258" s="67"/>
      <c r="AN258" s="63"/>
      <c r="AO258" s="68"/>
      <c r="AP258" s="60"/>
      <c r="AQ258" s="63"/>
      <c r="AR258" s="68"/>
      <c r="AS258" s="60"/>
      <c r="AT258" s="63"/>
      <c r="AU258" s="68"/>
      <c r="AV258" s="60"/>
      <c r="AW258" s="63"/>
      <c r="AX258" s="68"/>
      <c r="AY258" s="67"/>
      <c r="AZ258" s="63"/>
      <c r="BA258" s="68"/>
      <c r="BB258" s="60"/>
      <c r="BC258" s="63"/>
      <c r="BD258" s="68"/>
      <c r="BE258" s="60"/>
      <c r="BF258" s="63"/>
      <c r="BG258" s="68"/>
      <c r="BH258" s="60"/>
      <c r="BI258" s="63"/>
      <c r="BJ258" s="68"/>
      <c r="BK258" s="60"/>
      <c r="BL258" s="63"/>
      <c r="BM258" s="68"/>
      <c r="BN258" s="60"/>
      <c r="BO258" s="63"/>
      <c r="BP258" s="68"/>
      <c r="BQ258" s="67"/>
      <c r="BR258" s="63"/>
      <c r="BS258" s="68"/>
      <c r="BT258" s="60"/>
      <c r="BU258" s="63"/>
      <c r="BV258" s="68"/>
      <c r="BW258" s="60"/>
      <c r="BX258" s="63"/>
      <c r="BY258" s="68"/>
      <c r="BZ258" s="60"/>
      <c r="CA258" s="63"/>
      <c r="CB258" s="68"/>
      <c r="CC258" s="67"/>
      <c r="CD258" s="69"/>
      <c r="CE258" s="68"/>
      <c r="CF258" s="60"/>
      <c r="CG258" s="63"/>
      <c r="CH258" s="68"/>
      <c r="CI258" s="67"/>
      <c r="CJ258" s="69"/>
      <c r="CK258" s="68"/>
    </row>
    <row r="259" s="7" customFormat="1">
      <c r="D259" s="72"/>
    </row>
    <row r="260" s="7" customFormat="1">
      <c r="D260" s="72"/>
    </row>
    <row r="261" s="7" customFormat="1"/>
    <row r="262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8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8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BV31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38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83</v>
      </c>
      <c r="B1" s="560" t="str">
        <f>'LGA Registration'!A11</f>
        <v>NASSARAWA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54066</v>
      </c>
      <c r="F3" s="128">
        <f>SUM(L3,O3,R3,U3,X3,AA3,AD3,AG3,AJ3,AM3,AP3,AS3,AV3,AY3,BB3,BE3,BH3,BK3,BN3,BQ3,BT3,BW3,BZ3,CC3,CF3,CI3)</f>
        <v>0</v>
      </c>
      <c r="G3" s="34">
        <f>SUM(G8:G255)</f>
        <v>2032</v>
      </c>
      <c r="H3" s="128">
        <f>SUM(M3,P3,S3,V3,Y3,AB3,AE3,AH3,AK3,AN3,AQ3,AT3,AW3,AZ3,BC3,BF3,BI3,BL3,BO3,BR3,BU3,BX3,CA3,CD3,CG3,CJ3)</f>
        <v>0</v>
      </c>
      <c r="I3" s="34">
        <f>SUM(I8:I255)</f>
        <v>485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IF(COUNTA(AR8:AR255)=0,"",SUM(AR8:AR255))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IF(COUNTA(BX8:BX255)=0,"",SUM(BX8:BX255))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IF(CF8="","",SUM(CF8:CF255))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SUMIF($D$8:$D$255,"Facility",L8:L255)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SUMIF($D$8:$D$255,"Facility",AR8:AR255)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SUMIF($D$8:$D$255,"Facility",BX8:BX255)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SUMIF($D$8:$D$255,"Community",L8:L255)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SUMIF($D$8:$D$255,"Community",AR8:AR255)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SUMIF($D$8:$D$255,"Community",BX8:BX255)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84</v>
      </c>
      <c r="B8" s="8">
        <v>1</v>
      </c>
      <c r="C8" s="56" t="s">
        <v>85</v>
      </c>
      <c r="D8" s="173" t="s">
        <v>50</v>
      </c>
      <c r="E8" s="102">
        <v>12155</v>
      </c>
      <c r="F8" s="103">
        <f>IFERROR((SUM(L8,O8,R8,U8,X8,AA8,AD8,AG8,AJ8,AM8,AP8,AS8,AV8,AY8,BB8,BE8,BH8,BK8,BN8,BQ8,BT8,BW8,BZ8,CC8,CF8,CI8)/E8),"")</f>
        <v>0</v>
      </c>
      <c r="G8" s="104">
        <v>61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>
        <v>0</v>
      </c>
      <c r="M8" s="105">
        <v>0</v>
      </c>
      <c r="N8" s="73">
        <v>0</v>
      </c>
      <c r="O8" s="102">
        <v>0</v>
      </c>
      <c r="P8" s="105">
        <v>0</v>
      </c>
      <c r="Q8" s="73">
        <v>0</v>
      </c>
      <c r="R8" s="362">
        <v>0</v>
      </c>
      <c r="S8" s="363">
        <v>0</v>
      </c>
      <c r="T8" s="361">
        <v>0</v>
      </c>
      <c r="U8" s="389">
        <v>0</v>
      </c>
      <c r="V8" s="388">
        <v>0</v>
      </c>
      <c r="W8" s="387">
        <v>0</v>
      </c>
      <c r="X8" s="432">
        <v>0</v>
      </c>
      <c r="Y8" s="433">
        <v>0</v>
      </c>
      <c r="Z8" s="431">
        <v>0</v>
      </c>
      <c r="AA8" s="102">
        <v>0</v>
      </c>
      <c r="AB8" s="105">
        <v>0</v>
      </c>
      <c r="AC8" s="73">
        <v>0</v>
      </c>
      <c r="AD8" s="106">
        <v>0</v>
      </c>
      <c r="AE8" s="105">
        <v>0</v>
      </c>
      <c r="AF8" s="73">
        <v>0</v>
      </c>
      <c r="AG8" s="102">
        <v>0</v>
      </c>
      <c r="AH8" s="105">
        <v>0</v>
      </c>
      <c r="AI8" s="73">
        <v>0</v>
      </c>
      <c r="AJ8" s="102">
        <v>0</v>
      </c>
      <c r="AK8" s="105">
        <v>0</v>
      </c>
      <c r="AL8" s="73">
        <v>0</v>
      </c>
      <c r="AM8" s="106">
        <v>0</v>
      </c>
      <c r="AN8" s="105">
        <v>0</v>
      </c>
      <c r="AO8" s="73">
        <v>0</v>
      </c>
      <c r="AP8" s="102">
        <v>0</v>
      </c>
      <c r="AQ8" s="105">
        <v>0</v>
      </c>
      <c r="AR8" s="73">
        <v>0</v>
      </c>
      <c r="AS8" s="102">
        <v>0</v>
      </c>
      <c r="AT8" s="105">
        <v>0</v>
      </c>
      <c r="AU8" s="73">
        <v>0</v>
      </c>
      <c r="AV8" s="106">
        <v>0</v>
      </c>
      <c r="AW8" s="105">
        <v>0</v>
      </c>
      <c r="AX8" s="73">
        <v>0</v>
      </c>
      <c r="AY8" s="102">
        <v>0</v>
      </c>
      <c r="AZ8" s="105">
        <v>0</v>
      </c>
      <c r="BA8" s="73">
        <v>0</v>
      </c>
      <c r="BB8" s="102">
        <v>0</v>
      </c>
      <c r="BC8" s="105">
        <v>0</v>
      </c>
      <c r="BD8" s="73">
        <v>0</v>
      </c>
      <c r="BE8" s="102">
        <v>0</v>
      </c>
      <c r="BF8" s="105">
        <v>0</v>
      </c>
      <c r="BG8" s="73">
        <v>0</v>
      </c>
      <c r="BH8" s="102">
        <v>0</v>
      </c>
      <c r="BI8" s="105">
        <v>0</v>
      </c>
      <c r="BJ8" s="73">
        <v>0</v>
      </c>
      <c r="BK8" s="102">
        <v>0</v>
      </c>
      <c r="BL8" s="105">
        <v>0</v>
      </c>
      <c r="BM8" s="73">
        <v>0</v>
      </c>
      <c r="BN8" s="102">
        <v>0</v>
      </c>
      <c r="BO8" s="105">
        <v>0</v>
      </c>
      <c r="BP8" s="73">
        <v>0</v>
      </c>
      <c r="BQ8" s="102">
        <v>0</v>
      </c>
      <c r="BR8" s="105">
        <v>0</v>
      </c>
      <c r="BS8" s="73">
        <v>0</v>
      </c>
      <c r="BT8" s="102">
        <v>0</v>
      </c>
      <c r="BU8" s="105">
        <v>0</v>
      </c>
      <c r="BV8" s="73">
        <v>0</v>
      </c>
      <c r="BW8" s="102">
        <v>0</v>
      </c>
      <c r="BX8" s="105">
        <v>0</v>
      </c>
      <c r="BY8" s="73">
        <v>0</v>
      </c>
      <c r="BZ8" s="102">
        <v>0</v>
      </c>
      <c r="CA8" s="105">
        <v>0</v>
      </c>
      <c r="CB8" s="73">
        <v>0</v>
      </c>
      <c r="CC8" s="102">
        <v>0</v>
      </c>
      <c r="CD8" s="105">
        <v>0</v>
      </c>
      <c r="CE8" s="73">
        <v>0</v>
      </c>
      <c r="CF8" s="102"/>
      <c r="CG8" s="105"/>
      <c r="CH8" s="73"/>
      <c r="CI8" s="102"/>
      <c r="CJ8" s="105"/>
      <c r="CK8" s="73"/>
    </row>
    <row r="9" ht="25.15" customHeight="1">
      <c r="A9" s="458" t="s">
        <v>86</v>
      </c>
      <c r="B9" s="9">
        <v>2</v>
      </c>
      <c r="C9" s="57" t="s">
        <v>87</v>
      </c>
      <c r="D9" s="70" t="s">
        <v>50</v>
      </c>
      <c r="E9" s="59">
        <v>2628</v>
      </c>
      <c r="F9" s="11">
        <f ref="F9:F255" t="shared" si="11">IFERROR((SUM(L9,O9,R9,U9,X9,AA9,AD9,AG9,AJ9,AM9,AP9,AS9,AV9,AY9,BB9,BE9,BH9,BK9,BN9,BQ9,BT9,BW9,BZ9,CC9,CF9,CI9)/E9),"")</f>
        <v>0</v>
      </c>
      <c r="G9" s="61">
        <v>2</v>
      </c>
      <c r="H9" s="11">
        <f ref="H9:H255" t="shared" si="12">IFERROR((SUM(M9,P9,S9,V9,Y9,AB9,AE9,AH9,AK9,AN9,AQ9,AT9,AW9,AZ9,BC9,BF9,BI9,BL9,BO9,BR9,BU9,BX9,CA9,CD9,CG9,CJ9)/G9),"")</f>
        <v>0</v>
      </c>
      <c r="I9" s="62">
        <v>57</v>
      </c>
      <c r="J9" s="109">
        <f ref="J9:J255" t="shared" si="13">IFERROR((SUM(N9,Q9,T9,W9,Z9,AC9,AF9,AI9,AL9,AO9,AR9,AU9,AX9,BA9,BD9,BG9,BJ9,BM9,BP9,BS9,BV9,BY9,CB9,CE9,CH9,CK9)/I9),"")</f>
        <v>0</v>
      </c>
      <c r="K9" s="111">
        <f ref="K9:K19" t="shared" si="14">IFERROR(H9-F9,"")</f>
        <v>0</v>
      </c>
      <c r="L9" s="64">
        <v>22</v>
      </c>
      <c r="M9" s="62">
        <v>0</v>
      </c>
      <c r="N9" s="65">
        <v>0</v>
      </c>
      <c r="O9" s="59">
        <v>33</v>
      </c>
      <c r="P9" s="62">
        <v>1</v>
      </c>
      <c r="Q9" s="65">
        <v>1</v>
      </c>
      <c r="R9" s="358">
        <v>31</v>
      </c>
      <c r="S9" s="359">
        <v>3</v>
      </c>
      <c r="T9" s="360">
        <v>3</v>
      </c>
      <c r="U9" s="384">
        <v>23</v>
      </c>
      <c r="V9" s="385">
        <v>0</v>
      </c>
      <c r="W9" s="386">
        <v>0</v>
      </c>
      <c r="X9" s="428">
        <v>31</v>
      </c>
      <c r="Y9" s="429">
        <v>0</v>
      </c>
      <c r="Z9" s="430">
        <v>0</v>
      </c>
      <c r="AA9" s="59">
        <v>15</v>
      </c>
      <c r="AB9" s="62">
        <v>0</v>
      </c>
      <c r="AC9" s="65">
        <v>0</v>
      </c>
      <c r="AD9" s="59">
        <v>0</v>
      </c>
      <c r="AE9" s="62">
        <v>0</v>
      </c>
      <c r="AF9" s="65">
        <v>0</v>
      </c>
      <c r="AG9" s="59">
        <v>0</v>
      </c>
      <c r="AH9" s="62">
        <v>0</v>
      </c>
      <c r="AI9" s="65">
        <v>0</v>
      </c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59">
        <v>0</v>
      </c>
      <c r="BC9" s="62">
        <v>0</v>
      </c>
      <c r="BD9" s="65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458" t="s">
        <v>88</v>
      </c>
      <c r="B10" s="9">
        <v>3</v>
      </c>
      <c r="C10" s="57" t="s">
        <v>89</v>
      </c>
      <c r="D10" s="70" t="s">
        <v>50</v>
      </c>
      <c r="E10" s="59">
        <v>2701</v>
      </c>
      <c r="F10" s="11">
        <f t="shared" si="11"/>
        <v>0</v>
      </c>
      <c r="G10" s="61">
        <v>2</v>
      </c>
      <c r="H10" s="11">
        <f t="shared" si="12"/>
        <v>0</v>
      </c>
      <c r="I10" s="62">
        <v>29</v>
      </c>
      <c r="J10" s="109">
        <f t="shared" si="13"/>
        <v>0</v>
      </c>
      <c r="K10" s="111">
        <f t="shared" si="14"/>
        <v>0</v>
      </c>
      <c r="L10" s="64">
        <v>5</v>
      </c>
      <c r="M10" s="62">
        <v>0</v>
      </c>
      <c r="N10" s="65">
        <v>0</v>
      </c>
      <c r="O10" s="59">
        <v>8</v>
      </c>
      <c r="P10" s="62">
        <v>0</v>
      </c>
      <c r="Q10" s="65">
        <v>0</v>
      </c>
      <c r="R10" s="358">
        <v>2</v>
      </c>
      <c r="S10" s="359">
        <v>0</v>
      </c>
      <c r="T10" s="360">
        <v>0</v>
      </c>
      <c r="U10" s="375">
        <v>6</v>
      </c>
      <c r="V10" s="374">
        <v>0</v>
      </c>
      <c r="W10" s="376">
        <v>0</v>
      </c>
      <c r="X10" s="428">
        <v>14</v>
      </c>
      <c r="Y10" s="429">
        <v>1</v>
      </c>
      <c r="Z10" s="430">
        <v>1</v>
      </c>
      <c r="AA10" s="59">
        <v>1</v>
      </c>
      <c r="AB10" s="62">
        <v>0</v>
      </c>
      <c r="AC10" s="65">
        <v>0</v>
      </c>
      <c r="AD10" s="64">
        <v>0</v>
      </c>
      <c r="AE10" s="62">
        <v>0</v>
      </c>
      <c r="AF10" s="65">
        <v>0</v>
      </c>
      <c r="AG10" s="59">
        <v>0</v>
      </c>
      <c r="AH10" s="62">
        <v>0</v>
      </c>
      <c r="AI10" s="65">
        <v>0</v>
      </c>
      <c r="AJ10" s="59">
        <v>0</v>
      </c>
      <c r="AK10" s="62">
        <v>0</v>
      </c>
      <c r="AL10" s="65">
        <v>0</v>
      </c>
      <c r="AM10" s="64">
        <v>0</v>
      </c>
      <c r="AN10" s="62">
        <v>0</v>
      </c>
      <c r="AO10" s="65">
        <v>0</v>
      </c>
      <c r="AP10" s="59">
        <v>0</v>
      </c>
      <c r="AQ10" s="62">
        <v>0</v>
      </c>
      <c r="AR10" s="65">
        <v>0</v>
      </c>
      <c r="AS10" s="59">
        <v>0</v>
      </c>
      <c r="AT10" s="62">
        <v>0</v>
      </c>
      <c r="AU10" s="65">
        <v>0</v>
      </c>
      <c r="AV10" s="64">
        <v>0</v>
      </c>
      <c r="AW10" s="62">
        <v>0</v>
      </c>
      <c r="AX10" s="65">
        <v>0</v>
      </c>
      <c r="AY10" s="59">
        <v>0</v>
      </c>
      <c r="AZ10" s="62">
        <v>0</v>
      </c>
      <c r="BA10" s="65">
        <v>0</v>
      </c>
      <c r="BB10" s="59">
        <v>0</v>
      </c>
      <c r="BC10" s="62">
        <v>0</v>
      </c>
      <c r="BD10" s="65">
        <v>0</v>
      </c>
      <c r="BE10" s="59">
        <v>0</v>
      </c>
      <c r="BF10" s="62">
        <v>0</v>
      </c>
      <c r="BG10" s="65">
        <v>0</v>
      </c>
      <c r="BH10" s="59">
        <v>0</v>
      </c>
      <c r="BI10" s="62">
        <v>0</v>
      </c>
      <c r="BJ10" s="65">
        <v>0</v>
      </c>
      <c r="BK10" s="59">
        <v>0</v>
      </c>
      <c r="BL10" s="62">
        <v>0</v>
      </c>
      <c r="BM10" s="65">
        <v>0</v>
      </c>
      <c r="BN10" s="59">
        <v>0</v>
      </c>
      <c r="BO10" s="62">
        <v>0</v>
      </c>
      <c r="BP10" s="65">
        <v>0</v>
      </c>
      <c r="BQ10" s="59">
        <v>0</v>
      </c>
      <c r="BR10" s="62">
        <v>0</v>
      </c>
      <c r="BS10" s="65">
        <v>0</v>
      </c>
      <c r="BT10" s="59">
        <v>0</v>
      </c>
      <c r="BU10" s="62">
        <v>0</v>
      </c>
      <c r="BV10" s="65">
        <v>0</v>
      </c>
      <c r="BW10" s="59">
        <v>0</v>
      </c>
      <c r="BX10" s="62">
        <v>0</v>
      </c>
      <c r="BY10" s="65">
        <v>0</v>
      </c>
      <c r="BZ10" s="59">
        <v>0</v>
      </c>
      <c r="CA10" s="62">
        <v>0</v>
      </c>
      <c r="CB10" s="65">
        <v>0</v>
      </c>
      <c r="CC10" s="59">
        <v>0</v>
      </c>
      <c r="CD10" s="62">
        <v>0</v>
      </c>
      <c r="CE10" s="65">
        <v>0</v>
      </c>
      <c r="CF10" s="59"/>
      <c r="CG10" s="62"/>
      <c r="CH10" s="65"/>
      <c r="CI10" s="59"/>
      <c r="CJ10" s="62"/>
      <c r="CK10" s="65"/>
    </row>
    <row r="11" ht="25.15" customHeight="1">
      <c r="A11" s="458" t="s">
        <v>90</v>
      </c>
      <c r="B11" s="9">
        <v>4</v>
      </c>
      <c r="C11" s="57" t="s">
        <v>91</v>
      </c>
      <c r="D11" s="70" t="s">
        <v>50</v>
      </c>
      <c r="E11" s="59">
        <v>1250</v>
      </c>
      <c r="F11" s="11">
        <f t="shared" si="11"/>
        <v>0</v>
      </c>
      <c r="G11" s="61">
        <v>3</v>
      </c>
      <c r="H11" s="11">
        <f t="shared" si="12"/>
        <v>0</v>
      </c>
      <c r="I11" s="62"/>
      <c r="J11" s="109" t="str">
        <f t="shared" si="13"/>
      </c>
      <c r="K11" s="111">
        <f t="shared" si="14"/>
        <v>0</v>
      </c>
      <c r="L11" s="64">
        <v>0</v>
      </c>
      <c r="M11" s="62">
        <v>0</v>
      </c>
      <c r="N11" s="65">
        <v>0</v>
      </c>
      <c r="O11" s="59">
        <v>0</v>
      </c>
      <c r="P11" s="62">
        <v>0</v>
      </c>
      <c r="Q11" s="65">
        <v>0</v>
      </c>
      <c r="R11" s="358">
        <v>20</v>
      </c>
      <c r="S11" s="359">
        <v>0</v>
      </c>
      <c r="T11" s="360">
        <v>0</v>
      </c>
      <c r="U11" s="375">
        <v>20</v>
      </c>
      <c r="V11" s="374">
        <v>0</v>
      </c>
      <c r="W11" s="376">
        <v>0</v>
      </c>
      <c r="X11" s="428">
        <v>19</v>
      </c>
      <c r="Y11" s="429">
        <v>0</v>
      </c>
      <c r="Z11" s="430">
        <v>0</v>
      </c>
      <c r="AA11" s="59">
        <v>15</v>
      </c>
      <c r="AB11" s="62">
        <v>0</v>
      </c>
      <c r="AC11" s="65">
        <v>0</v>
      </c>
      <c r="AD11" s="64">
        <v>0</v>
      </c>
      <c r="AE11" s="62">
        <v>0</v>
      </c>
      <c r="AF11" s="65">
        <v>0</v>
      </c>
      <c r="AG11" s="59">
        <v>0</v>
      </c>
      <c r="AH11" s="62">
        <v>0</v>
      </c>
      <c r="AI11" s="65">
        <v>0</v>
      </c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64">
        <v>0</v>
      </c>
      <c r="AW11" s="62">
        <v>0</v>
      </c>
      <c r="AX11" s="65">
        <v>0</v>
      </c>
      <c r="AY11" s="59">
        <v>0</v>
      </c>
      <c r="AZ11" s="62">
        <v>0</v>
      </c>
      <c r="BA11" s="65">
        <v>0</v>
      </c>
      <c r="BB11" s="59">
        <v>0</v>
      </c>
      <c r="BC11" s="62">
        <v>0</v>
      </c>
      <c r="BD11" s="65">
        <v>0</v>
      </c>
      <c r="BE11" s="59">
        <v>0</v>
      </c>
      <c r="BF11" s="62">
        <v>0</v>
      </c>
      <c r="BG11" s="65">
        <v>0</v>
      </c>
      <c r="BH11" s="59">
        <v>0</v>
      </c>
      <c r="BI11" s="62">
        <v>0</v>
      </c>
      <c r="BJ11" s="65">
        <v>0</v>
      </c>
      <c r="BK11" s="59">
        <v>0</v>
      </c>
      <c r="BL11" s="62">
        <v>0</v>
      </c>
      <c r="BM11" s="65">
        <v>0</v>
      </c>
      <c r="BN11" s="59">
        <v>0</v>
      </c>
      <c r="BO11" s="62">
        <v>0</v>
      </c>
      <c r="BP11" s="65">
        <v>0</v>
      </c>
      <c r="BQ11" s="59">
        <v>0</v>
      </c>
      <c r="BR11" s="62">
        <v>0</v>
      </c>
      <c r="BS11" s="65">
        <v>0</v>
      </c>
      <c r="BT11" s="59">
        <v>0</v>
      </c>
      <c r="BU11" s="62">
        <v>0</v>
      </c>
      <c r="BV11" s="65">
        <v>0</v>
      </c>
      <c r="BW11" s="59">
        <v>0</v>
      </c>
      <c r="BX11" s="62">
        <v>0</v>
      </c>
      <c r="BY11" s="65">
        <v>0</v>
      </c>
      <c r="BZ11" s="59">
        <v>0</v>
      </c>
      <c r="CA11" s="62">
        <v>0</v>
      </c>
      <c r="CB11" s="65">
        <v>0</v>
      </c>
      <c r="CC11" s="59">
        <v>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458" t="s">
        <v>92</v>
      </c>
      <c r="B12" s="9">
        <v>5</v>
      </c>
      <c r="C12" s="57" t="s">
        <v>93</v>
      </c>
      <c r="D12" s="70" t="s">
        <v>50</v>
      </c>
      <c r="E12" s="59">
        <v>1250</v>
      </c>
      <c r="F12" s="11">
        <f t="shared" si="11"/>
        <v>0</v>
      </c>
      <c r="G12" s="61">
        <v>3</v>
      </c>
      <c r="H12" s="11">
        <f t="shared" si="12"/>
        <v>0</v>
      </c>
      <c r="I12" s="62"/>
      <c r="J12" s="109" t="str">
        <f t="shared" si="13"/>
      </c>
      <c r="K12" s="111">
        <f t="shared" si="14"/>
        <v>0</v>
      </c>
      <c r="L12" s="64">
        <v>26</v>
      </c>
      <c r="M12" s="62">
        <v>0</v>
      </c>
      <c r="N12" s="65">
        <v>0</v>
      </c>
      <c r="O12" s="59">
        <v>16</v>
      </c>
      <c r="P12" s="62">
        <v>0</v>
      </c>
      <c r="Q12" s="65">
        <v>0</v>
      </c>
      <c r="R12" s="358">
        <v>26</v>
      </c>
      <c r="S12" s="359">
        <v>2</v>
      </c>
      <c r="T12" s="360">
        <v>1</v>
      </c>
      <c r="U12" s="372">
        <v>16</v>
      </c>
      <c r="V12" s="374">
        <v>1</v>
      </c>
      <c r="W12" s="376">
        <v>0</v>
      </c>
      <c r="X12" s="428">
        <v>29</v>
      </c>
      <c r="Y12" s="429">
        <v>0</v>
      </c>
      <c r="Z12" s="430">
        <v>0</v>
      </c>
      <c r="AA12" s="59">
        <v>11</v>
      </c>
      <c r="AB12" s="62">
        <v>0</v>
      </c>
      <c r="AC12" s="65">
        <v>0</v>
      </c>
      <c r="AD12" s="59">
        <v>0</v>
      </c>
      <c r="AE12" s="62">
        <v>0</v>
      </c>
      <c r="AF12" s="65">
        <v>0</v>
      </c>
      <c r="AG12" s="59">
        <v>0</v>
      </c>
      <c r="AH12" s="62">
        <v>0</v>
      </c>
      <c r="AI12" s="65">
        <v>0</v>
      </c>
      <c r="AJ12" s="59">
        <v>0</v>
      </c>
      <c r="AK12" s="62">
        <v>0</v>
      </c>
      <c r="AL12" s="65">
        <v>0</v>
      </c>
      <c r="AM12" s="59">
        <v>0</v>
      </c>
      <c r="AN12" s="62">
        <v>0</v>
      </c>
      <c r="AO12" s="65">
        <v>0</v>
      </c>
      <c r="AP12" s="59">
        <v>0</v>
      </c>
      <c r="AQ12" s="62">
        <v>0</v>
      </c>
      <c r="AR12" s="65">
        <v>0</v>
      </c>
      <c r="AS12" s="59">
        <v>0</v>
      </c>
      <c r="AT12" s="62">
        <v>0</v>
      </c>
      <c r="AU12" s="65">
        <v>0</v>
      </c>
      <c r="AV12" s="59">
        <v>0</v>
      </c>
      <c r="AW12" s="62">
        <v>0</v>
      </c>
      <c r="AX12" s="65">
        <v>0</v>
      </c>
      <c r="AY12" s="59">
        <v>0</v>
      </c>
      <c r="AZ12" s="62">
        <v>0</v>
      </c>
      <c r="BA12" s="65">
        <v>0</v>
      </c>
      <c r="BB12" s="59">
        <v>0</v>
      </c>
      <c r="BC12" s="62">
        <v>0</v>
      </c>
      <c r="BD12" s="65">
        <v>0</v>
      </c>
      <c r="BE12" s="59">
        <v>0</v>
      </c>
      <c r="BF12" s="62">
        <v>0</v>
      </c>
      <c r="BG12" s="65">
        <v>0</v>
      </c>
      <c r="BH12" s="59">
        <v>0</v>
      </c>
      <c r="BI12" s="62">
        <v>0</v>
      </c>
      <c r="BJ12" s="65">
        <v>0</v>
      </c>
      <c r="BK12" s="59">
        <v>0</v>
      </c>
      <c r="BL12" s="62">
        <v>0</v>
      </c>
      <c r="BM12" s="65">
        <v>0</v>
      </c>
      <c r="BN12" s="59">
        <v>0</v>
      </c>
      <c r="BO12" s="62">
        <v>0</v>
      </c>
      <c r="BP12" s="65">
        <v>0</v>
      </c>
      <c r="BQ12" s="59">
        <v>0</v>
      </c>
      <c r="BR12" s="62">
        <v>0</v>
      </c>
      <c r="BS12" s="65">
        <v>0</v>
      </c>
      <c r="BT12" s="59">
        <v>0</v>
      </c>
      <c r="BU12" s="62">
        <v>0</v>
      </c>
      <c r="BV12" s="65">
        <v>0</v>
      </c>
      <c r="BW12" s="59">
        <v>0</v>
      </c>
      <c r="BX12" s="62">
        <v>0</v>
      </c>
      <c r="BY12" s="65">
        <v>0</v>
      </c>
      <c r="BZ12" s="59">
        <v>0</v>
      </c>
      <c r="CA12" s="62">
        <v>0</v>
      </c>
      <c r="CB12" s="65">
        <v>0</v>
      </c>
      <c r="CC12" s="59">
        <v>0</v>
      </c>
      <c r="CD12" s="62">
        <v>0</v>
      </c>
      <c r="CE12" s="65">
        <v>0</v>
      </c>
      <c r="CF12" s="59"/>
      <c r="CG12" s="62"/>
      <c r="CH12" s="65"/>
      <c r="CI12" s="59"/>
      <c r="CJ12" s="62"/>
      <c r="CK12" s="65"/>
    </row>
    <row r="13" ht="25.15" customHeight="1">
      <c r="A13" s="458" t="s">
        <v>94</v>
      </c>
      <c r="B13" s="9">
        <v>6</v>
      </c>
      <c r="C13" s="57" t="s">
        <v>95</v>
      </c>
      <c r="D13" s="70" t="s">
        <v>50</v>
      </c>
      <c r="E13" s="59">
        <v>1900</v>
      </c>
      <c r="F13" s="11">
        <f t="shared" si="11"/>
        <v>0</v>
      </c>
      <c r="G13" s="61">
        <v>1900</v>
      </c>
      <c r="H13" s="11">
        <f t="shared" si="12"/>
        <v>0</v>
      </c>
      <c r="I13" s="62">
        <v>106</v>
      </c>
      <c r="J13" s="109">
        <f t="shared" si="13"/>
        <v>0</v>
      </c>
      <c r="K13" s="111">
        <f t="shared" si="14"/>
        <v>0</v>
      </c>
      <c r="L13" s="64">
        <v>0</v>
      </c>
      <c r="M13" s="62">
        <v>0</v>
      </c>
      <c r="N13" s="65">
        <v>0</v>
      </c>
      <c r="O13" s="59">
        <v>0</v>
      </c>
      <c r="P13" s="62">
        <v>0</v>
      </c>
      <c r="Q13" s="65">
        <v>0</v>
      </c>
      <c r="R13" s="358">
        <v>44</v>
      </c>
      <c r="S13" s="359">
        <v>0</v>
      </c>
      <c r="T13" s="360">
        <v>0</v>
      </c>
      <c r="U13" s="372">
        <v>28</v>
      </c>
      <c r="V13" s="374">
        <v>0</v>
      </c>
      <c r="W13" s="376">
        <v>0</v>
      </c>
      <c r="X13" s="428">
        <v>21</v>
      </c>
      <c r="Y13" s="429">
        <v>0</v>
      </c>
      <c r="Z13" s="430">
        <v>0</v>
      </c>
      <c r="AA13" s="59">
        <v>12</v>
      </c>
      <c r="AB13" s="62">
        <v>0</v>
      </c>
      <c r="AC13" s="65">
        <v>0</v>
      </c>
      <c r="AD13" s="59">
        <v>0</v>
      </c>
      <c r="AE13" s="62">
        <v>0</v>
      </c>
      <c r="AF13" s="65">
        <v>0</v>
      </c>
      <c r="AG13" s="59">
        <v>0</v>
      </c>
      <c r="AH13" s="62">
        <v>0</v>
      </c>
      <c r="AI13" s="65">
        <v>0</v>
      </c>
      <c r="AJ13" s="59">
        <v>0</v>
      </c>
      <c r="AK13" s="62">
        <v>0</v>
      </c>
      <c r="AL13" s="65">
        <v>0</v>
      </c>
      <c r="AM13" s="59">
        <v>0</v>
      </c>
      <c r="AN13" s="62">
        <v>0</v>
      </c>
      <c r="AO13" s="65">
        <v>0</v>
      </c>
      <c r="AP13" s="59">
        <v>0</v>
      </c>
      <c r="AQ13" s="62">
        <v>0</v>
      </c>
      <c r="AR13" s="65">
        <v>0</v>
      </c>
      <c r="AS13" s="59">
        <v>0</v>
      </c>
      <c r="AT13" s="62">
        <v>0</v>
      </c>
      <c r="AU13" s="65">
        <v>0</v>
      </c>
      <c r="AV13" s="59">
        <v>0</v>
      </c>
      <c r="AW13" s="62">
        <v>0</v>
      </c>
      <c r="AX13" s="65">
        <v>0</v>
      </c>
      <c r="AY13" s="59">
        <v>0</v>
      </c>
      <c r="AZ13" s="62">
        <v>0</v>
      </c>
      <c r="BA13" s="65">
        <v>0</v>
      </c>
      <c r="BB13" s="59">
        <v>0</v>
      </c>
      <c r="BC13" s="62">
        <v>0</v>
      </c>
      <c r="BD13" s="65">
        <v>0</v>
      </c>
      <c r="BE13" s="59">
        <v>0</v>
      </c>
      <c r="BF13" s="62">
        <v>0</v>
      </c>
      <c r="BG13" s="65">
        <v>0</v>
      </c>
      <c r="BH13" s="59">
        <v>0</v>
      </c>
      <c r="BI13" s="62">
        <v>0</v>
      </c>
      <c r="BJ13" s="65">
        <v>0</v>
      </c>
      <c r="BK13" s="59">
        <v>0</v>
      </c>
      <c r="BL13" s="62">
        <v>0</v>
      </c>
      <c r="BM13" s="65">
        <v>0</v>
      </c>
      <c r="BN13" s="59">
        <v>0</v>
      </c>
      <c r="BO13" s="62">
        <v>0</v>
      </c>
      <c r="BP13" s="65">
        <v>0</v>
      </c>
      <c r="BQ13" s="59">
        <v>0</v>
      </c>
      <c r="BR13" s="62">
        <v>0</v>
      </c>
      <c r="BS13" s="65">
        <v>0</v>
      </c>
      <c r="BT13" s="59">
        <v>0</v>
      </c>
      <c r="BU13" s="62">
        <v>0</v>
      </c>
      <c r="BV13" s="65">
        <v>0</v>
      </c>
      <c r="BW13" s="59">
        <v>0</v>
      </c>
      <c r="BX13" s="62">
        <v>0</v>
      </c>
      <c r="BY13" s="65">
        <v>0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458" t="s">
        <v>96</v>
      </c>
      <c r="B14" s="9">
        <v>7</v>
      </c>
      <c r="C14" s="57" t="s">
        <v>97</v>
      </c>
      <c r="D14" s="70" t="s">
        <v>50</v>
      </c>
      <c r="E14" s="59"/>
      <c r="F14" s="11" t="str">
        <f t="shared" si="11"/>
      </c>
      <c r="G14" s="61"/>
      <c r="H14" s="11" t="str">
        <f t="shared" si="12"/>
      </c>
      <c r="I14" s="62"/>
      <c r="J14" s="109" t="str">
        <f t="shared" si="13"/>
      </c>
      <c r="K14" s="111" t="str">
        <f t="shared" si="14"/>
      </c>
      <c r="L14" s="64">
        <v>9</v>
      </c>
      <c r="M14" s="62">
        <v>1</v>
      </c>
      <c r="N14" s="65">
        <v>1</v>
      </c>
      <c r="O14" s="59">
        <v>10</v>
      </c>
      <c r="P14" s="62">
        <v>0</v>
      </c>
      <c r="Q14" s="65">
        <v>0</v>
      </c>
      <c r="R14" s="358">
        <v>13</v>
      </c>
      <c r="S14" s="359">
        <v>1</v>
      </c>
      <c r="T14" s="360">
        <v>1</v>
      </c>
      <c r="U14" s="372">
        <v>17</v>
      </c>
      <c r="V14" s="374">
        <v>0</v>
      </c>
      <c r="W14" s="376">
        <v>0</v>
      </c>
      <c r="X14" s="428">
        <v>15</v>
      </c>
      <c r="Y14" s="429">
        <v>0</v>
      </c>
      <c r="Z14" s="430">
        <v>0</v>
      </c>
      <c r="AA14" s="59">
        <v>10</v>
      </c>
      <c r="AB14" s="62">
        <v>0</v>
      </c>
      <c r="AC14" s="65">
        <v>0</v>
      </c>
      <c r="AD14" s="59">
        <v>0</v>
      </c>
      <c r="AE14" s="62">
        <v>0</v>
      </c>
      <c r="AF14" s="65">
        <v>0</v>
      </c>
      <c r="AG14" s="59">
        <v>0</v>
      </c>
      <c r="AH14" s="62">
        <v>0</v>
      </c>
      <c r="AI14" s="65">
        <v>0</v>
      </c>
      <c r="AJ14" s="59">
        <v>0</v>
      </c>
      <c r="AK14" s="62">
        <v>0</v>
      </c>
      <c r="AL14" s="65">
        <v>0</v>
      </c>
      <c r="AM14" s="59">
        <v>0</v>
      </c>
      <c r="AN14" s="62">
        <v>0</v>
      </c>
      <c r="AO14" s="65">
        <v>0</v>
      </c>
      <c r="AP14" s="59">
        <v>0</v>
      </c>
      <c r="AQ14" s="62">
        <v>0</v>
      </c>
      <c r="AR14" s="65">
        <v>0</v>
      </c>
      <c r="AS14" s="59">
        <v>0</v>
      </c>
      <c r="AT14" s="62">
        <v>0</v>
      </c>
      <c r="AU14" s="65">
        <v>0</v>
      </c>
      <c r="AV14" s="59">
        <v>0</v>
      </c>
      <c r="AW14" s="62">
        <v>0</v>
      </c>
      <c r="AX14" s="65">
        <v>0</v>
      </c>
      <c r="AY14" s="59">
        <v>0</v>
      </c>
      <c r="AZ14" s="62">
        <v>0</v>
      </c>
      <c r="BA14" s="65">
        <v>0</v>
      </c>
      <c r="BB14" s="59">
        <v>0</v>
      </c>
      <c r="BC14" s="62">
        <v>0</v>
      </c>
      <c r="BD14" s="65">
        <v>0</v>
      </c>
      <c r="BE14" s="59">
        <v>0</v>
      </c>
      <c r="BF14" s="62">
        <v>0</v>
      </c>
      <c r="BG14" s="65">
        <v>0</v>
      </c>
      <c r="BH14" s="59">
        <v>0</v>
      </c>
      <c r="BI14" s="62">
        <v>0</v>
      </c>
      <c r="BJ14" s="65">
        <v>0</v>
      </c>
      <c r="BK14" s="59">
        <v>0</v>
      </c>
      <c r="BL14" s="62">
        <v>0</v>
      </c>
      <c r="BM14" s="65">
        <v>0</v>
      </c>
      <c r="BN14" s="59">
        <v>0</v>
      </c>
      <c r="BO14" s="62">
        <v>0</v>
      </c>
      <c r="BP14" s="65">
        <v>0</v>
      </c>
      <c r="BQ14" s="59">
        <v>0</v>
      </c>
      <c r="BR14" s="62">
        <v>0</v>
      </c>
      <c r="BS14" s="65">
        <v>0</v>
      </c>
      <c r="BT14" s="59">
        <v>0</v>
      </c>
      <c r="BU14" s="62">
        <v>0</v>
      </c>
      <c r="BV14" s="65">
        <v>0</v>
      </c>
      <c r="BW14" s="59">
        <v>0</v>
      </c>
      <c r="BX14" s="62">
        <v>0</v>
      </c>
      <c r="BY14" s="65">
        <v>0</v>
      </c>
      <c r="BZ14" s="59">
        <v>0</v>
      </c>
      <c r="CA14" s="62">
        <v>0</v>
      </c>
      <c r="CB14" s="65">
        <v>0</v>
      </c>
      <c r="CC14" s="59">
        <v>0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458" t="s">
        <v>98</v>
      </c>
      <c r="B15" s="9">
        <v>8</v>
      </c>
      <c r="C15" s="57" t="s">
        <v>99</v>
      </c>
      <c r="D15" s="70" t="s">
        <v>50</v>
      </c>
      <c r="E15" s="59">
        <v>1173</v>
      </c>
      <c r="F15" s="11">
        <f t="shared" si="11"/>
        <v>0</v>
      </c>
      <c r="G15" s="61"/>
      <c r="H15" s="11" t="str">
        <f t="shared" si="12"/>
      </c>
      <c r="I15" s="62">
        <v>30</v>
      </c>
      <c r="J15" s="109">
        <f t="shared" si="13"/>
        <v>0</v>
      </c>
      <c r="K15" s="111" t="str">
        <f t="shared" si="14"/>
      </c>
      <c r="L15" s="64">
        <v>0</v>
      </c>
      <c r="M15" s="62">
        <v>0</v>
      </c>
      <c r="N15" s="65">
        <v>0</v>
      </c>
      <c r="O15" s="59">
        <v>0</v>
      </c>
      <c r="P15" s="62">
        <v>0</v>
      </c>
      <c r="Q15" s="65">
        <v>0</v>
      </c>
      <c r="R15" s="358">
        <v>0</v>
      </c>
      <c r="S15" s="359">
        <v>0</v>
      </c>
      <c r="T15" s="360">
        <v>0</v>
      </c>
      <c r="U15" s="372">
        <v>0</v>
      </c>
      <c r="V15" s="374">
        <v>0</v>
      </c>
      <c r="W15" s="376">
        <v>0</v>
      </c>
      <c r="X15" s="428">
        <v>0</v>
      </c>
      <c r="Y15" s="429">
        <v>0</v>
      </c>
      <c r="Z15" s="430">
        <v>0</v>
      </c>
      <c r="AA15" s="59">
        <v>0</v>
      </c>
      <c r="AB15" s="62">
        <v>0</v>
      </c>
      <c r="AC15" s="65">
        <v>0</v>
      </c>
      <c r="AD15" s="59">
        <v>0</v>
      </c>
      <c r="AE15" s="62">
        <v>0</v>
      </c>
      <c r="AF15" s="65">
        <v>0</v>
      </c>
      <c r="AG15" s="59">
        <v>0</v>
      </c>
      <c r="AH15" s="62">
        <v>0</v>
      </c>
      <c r="AI15" s="65">
        <v>0</v>
      </c>
      <c r="AJ15" s="59">
        <v>0</v>
      </c>
      <c r="AK15" s="62">
        <v>0</v>
      </c>
      <c r="AL15" s="65">
        <v>0</v>
      </c>
      <c r="AM15" s="59">
        <v>0</v>
      </c>
      <c r="AN15" s="62">
        <v>0</v>
      </c>
      <c r="AO15" s="65">
        <v>0</v>
      </c>
      <c r="AP15" s="59">
        <v>0</v>
      </c>
      <c r="AQ15" s="62">
        <v>0</v>
      </c>
      <c r="AR15" s="65">
        <v>0</v>
      </c>
      <c r="AS15" s="59">
        <v>0</v>
      </c>
      <c r="AT15" s="62">
        <v>0</v>
      </c>
      <c r="AU15" s="65">
        <v>0</v>
      </c>
      <c r="AV15" s="59">
        <v>0</v>
      </c>
      <c r="AW15" s="62">
        <v>0</v>
      </c>
      <c r="AX15" s="65">
        <v>0</v>
      </c>
      <c r="AY15" s="59">
        <v>0</v>
      </c>
      <c r="AZ15" s="62">
        <v>0</v>
      </c>
      <c r="BA15" s="65">
        <v>0</v>
      </c>
      <c r="BB15" s="59">
        <v>0</v>
      </c>
      <c r="BC15" s="62">
        <v>0</v>
      </c>
      <c r="BD15" s="65">
        <v>0</v>
      </c>
      <c r="BE15" s="59">
        <v>0</v>
      </c>
      <c r="BF15" s="62">
        <v>0</v>
      </c>
      <c r="BG15" s="65">
        <v>0</v>
      </c>
      <c r="BH15" s="59">
        <v>0</v>
      </c>
      <c r="BI15" s="62">
        <v>0</v>
      </c>
      <c r="BJ15" s="65">
        <v>0</v>
      </c>
      <c r="BK15" s="59">
        <v>0</v>
      </c>
      <c r="BL15" s="62">
        <v>0</v>
      </c>
      <c r="BM15" s="65">
        <v>0</v>
      </c>
      <c r="BN15" s="59">
        <v>0</v>
      </c>
      <c r="BO15" s="62">
        <v>0</v>
      </c>
      <c r="BP15" s="65">
        <v>0</v>
      </c>
      <c r="BQ15" s="59">
        <v>0</v>
      </c>
      <c r="BR15" s="62">
        <v>0</v>
      </c>
      <c r="BS15" s="65">
        <v>0</v>
      </c>
      <c r="BT15" s="59">
        <v>0</v>
      </c>
      <c r="BU15" s="62">
        <v>0</v>
      </c>
      <c r="BV15" s="65">
        <v>0</v>
      </c>
      <c r="BW15" s="59">
        <v>0</v>
      </c>
      <c r="BX15" s="62">
        <v>0</v>
      </c>
      <c r="BY15" s="65">
        <v>0</v>
      </c>
      <c r="BZ15" s="59">
        <v>0</v>
      </c>
      <c r="CA15" s="62">
        <v>0</v>
      </c>
      <c r="CB15" s="65">
        <v>0</v>
      </c>
      <c r="CC15" s="59">
        <v>0</v>
      </c>
      <c r="CD15" s="62">
        <v>0</v>
      </c>
      <c r="CE15" s="65">
        <v>0</v>
      </c>
      <c r="CF15" s="59"/>
      <c r="CG15" s="62"/>
      <c r="CH15" s="65"/>
      <c r="CI15" s="59"/>
      <c r="CJ15" s="62"/>
      <c r="CK15" s="65"/>
    </row>
    <row r="16" ht="25.15" customHeight="1">
      <c r="A16" s="458" t="s">
        <v>100</v>
      </c>
      <c r="B16" s="9">
        <v>9</v>
      </c>
      <c r="C16" s="57" t="s">
        <v>101</v>
      </c>
      <c r="D16" s="70" t="s">
        <v>50</v>
      </c>
      <c r="E16" s="59">
        <v>1250</v>
      </c>
      <c r="F16" s="11">
        <f t="shared" si="11"/>
        <v>0</v>
      </c>
      <c r="G16" s="61">
        <v>3</v>
      </c>
      <c r="H16" s="11">
        <f t="shared" si="12"/>
        <v>0</v>
      </c>
      <c r="I16" s="62"/>
      <c r="J16" s="109" t="str">
        <f t="shared" si="13"/>
      </c>
      <c r="K16" s="111">
        <f t="shared" si="14"/>
        <v>0</v>
      </c>
      <c r="L16" s="64">
        <v>140</v>
      </c>
      <c r="M16" s="62">
        <v>0</v>
      </c>
      <c r="N16" s="65">
        <v>0</v>
      </c>
      <c r="O16" s="59">
        <v>123</v>
      </c>
      <c r="P16" s="62">
        <v>3</v>
      </c>
      <c r="Q16" s="65">
        <v>1</v>
      </c>
      <c r="R16" s="358">
        <v>89</v>
      </c>
      <c r="S16" s="359">
        <v>1</v>
      </c>
      <c r="T16" s="360">
        <v>1</v>
      </c>
      <c r="U16" s="390">
        <v>138</v>
      </c>
      <c r="V16" s="391">
        <v>2</v>
      </c>
      <c r="W16" s="392">
        <v>0</v>
      </c>
      <c r="X16" s="428">
        <v>85</v>
      </c>
      <c r="Y16" s="429">
        <v>1</v>
      </c>
      <c r="Z16" s="430">
        <v>0</v>
      </c>
      <c r="AA16" s="59">
        <v>122</v>
      </c>
      <c r="AB16" s="62">
        <v>0</v>
      </c>
      <c r="AC16" s="65">
        <v>0</v>
      </c>
      <c r="AD16" s="59">
        <v>0</v>
      </c>
      <c r="AE16" s="62">
        <v>0</v>
      </c>
      <c r="AF16" s="65">
        <v>0</v>
      </c>
      <c r="AG16" s="59">
        <v>0</v>
      </c>
      <c r="AH16" s="62">
        <v>0</v>
      </c>
      <c r="AI16" s="65">
        <v>0</v>
      </c>
      <c r="AJ16" s="59">
        <v>0</v>
      </c>
      <c r="AK16" s="62">
        <v>0</v>
      </c>
      <c r="AL16" s="65">
        <v>0</v>
      </c>
      <c r="AM16" s="59">
        <v>0</v>
      </c>
      <c r="AN16" s="62">
        <v>0</v>
      </c>
      <c r="AO16" s="65">
        <v>0</v>
      </c>
      <c r="AP16" s="59">
        <v>0</v>
      </c>
      <c r="AQ16" s="62">
        <v>0</v>
      </c>
      <c r="AR16" s="65">
        <v>0</v>
      </c>
      <c r="AS16" s="59">
        <v>0</v>
      </c>
      <c r="AT16" s="62">
        <v>0</v>
      </c>
      <c r="AU16" s="65">
        <v>0</v>
      </c>
      <c r="AV16" s="59">
        <v>0</v>
      </c>
      <c r="AW16" s="62">
        <v>0</v>
      </c>
      <c r="AX16" s="65">
        <v>0</v>
      </c>
      <c r="AY16" s="59">
        <v>0</v>
      </c>
      <c r="AZ16" s="62">
        <v>0</v>
      </c>
      <c r="BA16" s="65">
        <v>0</v>
      </c>
      <c r="BB16" s="59">
        <v>0</v>
      </c>
      <c r="BC16" s="62">
        <v>0</v>
      </c>
      <c r="BD16" s="65">
        <v>0</v>
      </c>
      <c r="BE16" s="59">
        <v>0</v>
      </c>
      <c r="BF16" s="62">
        <v>0</v>
      </c>
      <c r="BG16" s="65">
        <v>0</v>
      </c>
      <c r="BH16" s="59">
        <v>0</v>
      </c>
      <c r="BI16" s="62">
        <v>0</v>
      </c>
      <c r="BJ16" s="65">
        <v>0</v>
      </c>
      <c r="BK16" s="59">
        <v>0</v>
      </c>
      <c r="BL16" s="62">
        <v>0</v>
      </c>
      <c r="BM16" s="65">
        <v>0</v>
      </c>
      <c r="BN16" s="59">
        <v>0</v>
      </c>
      <c r="BO16" s="62">
        <v>0</v>
      </c>
      <c r="BP16" s="65">
        <v>0</v>
      </c>
      <c r="BQ16" s="59">
        <v>0</v>
      </c>
      <c r="BR16" s="62">
        <v>0</v>
      </c>
      <c r="BS16" s="65">
        <v>0</v>
      </c>
      <c r="BT16" s="59">
        <v>0</v>
      </c>
      <c r="BU16" s="62">
        <v>0</v>
      </c>
      <c r="BV16" s="65">
        <v>0</v>
      </c>
      <c r="BW16" s="59">
        <v>0</v>
      </c>
      <c r="BX16" s="62">
        <v>0</v>
      </c>
      <c r="BY16" s="65">
        <v>0</v>
      </c>
      <c r="BZ16" s="59">
        <v>0</v>
      </c>
      <c r="CA16" s="62">
        <v>0</v>
      </c>
      <c r="CB16" s="65">
        <v>0</v>
      </c>
      <c r="CC16" s="59">
        <v>0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458" t="s">
        <v>102</v>
      </c>
      <c r="B17" s="9">
        <v>10</v>
      </c>
      <c r="C17" s="57" t="s">
        <v>103</v>
      </c>
      <c r="D17" s="70" t="s">
        <v>50</v>
      </c>
      <c r="E17" s="59">
        <v>1278</v>
      </c>
      <c r="F17" s="11">
        <f t="shared" si="11"/>
        <v>0</v>
      </c>
      <c r="G17" s="61">
        <v>2</v>
      </c>
      <c r="H17" s="11">
        <f t="shared" si="12"/>
        <v>0</v>
      </c>
      <c r="I17" s="62"/>
      <c r="J17" s="109" t="str">
        <f t="shared" si="13"/>
      </c>
      <c r="K17" s="111">
        <f t="shared" si="14"/>
        <v>0</v>
      </c>
      <c r="L17" s="64">
        <v>170</v>
      </c>
      <c r="M17" s="62">
        <v>1</v>
      </c>
      <c r="N17" s="65">
        <v>8</v>
      </c>
      <c r="O17" s="59">
        <v>234</v>
      </c>
      <c r="P17" s="62">
        <v>4</v>
      </c>
      <c r="Q17" s="65">
        <v>5</v>
      </c>
      <c r="R17" s="358">
        <v>191</v>
      </c>
      <c r="S17" s="359">
        <v>0</v>
      </c>
      <c r="T17" s="360">
        <v>1</v>
      </c>
      <c r="U17" s="390">
        <v>163</v>
      </c>
      <c r="V17" s="391">
        <v>0</v>
      </c>
      <c r="W17" s="392">
        <v>1</v>
      </c>
      <c r="X17" s="428">
        <v>396</v>
      </c>
      <c r="Y17" s="429">
        <v>2</v>
      </c>
      <c r="Z17" s="430">
        <v>5</v>
      </c>
      <c r="AA17" s="59">
        <v>103</v>
      </c>
      <c r="AB17" s="62">
        <v>1</v>
      </c>
      <c r="AC17" s="65">
        <v>1</v>
      </c>
      <c r="AD17" s="59">
        <v>0</v>
      </c>
      <c r="AE17" s="62">
        <v>0</v>
      </c>
      <c r="AF17" s="65">
        <v>0</v>
      </c>
      <c r="AG17" s="59">
        <v>0</v>
      </c>
      <c r="AH17" s="62">
        <v>0</v>
      </c>
      <c r="AI17" s="65">
        <v>0</v>
      </c>
      <c r="AJ17" s="59">
        <v>0</v>
      </c>
      <c r="AK17" s="62">
        <v>0</v>
      </c>
      <c r="AL17" s="65">
        <v>0</v>
      </c>
      <c r="AM17" s="59">
        <v>0</v>
      </c>
      <c r="AN17" s="62">
        <v>0</v>
      </c>
      <c r="AO17" s="65">
        <v>0</v>
      </c>
      <c r="AP17" s="59">
        <v>0</v>
      </c>
      <c r="AQ17" s="62">
        <v>0</v>
      </c>
      <c r="AR17" s="65">
        <v>0</v>
      </c>
      <c r="AS17" s="59">
        <v>0</v>
      </c>
      <c r="AT17" s="62">
        <v>0</v>
      </c>
      <c r="AU17" s="65">
        <v>0</v>
      </c>
      <c r="AV17" s="59">
        <v>0</v>
      </c>
      <c r="AW17" s="62">
        <v>0</v>
      </c>
      <c r="AX17" s="65">
        <v>0</v>
      </c>
      <c r="AY17" s="59">
        <v>0</v>
      </c>
      <c r="AZ17" s="62">
        <v>0</v>
      </c>
      <c r="BA17" s="65">
        <v>0</v>
      </c>
      <c r="BB17" s="59">
        <v>0</v>
      </c>
      <c r="BC17" s="62">
        <v>0</v>
      </c>
      <c r="BD17" s="65">
        <v>0</v>
      </c>
      <c r="BE17" s="59">
        <v>0</v>
      </c>
      <c r="BF17" s="62">
        <v>0</v>
      </c>
      <c r="BG17" s="65">
        <v>0</v>
      </c>
      <c r="BH17" s="59">
        <v>0</v>
      </c>
      <c r="BI17" s="62">
        <v>0</v>
      </c>
      <c r="BJ17" s="65">
        <v>0</v>
      </c>
      <c r="BK17" s="59">
        <v>0</v>
      </c>
      <c r="BL17" s="62">
        <v>0</v>
      </c>
      <c r="BM17" s="65">
        <v>0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0</v>
      </c>
      <c r="BU17" s="62">
        <v>0</v>
      </c>
      <c r="BV17" s="65">
        <v>0</v>
      </c>
      <c r="BW17" s="59">
        <v>0</v>
      </c>
      <c r="BX17" s="62">
        <v>0</v>
      </c>
      <c r="BY17" s="65">
        <v>0</v>
      </c>
      <c r="BZ17" s="59">
        <v>0</v>
      </c>
      <c r="CA17" s="62">
        <v>0</v>
      </c>
      <c r="CB17" s="65">
        <v>0</v>
      </c>
      <c r="CC17" s="59">
        <v>0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458" t="s">
        <v>104</v>
      </c>
      <c r="B18" s="9">
        <v>11</v>
      </c>
      <c r="C18" s="57" t="s">
        <v>105</v>
      </c>
      <c r="D18" s="70" t="s">
        <v>50</v>
      </c>
      <c r="E18" s="59">
        <v>1533</v>
      </c>
      <c r="F18" s="11">
        <f t="shared" si="11"/>
        <v>0</v>
      </c>
      <c r="G18" s="61">
        <v>4</v>
      </c>
      <c r="H18" s="11">
        <f t="shared" si="12"/>
        <v>0</v>
      </c>
      <c r="I18" s="62"/>
      <c r="J18" s="109" t="str">
        <f t="shared" si="13"/>
      </c>
      <c r="K18" s="111">
        <f t="shared" si="14"/>
        <v>0</v>
      </c>
      <c r="L18" s="64">
        <v>63</v>
      </c>
      <c r="M18" s="62">
        <v>3</v>
      </c>
      <c r="N18" s="65">
        <v>3</v>
      </c>
      <c r="O18" s="59">
        <v>64</v>
      </c>
      <c r="P18" s="62">
        <v>1</v>
      </c>
      <c r="Q18" s="65">
        <v>1</v>
      </c>
      <c r="R18" s="358">
        <v>89</v>
      </c>
      <c r="S18" s="359">
        <v>0</v>
      </c>
      <c r="T18" s="360">
        <v>0</v>
      </c>
      <c r="U18" s="390">
        <v>69</v>
      </c>
      <c r="V18" s="391">
        <v>1</v>
      </c>
      <c r="W18" s="392">
        <v>1</v>
      </c>
      <c r="X18" s="428">
        <v>52</v>
      </c>
      <c r="Y18" s="429">
        <v>0</v>
      </c>
      <c r="Z18" s="430">
        <v>0</v>
      </c>
      <c r="AA18" s="59">
        <v>40</v>
      </c>
      <c r="AB18" s="62">
        <v>0</v>
      </c>
      <c r="AC18" s="65">
        <v>0</v>
      </c>
      <c r="AD18" s="59">
        <v>0</v>
      </c>
      <c r="AE18" s="62">
        <v>0</v>
      </c>
      <c r="AF18" s="65">
        <v>0</v>
      </c>
      <c r="AG18" s="59">
        <v>0</v>
      </c>
      <c r="AH18" s="62">
        <v>0</v>
      </c>
      <c r="AI18" s="65">
        <v>0</v>
      </c>
      <c r="AJ18" s="59">
        <v>0</v>
      </c>
      <c r="AK18" s="62">
        <v>0</v>
      </c>
      <c r="AL18" s="65">
        <v>0</v>
      </c>
      <c r="AM18" s="59">
        <v>0</v>
      </c>
      <c r="AN18" s="62">
        <v>0</v>
      </c>
      <c r="AO18" s="65">
        <v>0</v>
      </c>
      <c r="AP18" s="59">
        <v>0</v>
      </c>
      <c r="AQ18" s="62">
        <v>0</v>
      </c>
      <c r="AR18" s="65">
        <v>0</v>
      </c>
      <c r="AS18" s="59">
        <v>0</v>
      </c>
      <c r="AT18" s="62">
        <v>0</v>
      </c>
      <c r="AU18" s="65">
        <v>0</v>
      </c>
      <c r="AV18" s="59">
        <v>0</v>
      </c>
      <c r="AW18" s="62">
        <v>0</v>
      </c>
      <c r="AX18" s="65">
        <v>0</v>
      </c>
      <c r="AY18" s="59">
        <v>0</v>
      </c>
      <c r="AZ18" s="62">
        <v>0</v>
      </c>
      <c r="BA18" s="65">
        <v>0</v>
      </c>
      <c r="BB18" s="59">
        <v>0</v>
      </c>
      <c r="BC18" s="62">
        <v>0</v>
      </c>
      <c r="BD18" s="65">
        <v>0</v>
      </c>
      <c r="BE18" s="59">
        <v>0</v>
      </c>
      <c r="BF18" s="62">
        <v>0</v>
      </c>
      <c r="BG18" s="65">
        <v>0</v>
      </c>
      <c r="BH18" s="59">
        <v>0</v>
      </c>
      <c r="BI18" s="62">
        <v>0</v>
      </c>
      <c r="BJ18" s="65">
        <v>0</v>
      </c>
      <c r="BK18" s="59">
        <v>0</v>
      </c>
      <c r="BL18" s="62">
        <v>0</v>
      </c>
      <c r="BM18" s="65">
        <v>0</v>
      </c>
      <c r="BN18" s="59">
        <v>0</v>
      </c>
      <c r="BO18" s="62">
        <v>0</v>
      </c>
      <c r="BP18" s="65">
        <v>0</v>
      </c>
      <c r="BQ18" s="59">
        <v>0</v>
      </c>
      <c r="BR18" s="62">
        <v>0</v>
      </c>
      <c r="BS18" s="65">
        <v>0</v>
      </c>
      <c r="BT18" s="59">
        <v>0</v>
      </c>
      <c r="BU18" s="62">
        <v>0</v>
      </c>
      <c r="BV18" s="65">
        <v>0</v>
      </c>
      <c r="BW18" s="59">
        <v>0</v>
      </c>
      <c r="BX18" s="62">
        <v>0</v>
      </c>
      <c r="BY18" s="65">
        <v>0</v>
      </c>
      <c r="BZ18" s="59">
        <v>0</v>
      </c>
      <c r="CA18" s="62">
        <v>0</v>
      </c>
      <c r="CB18" s="65">
        <v>0</v>
      </c>
      <c r="CC18" s="59">
        <v>0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458" t="s">
        <v>106</v>
      </c>
      <c r="B19" s="9">
        <v>12</v>
      </c>
      <c r="C19" s="57" t="s">
        <v>107</v>
      </c>
      <c r="D19" s="70" t="s">
        <v>51</v>
      </c>
      <c r="E19" s="59">
        <v>4155</v>
      </c>
      <c r="F19" s="11">
        <f t="shared" si="11"/>
        <v>0</v>
      </c>
      <c r="G19" s="61"/>
      <c r="H19" s="11" t="str">
        <f t="shared" si="12"/>
      </c>
      <c r="I19" s="62">
        <v>39</v>
      </c>
      <c r="J19" s="109">
        <f t="shared" si="13"/>
        <v>0</v>
      </c>
      <c r="K19" s="111" t="str">
        <f t="shared" si="14"/>
      </c>
      <c r="L19" s="64">
        <v>847</v>
      </c>
      <c r="M19" s="62">
        <v>12</v>
      </c>
      <c r="N19" s="65">
        <v>0</v>
      </c>
      <c r="O19" s="59">
        <v>305</v>
      </c>
      <c r="P19" s="62">
        <v>5</v>
      </c>
      <c r="Q19" s="65">
        <v>0</v>
      </c>
      <c r="R19" s="358">
        <v>0</v>
      </c>
      <c r="S19" s="359">
        <v>0</v>
      </c>
      <c r="T19" s="360">
        <v>0</v>
      </c>
      <c r="U19" s="372">
        <v>0</v>
      </c>
      <c r="V19" s="374">
        <v>0</v>
      </c>
      <c r="W19" s="376">
        <v>0</v>
      </c>
      <c r="X19" s="428">
        <v>0</v>
      </c>
      <c r="Y19" s="429">
        <v>0</v>
      </c>
      <c r="Z19" s="430">
        <v>0</v>
      </c>
      <c r="AA19" s="529">
        <v>246</v>
      </c>
      <c r="AB19" s="530">
        <v>3</v>
      </c>
      <c r="AC19" s="531">
        <v>0</v>
      </c>
      <c r="AD19" s="59">
        <v>0</v>
      </c>
      <c r="AE19" s="62">
        <v>0</v>
      </c>
      <c r="AF19" s="65">
        <v>0</v>
      </c>
      <c r="AG19" s="59">
        <v>0</v>
      </c>
      <c r="AH19" s="62">
        <v>0</v>
      </c>
      <c r="AI19" s="65">
        <v>0</v>
      </c>
      <c r="AJ19" s="59">
        <v>0</v>
      </c>
      <c r="AK19" s="62">
        <v>0</v>
      </c>
      <c r="AL19" s="65">
        <v>0</v>
      </c>
      <c r="AM19" s="59">
        <v>0</v>
      </c>
      <c r="AN19" s="62">
        <v>0</v>
      </c>
      <c r="AO19" s="65">
        <v>0</v>
      </c>
      <c r="AP19" s="59">
        <v>0</v>
      </c>
      <c r="AQ19" s="62">
        <v>0</v>
      </c>
      <c r="AR19" s="65">
        <v>0</v>
      </c>
      <c r="AS19" s="59">
        <v>0</v>
      </c>
      <c r="AT19" s="62">
        <v>0</v>
      </c>
      <c r="AU19" s="65">
        <v>0</v>
      </c>
      <c r="AV19" s="59">
        <v>0</v>
      </c>
      <c r="AW19" s="62">
        <v>0</v>
      </c>
      <c r="AX19" s="65">
        <v>0</v>
      </c>
      <c r="AY19" s="59">
        <v>0</v>
      </c>
      <c r="AZ19" s="62">
        <v>0</v>
      </c>
      <c r="BA19" s="65">
        <v>0</v>
      </c>
      <c r="BB19" s="59">
        <v>0</v>
      </c>
      <c r="BC19" s="62">
        <v>0</v>
      </c>
      <c r="BD19" s="65">
        <v>0</v>
      </c>
      <c r="BE19" s="59">
        <v>0</v>
      </c>
      <c r="BF19" s="62">
        <v>0</v>
      </c>
      <c r="BG19" s="65">
        <v>0</v>
      </c>
      <c r="BH19" s="59">
        <v>0</v>
      </c>
      <c r="BI19" s="62">
        <v>0</v>
      </c>
      <c r="BJ19" s="65">
        <v>0</v>
      </c>
      <c r="BK19" s="59">
        <v>0</v>
      </c>
      <c r="BL19" s="62">
        <v>0</v>
      </c>
      <c r="BM19" s="65">
        <v>0</v>
      </c>
      <c r="BN19" s="59">
        <v>0</v>
      </c>
      <c r="BO19" s="62">
        <v>0</v>
      </c>
      <c r="BP19" s="65">
        <v>0</v>
      </c>
      <c r="BQ19" s="59">
        <v>0</v>
      </c>
      <c r="BR19" s="62">
        <v>0</v>
      </c>
      <c r="BS19" s="65">
        <v>0</v>
      </c>
      <c r="BT19" s="59">
        <v>0</v>
      </c>
      <c r="BU19" s="62">
        <v>0</v>
      </c>
      <c r="BV19" s="65">
        <v>0</v>
      </c>
      <c r="BW19" s="59">
        <v>0</v>
      </c>
      <c r="BX19" s="62">
        <v>0</v>
      </c>
      <c r="BY19" s="65">
        <v>0</v>
      </c>
      <c r="BZ19" s="59">
        <v>0</v>
      </c>
      <c r="CA19" s="62">
        <v>0</v>
      </c>
      <c r="CB19" s="65">
        <v>0</v>
      </c>
      <c r="CC19" s="59">
        <v>0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458" t="s">
        <v>108</v>
      </c>
      <c r="B20" s="9">
        <v>13</v>
      </c>
      <c r="C20" s="57" t="s">
        <v>109</v>
      </c>
      <c r="D20" s="70" t="s">
        <v>50</v>
      </c>
      <c r="E20" s="59">
        <v>1536</v>
      </c>
      <c r="F20" s="11">
        <f t="shared" si="11"/>
        <v>0</v>
      </c>
      <c r="G20" s="61">
        <v>0</v>
      </c>
      <c r="H20" s="11" t="str">
        <f t="shared" si="12"/>
      </c>
      <c r="I20" s="62">
        <v>12</v>
      </c>
      <c r="J20" s="109">
        <f t="shared" si="13"/>
        <v>0</v>
      </c>
      <c r="K20" s="111" t="str">
        <f ref="K20:K83" t="shared" si="15">IFERROR(H20-F20,"")</f>
      </c>
      <c r="L20" s="64">
        <v>7</v>
      </c>
      <c r="M20" s="62">
        <v>1</v>
      </c>
      <c r="N20" s="65">
        <v>1</v>
      </c>
      <c r="O20" s="59">
        <v>20</v>
      </c>
      <c r="P20" s="62">
        <v>2</v>
      </c>
      <c r="Q20" s="65">
        <v>2</v>
      </c>
      <c r="R20" s="358">
        <v>17</v>
      </c>
      <c r="S20" s="359">
        <v>0</v>
      </c>
      <c r="T20" s="360">
        <v>0</v>
      </c>
      <c r="U20" s="372">
        <v>15</v>
      </c>
      <c r="V20" s="374">
        <v>0</v>
      </c>
      <c r="W20" s="376">
        <v>0</v>
      </c>
      <c r="X20" s="428">
        <v>35</v>
      </c>
      <c r="Y20" s="429">
        <v>0</v>
      </c>
      <c r="Z20" s="430">
        <v>0</v>
      </c>
      <c r="AA20" s="529">
        <v>0</v>
      </c>
      <c r="AB20" s="530">
        <v>0</v>
      </c>
      <c r="AC20" s="531">
        <v>0</v>
      </c>
      <c r="AD20" s="59">
        <v>0</v>
      </c>
      <c r="AE20" s="62">
        <v>0</v>
      </c>
      <c r="AF20" s="65">
        <v>0</v>
      </c>
      <c r="AG20" s="59">
        <v>0</v>
      </c>
      <c r="AH20" s="62">
        <v>0</v>
      </c>
      <c r="AI20" s="65">
        <v>0</v>
      </c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0</v>
      </c>
      <c r="AT20" s="62">
        <v>0</v>
      </c>
      <c r="AU20" s="65">
        <v>0</v>
      </c>
      <c r="AV20" s="59">
        <v>0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0</v>
      </c>
      <c r="BC20" s="62">
        <v>0</v>
      </c>
      <c r="BD20" s="65">
        <v>0</v>
      </c>
      <c r="BE20" s="59">
        <v>0</v>
      </c>
      <c r="BF20" s="62">
        <v>0</v>
      </c>
      <c r="BG20" s="65">
        <v>0</v>
      </c>
      <c r="BH20" s="59">
        <v>0</v>
      </c>
      <c r="BI20" s="62">
        <v>0</v>
      </c>
      <c r="BJ20" s="65">
        <v>0</v>
      </c>
      <c r="BK20" s="59">
        <v>0</v>
      </c>
      <c r="BL20" s="62">
        <v>0</v>
      </c>
      <c r="BM20" s="65">
        <v>0</v>
      </c>
      <c r="BN20" s="59">
        <v>0</v>
      </c>
      <c r="BO20" s="62">
        <v>0</v>
      </c>
      <c r="BP20" s="65">
        <v>0</v>
      </c>
      <c r="BQ20" s="59">
        <v>0</v>
      </c>
      <c r="BR20" s="62">
        <v>0</v>
      </c>
      <c r="BS20" s="65">
        <v>0</v>
      </c>
      <c r="BT20" s="59">
        <v>0</v>
      </c>
      <c r="BU20" s="62">
        <v>0</v>
      </c>
      <c r="BV20" s="65">
        <v>0</v>
      </c>
      <c r="BW20" s="59">
        <v>0</v>
      </c>
      <c r="BX20" s="62">
        <v>0</v>
      </c>
      <c r="BY20" s="65">
        <v>0</v>
      </c>
      <c r="BZ20" s="59">
        <v>0</v>
      </c>
      <c r="CA20" s="62">
        <v>0</v>
      </c>
      <c r="CB20" s="65">
        <v>0</v>
      </c>
      <c r="CC20" s="59">
        <v>0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458" t="s">
        <v>110</v>
      </c>
      <c r="B21" s="9">
        <v>14</v>
      </c>
      <c r="C21" s="57" t="s">
        <v>111</v>
      </c>
      <c r="D21" s="70" t="s">
        <v>50</v>
      </c>
      <c r="E21" s="59">
        <v>1250</v>
      </c>
      <c r="F21" s="11">
        <f t="shared" si="11"/>
        <v>0</v>
      </c>
      <c r="G21" s="61">
        <v>3</v>
      </c>
      <c r="H21" s="11">
        <f t="shared" si="12"/>
        <v>0</v>
      </c>
      <c r="I21" s="62"/>
      <c r="J21" s="109" t="str">
        <f t="shared" si="13"/>
      </c>
      <c r="K21" s="111">
        <f t="shared" si="15"/>
        <v>0</v>
      </c>
      <c r="L21" s="64">
        <v>43</v>
      </c>
      <c r="M21" s="62">
        <v>0</v>
      </c>
      <c r="N21" s="65">
        <v>0</v>
      </c>
      <c r="O21" s="59">
        <v>0</v>
      </c>
      <c r="P21" s="62">
        <v>0</v>
      </c>
      <c r="Q21" s="65">
        <v>0</v>
      </c>
      <c r="R21" s="358">
        <v>89</v>
      </c>
      <c r="S21" s="359">
        <v>0</v>
      </c>
      <c r="T21" s="360">
        <v>0</v>
      </c>
      <c r="U21" s="393">
        <v>66</v>
      </c>
      <c r="V21" s="394">
        <v>3</v>
      </c>
      <c r="W21" s="395">
        <v>2</v>
      </c>
      <c r="X21" s="428">
        <v>52</v>
      </c>
      <c r="Y21" s="429">
        <v>0</v>
      </c>
      <c r="Z21" s="430">
        <v>0</v>
      </c>
      <c r="AA21" s="59">
        <v>98</v>
      </c>
      <c r="AB21" s="62">
        <v>0</v>
      </c>
      <c r="AC21" s="65">
        <v>0</v>
      </c>
      <c r="AD21" s="59">
        <v>0</v>
      </c>
      <c r="AE21" s="62">
        <v>0</v>
      </c>
      <c r="AF21" s="65">
        <v>0</v>
      </c>
      <c r="AG21" s="59">
        <v>0</v>
      </c>
      <c r="AH21" s="62">
        <v>0</v>
      </c>
      <c r="AI21" s="65">
        <v>0</v>
      </c>
      <c r="AJ21" s="59">
        <v>0</v>
      </c>
      <c r="AK21" s="62">
        <v>0</v>
      </c>
      <c r="AL21" s="65">
        <v>0</v>
      </c>
      <c r="AM21" s="59">
        <v>0</v>
      </c>
      <c r="AN21" s="62">
        <v>0</v>
      </c>
      <c r="AO21" s="65">
        <v>0</v>
      </c>
      <c r="AP21" s="59">
        <v>0</v>
      </c>
      <c r="AQ21" s="62">
        <v>0</v>
      </c>
      <c r="AR21" s="65">
        <v>0</v>
      </c>
      <c r="AS21" s="59">
        <v>0</v>
      </c>
      <c r="AT21" s="62">
        <v>0</v>
      </c>
      <c r="AU21" s="65">
        <v>0</v>
      </c>
      <c r="AV21" s="59">
        <v>0</v>
      </c>
      <c r="AW21" s="62">
        <v>0</v>
      </c>
      <c r="AX21" s="65">
        <v>0</v>
      </c>
      <c r="AY21" s="59">
        <v>0</v>
      </c>
      <c r="AZ21" s="62">
        <v>0</v>
      </c>
      <c r="BA21" s="65">
        <v>0</v>
      </c>
      <c r="BB21" s="59">
        <v>0</v>
      </c>
      <c r="BC21" s="62">
        <v>0</v>
      </c>
      <c r="BD21" s="65">
        <v>0</v>
      </c>
      <c r="BE21" s="59">
        <v>0</v>
      </c>
      <c r="BF21" s="62">
        <v>0</v>
      </c>
      <c r="BG21" s="65">
        <v>0</v>
      </c>
      <c r="BH21" s="59">
        <v>0</v>
      </c>
      <c r="BI21" s="62">
        <v>0</v>
      </c>
      <c r="BJ21" s="65">
        <v>0</v>
      </c>
      <c r="BK21" s="59">
        <v>0</v>
      </c>
      <c r="BL21" s="62">
        <v>0</v>
      </c>
      <c r="BM21" s="65">
        <v>0</v>
      </c>
      <c r="BN21" s="59">
        <v>0</v>
      </c>
      <c r="BO21" s="62">
        <v>0</v>
      </c>
      <c r="BP21" s="65">
        <v>0</v>
      </c>
      <c r="BQ21" s="59">
        <v>0</v>
      </c>
      <c r="BR21" s="62">
        <v>0</v>
      </c>
      <c r="BS21" s="65">
        <v>0</v>
      </c>
      <c r="BT21" s="59">
        <v>0</v>
      </c>
      <c r="BU21" s="62">
        <v>0</v>
      </c>
      <c r="BV21" s="65">
        <v>0</v>
      </c>
      <c r="BW21" s="59">
        <v>0</v>
      </c>
      <c r="BX21" s="62">
        <v>0</v>
      </c>
      <c r="BY21" s="65">
        <v>0</v>
      </c>
      <c r="BZ21" s="59">
        <v>0</v>
      </c>
      <c r="CA21" s="62">
        <v>0</v>
      </c>
      <c r="CB21" s="65">
        <v>0</v>
      </c>
      <c r="CC21" s="59">
        <v>0</v>
      </c>
      <c r="CD21" s="62">
        <v>0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458" t="s">
        <v>112</v>
      </c>
      <c r="B22" s="9">
        <v>15</v>
      </c>
      <c r="C22" s="57" t="s">
        <v>113</v>
      </c>
      <c r="D22" s="70" t="s">
        <v>50</v>
      </c>
      <c r="E22" s="59">
        <v>1250</v>
      </c>
      <c r="F22" s="11">
        <f t="shared" si="11"/>
        <v>0</v>
      </c>
      <c r="G22" s="61">
        <v>3</v>
      </c>
      <c r="H22" s="11">
        <f t="shared" si="12"/>
        <v>0</v>
      </c>
      <c r="I22" s="62"/>
      <c r="J22" s="109" t="str">
        <f t="shared" si="13"/>
      </c>
      <c r="K22" s="111">
        <f t="shared" si="15"/>
        <v>0</v>
      </c>
      <c r="L22" s="64">
        <v>67</v>
      </c>
      <c r="M22" s="62">
        <v>0</v>
      </c>
      <c r="N22" s="65">
        <v>0</v>
      </c>
      <c r="O22" s="59">
        <v>80</v>
      </c>
      <c r="P22" s="62">
        <v>0</v>
      </c>
      <c r="Q22" s="65">
        <v>0</v>
      </c>
      <c r="R22" s="358">
        <v>62</v>
      </c>
      <c r="S22" s="359">
        <v>0</v>
      </c>
      <c r="T22" s="360">
        <v>0</v>
      </c>
      <c r="U22" s="393">
        <v>58</v>
      </c>
      <c r="V22" s="394">
        <v>0</v>
      </c>
      <c r="W22" s="395">
        <v>0</v>
      </c>
      <c r="X22" s="428">
        <v>59</v>
      </c>
      <c r="Y22" s="429">
        <v>0</v>
      </c>
      <c r="Z22" s="430">
        <v>0</v>
      </c>
      <c r="AA22" s="59">
        <v>46</v>
      </c>
      <c r="AB22" s="62">
        <v>0</v>
      </c>
      <c r="AC22" s="65">
        <v>0</v>
      </c>
      <c r="AD22" s="59">
        <v>0</v>
      </c>
      <c r="AE22" s="62">
        <v>0</v>
      </c>
      <c r="AF22" s="65">
        <v>0</v>
      </c>
      <c r="AG22" s="59">
        <v>0</v>
      </c>
      <c r="AH22" s="62">
        <v>0</v>
      </c>
      <c r="AI22" s="65">
        <v>0</v>
      </c>
      <c r="AJ22" s="59">
        <v>0</v>
      </c>
      <c r="AK22" s="62">
        <v>0</v>
      </c>
      <c r="AL22" s="65">
        <v>0</v>
      </c>
      <c r="AM22" s="59">
        <v>0</v>
      </c>
      <c r="AN22" s="62">
        <v>0</v>
      </c>
      <c r="AO22" s="65">
        <v>0</v>
      </c>
      <c r="AP22" s="59">
        <v>0</v>
      </c>
      <c r="AQ22" s="62">
        <v>0</v>
      </c>
      <c r="AR22" s="65">
        <v>0</v>
      </c>
      <c r="AS22" s="59">
        <v>0</v>
      </c>
      <c r="AT22" s="62">
        <v>0</v>
      </c>
      <c r="AU22" s="65">
        <v>0</v>
      </c>
      <c r="AV22" s="59">
        <v>0</v>
      </c>
      <c r="AW22" s="62">
        <v>0</v>
      </c>
      <c r="AX22" s="65">
        <v>0</v>
      </c>
      <c r="AY22" s="59">
        <v>0</v>
      </c>
      <c r="AZ22" s="62">
        <v>0</v>
      </c>
      <c r="BA22" s="65">
        <v>0</v>
      </c>
      <c r="BB22" s="59">
        <v>0</v>
      </c>
      <c r="BC22" s="62">
        <v>0</v>
      </c>
      <c r="BD22" s="65">
        <v>0</v>
      </c>
      <c r="BE22" s="59">
        <v>0</v>
      </c>
      <c r="BF22" s="62">
        <v>0</v>
      </c>
      <c r="BG22" s="65">
        <v>0</v>
      </c>
      <c r="BH22" s="59">
        <v>0</v>
      </c>
      <c r="BI22" s="62">
        <v>0</v>
      </c>
      <c r="BJ22" s="65">
        <v>0</v>
      </c>
      <c r="BK22" s="59">
        <v>0</v>
      </c>
      <c r="BL22" s="62">
        <v>0</v>
      </c>
      <c r="BM22" s="65">
        <v>0</v>
      </c>
      <c r="BN22" s="59">
        <v>0</v>
      </c>
      <c r="BO22" s="62">
        <v>0</v>
      </c>
      <c r="BP22" s="65">
        <v>0</v>
      </c>
      <c r="BQ22" s="59">
        <v>0</v>
      </c>
      <c r="BR22" s="62">
        <v>0</v>
      </c>
      <c r="BS22" s="65">
        <v>0</v>
      </c>
      <c r="BT22" s="59">
        <v>0</v>
      </c>
      <c r="BU22" s="62">
        <v>0</v>
      </c>
      <c r="BV22" s="65">
        <v>0</v>
      </c>
      <c r="BW22" s="59">
        <v>0</v>
      </c>
      <c r="BX22" s="62">
        <v>0</v>
      </c>
      <c r="BY22" s="65">
        <v>0</v>
      </c>
      <c r="BZ22" s="59">
        <v>0</v>
      </c>
      <c r="CA22" s="62">
        <v>0</v>
      </c>
      <c r="CB22" s="65">
        <v>0</v>
      </c>
      <c r="CC22" s="59">
        <v>0</v>
      </c>
      <c r="CD22" s="62">
        <v>0</v>
      </c>
      <c r="CE22" s="65">
        <v>0</v>
      </c>
      <c r="CF22" s="59"/>
      <c r="CG22" s="62"/>
      <c r="CH22" s="65"/>
      <c r="CI22" s="59"/>
      <c r="CJ22" s="62"/>
      <c r="CK22" s="65"/>
    </row>
    <row r="23" ht="25.15" customHeight="1">
      <c r="A23" s="458" t="s">
        <v>114</v>
      </c>
      <c r="B23" s="9">
        <v>16</v>
      </c>
      <c r="C23" s="57" t="s">
        <v>115</v>
      </c>
      <c r="D23" s="70" t="s">
        <v>50</v>
      </c>
      <c r="E23" s="59">
        <v>1250</v>
      </c>
      <c r="F23" s="11">
        <f t="shared" si="11"/>
        <v>0</v>
      </c>
      <c r="G23" s="61">
        <v>3</v>
      </c>
      <c r="H23" s="11">
        <f t="shared" si="12"/>
        <v>0</v>
      </c>
      <c r="I23" s="62"/>
      <c r="J23" s="109" t="str">
        <f t="shared" si="13"/>
      </c>
      <c r="K23" s="111">
        <f t="shared" si="15"/>
        <v>0</v>
      </c>
      <c r="L23" s="64">
        <v>171</v>
      </c>
      <c r="M23" s="62">
        <v>4</v>
      </c>
      <c r="N23" s="65">
        <v>0</v>
      </c>
      <c r="O23" s="59">
        <v>370</v>
      </c>
      <c r="P23" s="62">
        <v>0</v>
      </c>
      <c r="Q23" s="65">
        <v>0</v>
      </c>
      <c r="R23" s="358">
        <v>184</v>
      </c>
      <c r="S23" s="359">
        <v>4</v>
      </c>
      <c r="T23" s="360">
        <v>1</v>
      </c>
      <c r="U23" s="393">
        <v>410</v>
      </c>
      <c r="V23" s="394">
        <v>2</v>
      </c>
      <c r="W23" s="395">
        <v>0</v>
      </c>
      <c r="X23" s="428">
        <v>295</v>
      </c>
      <c r="Y23" s="429">
        <v>2</v>
      </c>
      <c r="Z23" s="430">
        <v>0</v>
      </c>
      <c r="AA23" s="59">
        <v>242</v>
      </c>
      <c r="AB23" s="62">
        <v>2</v>
      </c>
      <c r="AC23" s="65">
        <v>1</v>
      </c>
      <c r="AD23" s="59">
        <v>0</v>
      </c>
      <c r="AE23" s="62">
        <v>0</v>
      </c>
      <c r="AF23" s="65">
        <v>0</v>
      </c>
      <c r="AG23" s="59">
        <v>0</v>
      </c>
      <c r="AH23" s="62">
        <v>0</v>
      </c>
      <c r="AI23" s="65">
        <v>0</v>
      </c>
      <c r="AJ23" s="59">
        <v>0</v>
      </c>
      <c r="AK23" s="62">
        <v>0</v>
      </c>
      <c r="AL23" s="65">
        <v>0</v>
      </c>
      <c r="AM23" s="59">
        <v>0</v>
      </c>
      <c r="AN23" s="62">
        <v>0</v>
      </c>
      <c r="AO23" s="65">
        <v>0</v>
      </c>
      <c r="AP23" s="59">
        <v>0</v>
      </c>
      <c r="AQ23" s="62">
        <v>0</v>
      </c>
      <c r="AR23" s="65">
        <v>0</v>
      </c>
      <c r="AS23" s="59">
        <v>0</v>
      </c>
      <c r="AT23" s="62">
        <v>0</v>
      </c>
      <c r="AU23" s="65">
        <v>0</v>
      </c>
      <c r="AV23" s="59">
        <v>0</v>
      </c>
      <c r="AW23" s="62">
        <v>0</v>
      </c>
      <c r="AX23" s="65">
        <v>0</v>
      </c>
      <c r="AY23" s="59">
        <v>0</v>
      </c>
      <c r="AZ23" s="62">
        <v>0</v>
      </c>
      <c r="BA23" s="65">
        <v>0</v>
      </c>
      <c r="BB23" s="59">
        <v>0</v>
      </c>
      <c r="BC23" s="62">
        <v>0</v>
      </c>
      <c r="BD23" s="65">
        <v>0</v>
      </c>
      <c r="BE23" s="59">
        <v>0</v>
      </c>
      <c r="BF23" s="62">
        <v>0</v>
      </c>
      <c r="BG23" s="65">
        <v>0</v>
      </c>
      <c r="BH23" s="59">
        <v>0</v>
      </c>
      <c r="BI23" s="62">
        <v>0</v>
      </c>
      <c r="BJ23" s="65">
        <v>0</v>
      </c>
      <c r="BK23" s="59">
        <v>0</v>
      </c>
      <c r="BL23" s="62">
        <v>0</v>
      </c>
      <c r="BM23" s="65">
        <v>0</v>
      </c>
      <c r="BN23" s="59">
        <v>0</v>
      </c>
      <c r="BO23" s="62">
        <v>0</v>
      </c>
      <c r="BP23" s="65">
        <v>0</v>
      </c>
      <c r="BQ23" s="59">
        <v>0</v>
      </c>
      <c r="BR23" s="62">
        <v>0</v>
      </c>
      <c r="BS23" s="65">
        <v>0</v>
      </c>
      <c r="BT23" s="59">
        <v>0</v>
      </c>
      <c r="BU23" s="62">
        <v>0</v>
      </c>
      <c r="BV23" s="65">
        <v>0</v>
      </c>
      <c r="BW23" s="59">
        <v>0</v>
      </c>
      <c r="BX23" s="62">
        <v>0</v>
      </c>
      <c r="BY23" s="65">
        <v>0</v>
      </c>
      <c r="BZ23" s="59">
        <v>0</v>
      </c>
      <c r="CA23" s="62">
        <v>0</v>
      </c>
      <c r="CB23" s="65">
        <v>0</v>
      </c>
      <c r="CC23" s="59">
        <v>0</v>
      </c>
      <c r="CD23" s="62">
        <v>0</v>
      </c>
      <c r="CE23" s="65">
        <v>0</v>
      </c>
      <c r="CF23" s="59"/>
      <c r="CG23" s="62"/>
      <c r="CH23" s="65"/>
      <c r="CI23" s="59"/>
      <c r="CJ23" s="62"/>
      <c r="CK23" s="65"/>
    </row>
    <row r="24" ht="25.15" customHeight="1">
      <c r="A24" s="458" t="s">
        <v>116</v>
      </c>
      <c r="B24" s="9">
        <v>17</v>
      </c>
      <c r="C24" s="57" t="s">
        <v>117</v>
      </c>
      <c r="D24" s="70" t="s">
        <v>50</v>
      </c>
      <c r="E24" s="59">
        <v>1250</v>
      </c>
      <c r="F24" s="11">
        <f t="shared" si="11"/>
        <v>0</v>
      </c>
      <c r="G24" s="61">
        <v>3</v>
      </c>
      <c r="H24" s="11">
        <f t="shared" si="12"/>
        <v>0</v>
      </c>
      <c r="I24" s="62"/>
      <c r="J24" s="109" t="str">
        <f t="shared" si="13"/>
      </c>
      <c r="K24" s="111">
        <f t="shared" si="15"/>
        <v>0</v>
      </c>
      <c r="L24" s="64">
        <v>213</v>
      </c>
      <c r="M24" s="62">
        <v>0</v>
      </c>
      <c r="N24" s="65">
        <v>0</v>
      </c>
      <c r="O24" s="59">
        <v>237</v>
      </c>
      <c r="P24" s="62">
        <v>0</v>
      </c>
      <c r="Q24" s="65">
        <v>0</v>
      </c>
      <c r="R24" s="358">
        <v>239</v>
      </c>
      <c r="S24" s="359">
        <v>0</v>
      </c>
      <c r="T24" s="360">
        <v>0</v>
      </c>
      <c r="U24" s="393">
        <v>229</v>
      </c>
      <c r="V24" s="394">
        <v>0</v>
      </c>
      <c r="W24" s="395">
        <v>0</v>
      </c>
      <c r="X24" s="428">
        <v>171</v>
      </c>
      <c r="Y24" s="429">
        <v>0</v>
      </c>
      <c r="Z24" s="430">
        <v>0</v>
      </c>
      <c r="AA24" s="59">
        <v>156</v>
      </c>
      <c r="AB24" s="62">
        <v>3</v>
      </c>
      <c r="AC24" s="65">
        <v>0</v>
      </c>
      <c r="AD24" s="59">
        <v>0</v>
      </c>
      <c r="AE24" s="62">
        <v>0</v>
      </c>
      <c r="AF24" s="65">
        <v>0</v>
      </c>
      <c r="AG24" s="59">
        <v>0</v>
      </c>
      <c r="AH24" s="62">
        <v>0</v>
      </c>
      <c r="AI24" s="65">
        <v>0</v>
      </c>
      <c r="AJ24" s="59">
        <v>0</v>
      </c>
      <c r="AK24" s="62">
        <v>0</v>
      </c>
      <c r="AL24" s="65">
        <v>0</v>
      </c>
      <c r="AM24" s="59">
        <v>0</v>
      </c>
      <c r="AN24" s="62">
        <v>0</v>
      </c>
      <c r="AO24" s="65">
        <v>0</v>
      </c>
      <c r="AP24" s="59">
        <v>0</v>
      </c>
      <c r="AQ24" s="62">
        <v>0</v>
      </c>
      <c r="AR24" s="65">
        <v>0</v>
      </c>
      <c r="AS24" s="59">
        <v>0</v>
      </c>
      <c r="AT24" s="62">
        <v>0</v>
      </c>
      <c r="AU24" s="65">
        <v>0</v>
      </c>
      <c r="AV24" s="59">
        <v>0</v>
      </c>
      <c r="AW24" s="62">
        <v>0</v>
      </c>
      <c r="AX24" s="65">
        <v>0</v>
      </c>
      <c r="AY24" s="59">
        <v>0</v>
      </c>
      <c r="AZ24" s="62">
        <v>0</v>
      </c>
      <c r="BA24" s="65">
        <v>0</v>
      </c>
      <c r="BB24" s="59">
        <v>0</v>
      </c>
      <c r="BC24" s="62">
        <v>0</v>
      </c>
      <c r="BD24" s="65">
        <v>0</v>
      </c>
      <c r="BE24" s="59">
        <v>0</v>
      </c>
      <c r="BF24" s="62">
        <v>0</v>
      </c>
      <c r="BG24" s="65">
        <v>0</v>
      </c>
      <c r="BH24" s="59">
        <v>0</v>
      </c>
      <c r="BI24" s="62">
        <v>0</v>
      </c>
      <c r="BJ24" s="65">
        <v>0</v>
      </c>
      <c r="BK24" s="59">
        <v>0</v>
      </c>
      <c r="BL24" s="62">
        <v>0</v>
      </c>
      <c r="BM24" s="65">
        <v>0</v>
      </c>
      <c r="BN24" s="59">
        <v>0</v>
      </c>
      <c r="BO24" s="62">
        <v>0</v>
      </c>
      <c r="BP24" s="65">
        <v>0</v>
      </c>
      <c r="BQ24" s="59">
        <v>0</v>
      </c>
      <c r="BR24" s="62">
        <v>0</v>
      </c>
      <c r="BS24" s="65">
        <v>0</v>
      </c>
      <c r="BT24" s="59">
        <v>0</v>
      </c>
      <c r="BU24" s="62">
        <v>0</v>
      </c>
      <c r="BV24" s="65">
        <v>0</v>
      </c>
      <c r="BW24" s="59">
        <v>0</v>
      </c>
      <c r="BX24" s="62">
        <v>0</v>
      </c>
      <c r="BY24" s="65">
        <v>0</v>
      </c>
      <c r="BZ24" s="59">
        <v>0</v>
      </c>
      <c r="CA24" s="62">
        <v>0</v>
      </c>
      <c r="CB24" s="65">
        <v>0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458" t="s">
        <v>118</v>
      </c>
      <c r="B25" s="9">
        <v>18</v>
      </c>
      <c r="C25" s="57" t="s">
        <v>119</v>
      </c>
      <c r="D25" s="70" t="s">
        <v>50</v>
      </c>
      <c r="E25" s="59">
        <v>1250</v>
      </c>
      <c r="F25" s="11">
        <f t="shared" si="11"/>
        <v>0</v>
      </c>
      <c r="G25" s="61">
        <v>3</v>
      </c>
      <c r="H25" s="11">
        <f t="shared" si="12"/>
        <v>0</v>
      </c>
      <c r="I25" s="62"/>
      <c r="J25" s="109" t="str">
        <f t="shared" si="13"/>
      </c>
      <c r="K25" s="111">
        <f t="shared" si="15"/>
        <v>0</v>
      </c>
      <c r="L25" s="64">
        <v>44</v>
      </c>
      <c r="M25" s="62">
        <v>0</v>
      </c>
      <c r="N25" s="65">
        <v>0</v>
      </c>
      <c r="O25" s="59">
        <v>36</v>
      </c>
      <c r="P25" s="62">
        <v>0</v>
      </c>
      <c r="Q25" s="65">
        <v>0</v>
      </c>
      <c r="R25" s="358">
        <v>18</v>
      </c>
      <c r="S25" s="359">
        <v>0</v>
      </c>
      <c r="T25" s="360">
        <v>0</v>
      </c>
      <c r="U25" s="393">
        <v>54</v>
      </c>
      <c r="V25" s="394">
        <v>0</v>
      </c>
      <c r="W25" s="395">
        <v>0</v>
      </c>
      <c r="X25" s="428">
        <v>36</v>
      </c>
      <c r="Y25" s="429">
        <v>1</v>
      </c>
      <c r="Z25" s="430">
        <v>0</v>
      </c>
      <c r="AA25" s="59">
        <v>22</v>
      </c>
      <c r="AB25" s="62">
        <v>0</v>
      </c>
      <c r="AC25" s="65">
        <v>0</v>
      </c>
      <c r="AD25" s="59">
        <v>0</v>
      </c>
      <c r="AE25" s="62">
        <v>0</v>
      </c>
      <c r="AF25" s="65">
        <v>0</v>
      </c>
      <c r="AG25" s="59">
        <v>0</v>
      </c>
      <c r="AH25" s="62">
        <v>0</v>
      </c>
      <c r="AI25" s="65">
        <v>0</v>
      </c>
      <c r="AJ25" s="59">
        <v>0</v>
      </c>
      <c r="AK25" s="62">
        <v>0</v>
      </c>
      <c r="AL25" s="65">
        <v>0</v>
      </c>
      <c r="AM25" s="59">
        <v>0</v>
      </c>
      <c r="AN25" s="62">
        <v>0</v>
      </c>
      <c r="AO25" s="65">
        <v>0</v>
      </c>
      <c r="AP25" s="59">
        <v>0</v>
      </c>
      <c r="AQ25" s="62">
        <v>0</v>
      </c>
      <c r="AR25" s="65">
        <v>0</v>
      </c>
      <c r="AS25" s="59">
        <v>0</v>
      </c>
      <c r="AT25" s="62">
        <v>0</v>
      </c>
      <c r="AU25" s="65">
        <v>0</v>
      </c>
      <c r="AV25" s="59">
        <v>0</v>
      </c>
      <c r="AW25" s="62">
        <v>0</v>
      </c>
      <c r="AX25" s="65">
        <v>0</v>
      </c>
      <c r="AY25" s="59">
        <v>0</v>
      </c>
      <c r="AZ25" s="62">
        <v>0</v>
      </c>
      <c r="BA25" s="65">
        <v>0</v>
      </c>
      <c r="BB25" s="59">
        <v>0</v>
      </c>
      <c r="BC25" s="62">
        <v>0</v>
      </c>
      <c r="BD25" s="65">
        <v>0</v>
      </c>
      <c r="BE25" s="59">
        <v>0</v>
      </c>
      <c r="BF25" s="62">
        <v>0</v>
      </c>
      <c r="BG25" s="65">
        <v>0</v>
      </c>
      <c r="BH25" s="59">
        <v>0</v>
      </c>
      <c r="BI25" s="62">
        <v>0</v>
      </c>
      <c r="BJ25" s="65">
        <v>0</v>
      </c>
      <c r="BK25" s="59">
        <v>0</v>
      </c>
      <c r="BL25" s="62">
        <v>0</v>
      </c>
      <c r="BM25" s="65">
        <v>0</v>
      </c>
      <c r="BN25" s="59">
        <v>0</v>
      </c>
      <c r="BO25" s="62">
        <v>0</v>
      </c>
      <c r="BP25" s="65">
        <v>0</v>
      </c>
      <c r="BQ25" s="59">
        <v>0</v>
      </c>
      <c r="BR25" s="62">
        <v>0</v>
      </c>
      <c r="BS25" s="65">
        <v>0</v>
      </c>
      <c r="BT25" s="59">
        <v>0</v>
      </c>
      <c r="BU25" s="62">
        <v>0</v>
      </c>
      <c r="BV25" s="65">
        <v>0</v>
      </c>
      <c r="BW25" s="59">
        <v>0</v>
      </c>
      <c r="BX25" s="62">
        <v>0</v>
      </c>
      <c r="BY25" s="65">
        <v>0</v>
      </c>
      <c r="BZ25" s="59">
        <v>0</v>
      </c>
      <c r="CA25" s="62">
        <v>0</v>
      </c>
      <c r="CB25" s="65">
        <v>0</v>
      </c>
      <c r="CC25" s="59">
        <v>0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458" t="s">
        <v>120</v>
      </c>
      <c r="B26" s="9">
        <v>19</v>
      </c>
      <c r="C26" s="57" t="s">
        <v>121</v>
      </c>
      <c r="D26" s="70" t="s">
        <v>50</v>
      </c>
      <c r="E26" s="59">
        <v>1250</v>
      </c>
      <c r="F26" s="11">
        <f t="shared" si="11"/>
        <v>0</v>
      </c>
      <c r="G26" s="61">
        <v>3</v>
      </c>
      <c r="H26" s="11">
        <f t="shared" si="12"/>
        <v>0</v>
      </c>
      <c r="I26" s="62"/>
      <c r="J26" s="109" t="str">
        <f t="shared" si="13"/>
      </c>
      <c r="K26" s="111">
        <f t="shared" si="15"/>
        <v>0</v>
      </c>
      <c r="L26" s="64">
        <v>460</v>
      </c>
      <c r="M26" s="62">
        <v>7</v>
      </c>
      <c r="N26" s="65">
        <v>2</v>
      </c>
      <c r="O26" s="59">
        <v>592</v>
      </c>
      <c r="P26" s="62">
        <v>2</v>
      </c>
      <c r="Q26" s="65">
        <v>0</v>
      </c>
      <c r="R26" s="358">
        <v>370</v>
      </c>
      <c r="S26" s="359">
        <v>3</v>
      </c>
      <c r="T26" s="360">
        <v>0</v>
      </c>
      <c r="U26" s="393">
        <v>283</v>
      </c>
      <c r="V26" s="394">
        <v>4</v>
      </c>
      <c r="W26" s="395">
        <v>0</v>
      </c>
      <c r="X26" s="428">
        <v>212</v>
      </c>
      <c r="Y26" s="429">
        <v>5</v>
      </c>
      <c r="Z26" s="430">
        <v>0</v>
      </c>
      <c r="AA26" s="59">
        <v>152</v>
      </c>
      <c r="AB26" s="62">
        <v>0</v>
      </c>
      <c r="AC26" s="65">
        <v>0</v>
      </c>
      <c r="AD26" s="59">
        <v>0</v>
      </c>
      <c r="AE26" s="62">
        <v>0</v>
      </c>
      <c r="AF26" s="65">
        <v>0</v>
      </c>
      <c r="AG26" s="59">
        <v>0</v>
      </c>
      <c r="AH26" s="62">
        <v>0</v>
      </c>
      <c r="AI26" s="65">
        <v>0</v>
      </c>
      <c r="AJ26" s="59">
        <v>0</v>
      </c>
      <c r="AK26" s="62">
        <v>0</v>
      </c>
      <c r="AL26" s="65">
        <v>0</v>
      </c>
      <c r="AM26" s="59">
        <v>0</v>
      </c>
      <c r="AN26" s="62">
        <v>0</v>
      </c>
      <c r="AO26" s="65">
        <v>0</v>
      </c>
      <c r="AP26" s="59">
        <v>0</v>
      </c>
      <c r="AQ26" s="62">
        <v>0</v>
      </c>
      <c r="AR26" s="65">
        <v>0</v>
      </c>
      <c r="AS26" s="59">
        <v>0</v>
      </c>
      <c r="AT26" s="62">
        <v>0</v>
      </c>
      <c r="AU26" s="65">
        <v>0</v>
      </c>
      <c r="AV26" s="59">
        <v>0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0</v>
      </c>
      <c r="BC26" s="62">
        <v>0</v>
      </c>
      <c r="BD26" s="65">
        <v>0</v>
      </c>
      <c r="BE26" s="59">
        <v>0</v>
      </c>
      <c r="BF26" s="62">
        <v>0</v>
      </c>
      <c r="BG26" s="65">
        <v>0</v>
      </c>
      <c r="BH26" s="59">
        <v>0</v>
      </c>
      <c r="BI26" s="62">
        <v>0</v>
      </c>
      <c r="BJ26" s="65">
        <v>0</v>
      </c>
      <c r="BK26" s="59">
        <v>0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0</v>
      </c>
      <c r="BU26" s="62">
        <v>0</v>
      </c>
      <c r="BV26" s="65">
        <v>0</v>
      </c>
      <c r="BW26" s="59">
        <v>0</v>
      </c>
      <c r="BX26" s="62">
        <v>0</v>
      </c>
      <c r="BY26" s="65">
        <v>0</v>
      </c>
      <c r="BZ26" s="59">
        <v>0</v>
      </c>
      <c r="CA26" s="62">
        <v>0</v>
      </c>
      <c r="CB26" s="65">
        <v>0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458" t="s">
        <v>122</v>
      </c>
      <c r="B27" s="9">
        <v>20</v>
      </c>
      <c r="C27" s="57" t="s">
        <v>123</v>
      </c>
      <c r="D27" s="70" t="s">
        <v>50</v>
      </c>
      <c r="E27" s="59">
        <v>525</v>
      </c>
      <c r="F27" s="11">
        <f t="shared" si="11"/>
        <v>0</v>
      </c>
      <c r="G27" s="61">
        <v>2</v>
      </c>
      <c r="H27" s="11">
        <f t="shared" si="12"/>
        <v>0</v>
      </c>
      <c r="I27" s="62">
        <v>106</v>
      </c>
      <c r="J27" s="109">
        <f t="shared" si="13"/>
        <v>0</v>
      </c>
      <c r="K27" s="111">
        <f t="shared" si="15"/>
        <v>0</v>
      </c>
      <c r="L27" s="64">
        <v>72</v>
      </c>
      <c r="M27" s="62">
        <v>1</v>
      </c>
      <c r="N27" s="65">
        <v>12</v>
      </c>
      <c r="O27" s="59">
        <v>78</v>
      </c>
      <c r="P27" s="62">
        <v>5</v>
      </c>
      <c r="Q27" s="65">
        <v>5</v>
      </c>
      <c r="R27" s="358">
        <v>53</v>
      </c>
      <c r="S27" s="359">
        <v>0</v>
      </c>
      <c r="T27" s="360">
        <v>3</v>
      </c>
      <c r="U27" s="393">
        <v>57</v>
      </c>
      <c r="V27" s="394">
        <v>9</v>
      </c>
      <c r="W27" s="395">
        <v>8</v>
      </c>
      <c r="X27" s="428">
        <v>77</v>
      </c>
      <c r="Y27" s="429">
        <v>4</v>
      </c>
      <c r="Z27" s="430">
        <v>7</v>
      </c>
      <c r="AA27" s="59">
        <v>64</v>
      </c>
      <c r="AB27" s="62">
        <v>3</v>
      </c>
      <c r="AC27" s="65">
        <v>5</v>
      </c>
      <c r="AD27" s="59">
        <v>0</v>
      </c>
      <c r="AE27" s="62">
        <v>0</v>
      </c>
      <c r="AF27" s="65">
        <v>0</v>
      </c>
      <c r="AG27" s="59">
        <v>0</v>
      </c>
      <c r="AH27" s="62">
        <v>0</v>
      </c>
      <c r="AI27" s="65">
        <v>0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458" t="s">
        <v>124</v>
      </c>
      <c r="B28" s="9">
        <v>21</v>
      </c>
      <c r="C28" s="57" t="s">
        <v>125</v>
      </c>
      <c r="D28" s="70" t="s">
        <v>50</v>
      </c>
      <c r="E28" s="59">
        <v>1250</v>
      </c>
      <c r="F28" s="11">
        <f t="shared" si="11"/>
        <v>0</v>
      </c>
      <c r="G28" s="61">
        <v>3</v>
      </c>
      <c r="H28" s="11">
        <f t="shared" si="12"/>
        <v>0</v>
      </c>
      <c r="I28" s="62"/>
      <c r="J28" s="109" t="str">
        <f t="shared" si="13"/>
      </c>
      <c r="K28" s="111">
        <f t="shared" si="15"/>
        <v>0</v>
      </c>
      <c r="L28" s="64">
        <v>213</v>
      </c>
      <c r="M28" s="62">
        <v>0</v>
      </c>
      <c r="N28" s="65">
        <v>0</v>
      </c>
      <c r="O28" s="59">
        <v>252</v>
      </c>
      <c r="P28" s="62">
        <v>1</v>
      </c>
      <c r="Q28" s="65">
        <v>0</v>
      </c>
      <c r="R28" s="358">
        <v>345</v>
      </c>
      <c r="S28" s="359">
        <v>0</v>
      </c>
      <c r="T28" s="360">
        <v>0</v>
      </c>
      <c r="U28" s="393">
        <v>656</v>
      </c>
      <c r="V28" s="394">
        <v>2</v>
      </c>
      <c r="W28" s="395">
        <v>0</v>
      </c>
      <c r="X28" s="428">
        <v>115</v>
      </c>
      <c r="Y28" s="429">
        <v>0</v>
      </c>
      <c r="Z28" s="430">
        <v>0</v>
      </c>
      <c r="AA28" s="59">
        <v>921</v>
      </c>
      <c r="AB28" s="62">
        <v>0</v>
      </c>
      <c r="AC28" s="65">
        <v>0</v>
      </c>
      <c r="AD28" s="59">
        <v>0</v>
      </c>
      <c r="AE28" s="62">
        <v>0</v>
      </c>
      <c r="AF28" s="65">
        <v>0</v>
      </c>
      <c r="AG28" s="59">
        <v>0</v>
      </c>
      <c r="AH28" s="62">
        <v>0</v>
      </c>
      <c r="AI28" s="65">
        <v>0</v>
      </c>
      <c r="AJ28" s="59">
        <v>0</v>
      </c>
      <c r="AK28" s="62">
        <v>0</v>
      </c>
      <c r="AL28" s="65">
        <v>0</v>
      </c>
      <c r="AM28" s="59">
        <v>0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0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0</v>
      </c>
      <c r="BR28" s="62">
        <v>0</v>
      </c>
      <c r="BS28" s="65">
        <v>0</v>
      </c>
      <c r="BT28" s="59">
        <v>0</v>
      </c>
      <c r="BU28" s="62">
        <v>0</v>
      </c>
      <c r="BV28" s="65">
        <v>0</v>
      </c>
      <c r="BW28" s="59">
        <v>0</v>
      </c>
      <c r="BX28" s="62">
        <v>0</v>
      </c>
      <c r="BY28" s="65">
        <v>0</v>
      </c>
      <c r="BZ28" s="59">
        <v>0</v>
      </c>
      <c r="CA28" s="62">
        <v>0</v>
      </c>
      <c r="CB28" s="65">
        <v>0</v>
      </c>
      <c r="CC28" s="59">
        <v>0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458" t="s">
        <v>126</v>
      </c>
      <c r="B29" s="9">
        <v>22</v>
      </c>
      <c r="C29" s="57" t="s">
        <v>127</v>
      </c>
      <c r="D29" s="70" t="s">
        <v>50</v>
      </c>
      <c r="E29" s="59">
        <v>732</v>
      </c>
      <c r="F29" s="11">
        <f t="shared" si="11"/>
        <v>0</v>
      </c>
      <c r="G29" s="61">
        <v>2</v>
      </c>
      <c r="H29" s="11">
        <f t="shared" si="12"/>
        <v>0</v>
      </c>
      <c r="I29" s="62">
        <v>106</v>
      </c>
      <c r="J29" s="109">
        <f t="shared" si="13"/>
        <v>0</v>
      </c>
      <c r="K29" s="111">
        <f t="shared" si="15"/>
        <v>0</v>
      </c>
      <c r="L29" s="64">
        <v>341</v>
      </c>
      <c r="M29" s="62">
        <v>6</v>
      </c>
      <c r="N29" s="65">
        <v>8</v>
      </c>
      <c r="O29" s="59">
        <v>258</v>
      </c>
      <c r="P29" s="62">
        <v>1</v>
      </c>
      <c r="Q29" s="65">
        <v>14</v>
      </c>
      <c r="R29" s="358">
        <v>175</v>
      </c>
      <c r="S29" s="359">
        <v>6</v>
      </c>
      <c r="T29" s="360">
        <v>15</v>
      </c>
      <c r="U29" s="393">
        <v>220</v>
      </c>
      <c r="V29" s="394">
        <v>4</v>
      </c>
      <c r="W29" s="395">
        <v>13</v>
      </c>
      <c r="X29" s="428">
        <v>159</v>
      </c>
      <c r="Y29" s="429">
        <v>3</v>
      </c>
      <c r="Z29" s="430">
        <v>9</v>
      </c>
      <c r="AA29" s="59">
        <v>131</v>
      </c>
      <c r="AB29" s="62">
        <v>5</v>
      </c>
      <c r="AC29" s="65">
        <v>7</v>
      </c>
      <c r="AD29" s="59">
        <v>0</v>
      </c>
      <c r="AE29" s="62">
        <v>0</v>
      </c>
      <c r="AF29" s="65">
        <v>0</v>
      </c>
      <c r="AG29" s="59">
        <v>0</v>
      </c>
      <c r="AH29" s="62">
        <v>0</v>
      </c>
      <c r="AI29" s="65">
        <v>0</v>
      </c>
      <c r="AJ29" s="59">
        <v>0</v>
      </c>
      <c r="AK29" s="62">
        <v>0</v>
      </c>
      <c r="AL29" s="65">
        <v>0</v>
      </c>
      <c r="AM29" s="59">
        <v>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0</v>
      </c>
      <c r="BI29" s="62">
        <v>0</v>
      </c>
      <c r="BJ29" s="65">
        <v>0</v>
      </c>
      <c r="BK29" s="59">
        <v>0</v>
      </c>
      <c r="BL29" s="62">
        <v>0</v>
      </c>
      <c r="BM29" s="65">
        <v>0</v>
      </c>
      <c r="BN29" s="59">
        <v>0</v>
      </c>
      <c r="BO29" s="62">
        <v>0</v>
      </c>
      <c r="BP29" s="65">
        <v>0</v>
      </c>
      <c r="BQ29" s="59">
        <v>0</v>
      </c>
      <c r="BR29" s="62">
        <v>0</v>
      </c>
      <c r="BS29" s="65">
        <v>0</v>
      </c>
      <c r="BT29" s="59">
        <v>0</v>
      </c>
      <c r="BU29" s="62">
        <v>0</v>
      </c>
      <c r="BV29" s="65">
        <v>0</v>
      </c>
      <c r="BW29" s="59">
        <v>0</v>
      </c>
      <c r="BX29" s="62">
        <v>0</v>
      </c>
      <c r="BY29" s="65">
        <v>0</v>
      </c>
      <c r="BZ29" s="59">
        <v>0</v>
      </c>
      <c r="CA29" s="62">
        <v>0</v>
      </c>
      <c r="CB29" s="65">
        <v>0</v>
      </c>
      <c r="CC29" s="59">
        <v>0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458" t="s">
        <v>128</v>
      </c>
      <c r="B30" s="9">
        <v>23</v>
      </c>
      <c r="C30" s="57" t="s">
        <v>129</v>
      </c>
      <c r="D30" s="70" t="s">
        <v>50</v>
      </c>
      <c r="E30" s="59">
        <v>1250</v>
      </c>
      <c r="F30" s="11">
        <f t="shared" si="11"/>
        <v>0</v>
      </c>
      <c r="G30" s="61">
        <v>3</v>
      </c>
      <c r="H30" s="11">
        <f t="shared" si="12"/>
        <v>0</v>
      </c>
      <c r="I30" s="62"/>
      <c r="J30" s="109" t="str">
        <f t="shared" si="13"/>
      </c>
      <c r="K30" s="111">
        <f t="shared" si="15"/>
        <v>0</v>
      </c>
      <c r="L30" s="64">
        <v>0</v>
      </c>
      <c r="M30" s="62">
        <v>0</v>
      </c>
      <c r="N30" s="65">
        <v>0</v>
      </c>
      <c r="O30" s="59">
        <v>0</v>
      </c>
      <c r="P30" s="62">
        <v>0</v>
      </c>
      <c r="Q30" s="65">
        <v>0</v>
      </c>
      <c r="R30" s="358">
        <v>0</v>
      </c>
      <c r="S30" s="359">
        <v>0</v>
      </c>
      <c r="T30" s="360">
        <v>0</v>
      </c>
      <c r="U30" s="393">
        <v>0</v>
      </c>
      <c r="V30" s="394">
        <v>0</v>
      </c>
      <c r="W30" s="395">
        <v>0</v>
      </c>
      <c r="X30" s="428">
        <v>0</v>
      </c>
      <c r="Y30" s="429">
        <v>0</v>
      </c>
      <c r="Z30" s="430">
        <v>0</v>
      </c>
      <c r="AA30" s="59">
        <v>0</v>
      </c>
      <c r="AB30" s="62">
        <v>0</v>
      </c>
      <c r="AC30" s="65">
        <v>0</v>
      </c>
      <c r="AD30" s="59">
        <v>0</v>
      </c>
      <c r="AE30" s="62">
        <v>0</v>
      </c>
      <c r="AF30" s="65">
        <v>0</v>
      </c>
      <c r="AG30" s="59">
        <v>0</v>
      </c>
      <c r="AH30" s="62">
        <v>0</v>
      </c>
      <c r="AI30" s="65">
        <v>0</v>
      </c>
      <c r="AJ30" s="59">
        <v>0</v>
      </c>
      <c r="AK30" s="62">
        <v>0</v>
      </c>
      <c r="AL30" s="65">
        <v>0</v>
      </c>
      <c r="AM30" s="59">
        <v>0</v>
      </c>
      <c r="AN30" s="62">
        <v>0</v>
      </c>
      <c r="AO30" s="65">
        <v>0</v>
      </c>
      <c r="AP30" s="59">
        <v>0</v>
      </c>
      <c r="AQ30" s="62">
        <v>0</v>
      </c>
      <c r="AR30" s="65">
        <v>0</v>
      </c>
      <c r="AS30" s="59">
        <v>0</v>
      </c>
      <c r="AT30" s="62">
        <v>0</v>
      </c>
      <c r="AU30" s="65">
        <v>0</v>
      </c>
      <c r="AV30" s="59">
        <v>0</v>
      </c>
      <c r="AW30" s="62">
        <v>0</v>
      </c>
      <c r="AX30" s="65">
        <v>0</v>
      </c>
      <c r="AY30" s="59">
        <v>0</v>
      </c>
      <c r="AZ30" s="62">
        <v>0</v>
      </c>
      <c r="BA30" s="65">
        <v>0</v>
      </c>
      <c r="BB30" s="59">
        <v>0</v>
      </c>
      <c r="BC30" s="62">
        <v>0</v>
      </c>
      <c r="BD30" s="65">
        <v>0</v>
      </c>
      <c r="BE30" s="59">
        <v>0</v>
      </c>
      <c r="BF30" s="62">
        <v>0</v>
      </c>
      <c r="BG30" s="65">
        <v>0</v>
      </c>
      <c r="BH30" s="59">
        <v>0</v>
      </c>
      <c r="BI30" s="62">
        <v>0</v>
      </c>
      <c r="BJ30" s="65">
        <v>0</v>
      </c>
      <c r="BK30" s="59">
        <v>0</v>
      </c>
      <c r="BL30" s="62">
        <v>0</v>
      </c>
      <c r="BM30" s="65">
        <v>0</v>
      </c>
      <c r="BN30" s="59">
        <v>0</v>
      </c>
      <c r="BO30" s="62">
        <v>0</v>
      </c>
      <c r="BP30" s="65">
        <v>0</v>
      </c>
      <c r="BQ30" s="59">
        <v>0</v>
      </c>
      <c r="BR30" s="62">
        <v>0</v>
      </c>
      <c r="BS30" s="65">
        <v>0</v>
      </c>
      <c r="BT30" s="59">
        <v>0</v>
      </c>
      <c r="BU30" s="62">
        <v>0</v>
      </c>
      <c r="BV30" s="65">
        <v>0</v>
      </c>
      <c r="BW30" s="59">
        <v>0</v>
      </c>
      <c r="BX30" s="62">
        <v>0</v>
      </c>
      <c r="BY30" s="65">
        <v>0</v>
      </c>
      <c r="BZ30" s="59">
        <v>0</v>
      </c>
      <c r="CA30" s="62">
        <v>0</v>
      </c>
      <c r="CB30" s="65">
        <v>0</v>
      </c>
      <c r="CC30" s="59">
        <v>0</v>
      </c>
      <c r="CD30" s="62">
        <v>0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A31" s="458" t="s">
        <v>130</v>
      </c>
      <c r="B31" s="9">
        <v>24</v>
      </c>
      <c r="C31" s="57" t="s">
        <v>131</v>
      </c>
      <c r="D31" s="70" t="s">
        <v>50</v>
      </c>
      <c r="E31" s="59">
        <v>1250</v>
      </c>
      <c r="F31" s="11">
        <f t="shared" si="11"/>
        <v>0</v>
      </c>
      <c r="G31" s="61">
        <v>3</v>
      </c>
      <c r="H31" s="11">
        <f t="shared" si="12"/>
        <v>0</v>
      </c>
      <c r="I31" s="62"/>
      <c r="J31" s="109" t="str">
        <f t="shared" si="13"/>
      </c>
      <c r="K31" s="111">
        <f t="shared" si="15"/>
        <v>0</v>
      </c>
      <c r="L31" s="64">
        <v>55</v>
      </c>
      <c r="M31" s="62">
        <v>2</v>
      </c>
      <c r="N31" s="65">
        <v>0</v>
      </c>
      <c r="O31" s="59">
        <v>48</v>
      </c>
      <c r="P31" s="62">
        <v>0</v>
      </c>
      <c r="Q31" s="65">
        <v>0</v>
      </c>
      <c r="R31" s="358">
        <v>60</v>
      </c>
      <c r="S31" s="359">
        <v>3</v>
      </c>
      <c r="T31" s="360">
        <v>3</v>
      </c>
      <c r="U31" s="393">
        <v>24</v>
      </c>
      <c r="V31" s="394">
        <v>0</v>
      </c>
      <c r="W31" s="395">
        <v>0</v>
      </c>
      <c r="X31" s="428">
        <v>13</v>
      </c>
      <c r="Y31" s="429">
        <v>0</v>
      </c>
      <c r="Z31" s="430">
        <v>0</v>
      </c>
      <c r="AA31" s="59">
        <v>53</v>
      </c>
      <c r="AB31" s="62">
        <v>1</v>
      </c>
      <c r="AC31" s="65">
        <v>0</v>
      </c>
      <c r="AD31" s="59">
        <v>0</v>
      </c>
      <c r="AE31" s="62">
        <v>0</v>
      </c>
      <c r="AF31" s="65">
        <v>0</v>
      </c>
      <c r="AG31" s="59">
        <v>0</v>
      </c>
      <c r="AH31" s="62">
        <v>0</v>
      </c>
      <c r="AI31" s="65">
        <v>0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0</v>
      </c>
      <c r="BU31" s="62">
        <v>0</v>
      </c>
      <c r="BV31" s="65">
        <v>0</v>
      </c>
      <c r="BW31" s="59">
        <v>0</v>
      </c>
      <c r="BX31" s="62">
        <v>0</v>
      </c>
      <c r="BY31" s="65">
        <v>0</v>
      </c>
      <c r="BZ31" s="59">
        <v>0</v>
      </c>
      <c r="CA31" s="62">
        <v>0</v>
      </c>
      <c r="CB31" s="65">
        <v>0</v>
      </c>
      <c r="CC31" s="59">
        <v>0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458" t="s">
        <v>132</v>
      </c>
      <c r="B32" s="9">
        <v>25</v>
      </c>
      <c r="C32" s="57" t="s">
        <v>133</v>
      </c>
      <c r="D32" s="70" t="s">
        <v>50</v>
      </c>
      <c r="E32" s="59">
        <v>1250</v>
      </c>
      <c r="F32" s="11">
        <f t="shared" si="11"/>
        <v>0</v>
      </c>
      <c r="G32" s="61">
        <v>3</v>
      </c>
      <c r="H32" s="11">
        <f t="shared" si="12"/>
        <v>0</v>
      </c>
      <c r="I32" s="62"/>
      <c r="J32" s="109" t="str">
        <f t="shared" si="13"/>
      </c>
      <c r="K32" s="111">
        <f t="shared" si="15"/>
        <v>0</v>
      </c>
      <c r="L32" s="64">
        <v>26</v>
      </c>
      <c r="M32" s="62">
        <v>0</v>
      </c>
      <c r="N32" s="65">
        <v>0</v>
      </c>
      <c r="O32" s="59">
        <v>160</v>
      </c>
      <c r="P32" s="62">
        <v>0</v>
      </c>
      <c r="Q32" s="65">
        <v>0</v>
      </c>
      <c r="R32" s="358">
        <v>38</v>
      </c>
      <c r="S32" s="359">
        <v>1</v>
      </c>
      <c r="T32" s="360">
        <v>0</v>
      </c>
      <c r="U32" s="393">
        <v>199</v>
      </c>
      <c r="V32" s="394">
        <v>0</v>
      </c>
      <c r="W32" s="395">
        <v>0</v>
      </c>
      <c r="X32" s="428">
        <v>155</v>
      </c>
      <c r="Y32" s="429">
        <v>0</v>
      </c>
      <c r="Z32" s="430">
        <v>0</v>
      </c>
      <c r="AA32" s="59">
        <v>39</v>
      </c>
      <c r="AB32" s="62">
        <v>0</v>
      </c>
      <c r="AC32" s="65">
        <v>0</v>
      </c>
      <c r="AD32" s="59">
        <v>0</v>
      </c>
      <c r="AE32" s="62">
        <v>0</v>
      </c>
      <c r="AF32" s="65">
        <v>0</v>
      </c>
      <c r="AG32" s="59">
        <v>0</v>
      </c>
      <c r="AH32" s="62">
        <v>0</v>
      </c>
      <c r="AI32" s="65">
        <v>0</v>
      </c>
      <c r="AJ32" s="59">
        <v>0</v>
      </c>
      <c r="AK32" s="62">
        <v>0</v>
      </c>
      <c r="AL32" s="65">
        <v>0</v>
      </c>
      <c r="AM32" s="59">
        <v>0</v>
      </c>
      <c r="AN32" s="62">
        <v>0</v>
      </c>
      <c r="AO32" s="65">
        <v>0</v>
      </c>
      <c r="AP32" s="59">
        <v>0</v>
      </c>
      <c r="AQ32" s="62">
        <v>0</v>
      </c>
      <c r="AR32" s="65">
        <v>0</v>
      </c>
      <c r="AS32" s="59">
        <v>0</v>
      </c>
      <c r="AT32" s="62">
        <v>0</v>
      </c>
      <c r="AU32" s="65">
        <v>0</v>
      </c>
      <c r="AV32" s="59">
        <v>0</v>
      </c>
      <c r="AW32" s="62">
        <v>0</v>
      </c>
      <c r="AX32" s="65">
        <v>0</v>
      </c>
      <c r="AY32" s="59">
        <v>0</v>
      </c>
      <c r="AZ32" s="62">
        <v>0</v>
      </c>
      <c r="BA32" s="65">
        <v>0</v>
      </c>
      <c r="BB32" s="59">
        <v>0</v>
      </c>
      <c r="BC32" s="62">
        <v>0</v>
      </c>
      <c r="BD32" s="65">
        <v>0</v>
      </c>
      <c r="BE32" s="59">
        <v>0</v>
      </c>
      <c r="BF32" s="62">
        <v>0</v>
      </c>
      <c r="BG32" s="65">
        <v>0</v>
      </c>
      <c r="BH32" s="59">
        <v>0</v>
      </c>
      <c r="BI32" s="62">
        <v>0</v>
      </c>
      <c r="BJ32" s="65">
        <v>0</v>
      </c>
      <c r="BK32" s="59">
        <v>0</v>
      </c>
      <c r="BL32" s="62">
        <v>0</v>
      </c>
      <c r="BM32" s="65">
        <v>0</v>
      </c>
      <c r="BN32" s="59">
        <v>0</v>
      </c>
      <c r="BO32" s="62">
        <v>0</v>
      </c>
      <c r="BP32" s="65">
        <v>0</v>
      </c>
      <c r="BQ32" s="59">
        <v>0</v>
      </c>
      <c r="BR32" s="62">
        <v>0</v>
      </c>
      <c r="BS32" s="65">
        <v>0</v>
      </c>
      <c r="BT32" s="59">
        <v>0</v>
      </c>
      <c r="BU32" s="62">
        <v>0</v>
      </c>
      <c r="BV32" s="65">
        <v>0</v>
      </c>
      <c r="BW32" s="59">
        <v>0</v>
      </c>
      <c r="BX32" s="62">
        <v>0</v>
      </c>
      <c r="BY32" s="65">
        <v>0</v>
      </c>
      <c r="BZ32" s="59">
        <v>0</v>
      </c>
      <c r="CA32" s="62">
        <v>0</v>
      </c>
      <c r="CB32" s="65">
        <v>0</v>
      </c>
      <c r="CC32" s="59">
        <v>0</v>
      </c>
      <c r="CD32" s="62">
        <v>0</v>
      </c>
      <c r="CE32" s="65">
        <v>0</v>
      </c>
      <c r="CF32" s="59"/>
      <c r="CG32" s="62"/>
      <c r="CH32" s="65"/>
      <c r="CI32" s="59"/>
      <c r="CJ32" s="62"/>
      <c r="CK32" s="65"/>
    </row>
    <row r="33" ht="25.15" customHeight="1">
      <c r="A33" s="458" t="s">
        <v>134</v>
      </c>
      <c r="B33" s="9">
        <v>26</v>
      </c>
      <c r="C33" s="57" t="s">
        <v>135</v>
      </c>
      <c r="D33" s="70" t="s">
        <v>50</v>
      </c>
      <c r="E33" s="59">
        <v>1250</v>
      </c>
      <c r="F33" s="11">
        <f t="shared" si="11"/>
        <v>0</v>
      </c>
      <c r="G33" s="61">
        <v>3</v>
      </c>
      <c r="H33" s="11">
        <f t="shared" si="12"/>
        <v>0</v>
      </c>
      <c r="I33" s="62"/>
      <c r="J33" s="109" t="str">
        <f t="shared" si="13"/>
      </c>
      <c r="K33" s="111">
        <f t="shared" si="15"/>
        <v>0</v>
      </c>
      <c r="L33" s="64">
        <v>26</v>
      </c>
      <c r="M33" s="62">
        <v>0</v>
      </c>
      <c r="N33" s="65">
        <v>0</v>
      </c>
      <c r="O33" s="59">
        <v>33</v>
      </c>
      <c r="P33" s="62">
        <v>0</v>
      </c>
      <c r="Q33" s="65">
        <v>0</v>
      </c>
      <c r="R33" s="358">
        <v>43</v>
      </c>
      <c r="S33" s="359">
        <v>0</v>
      </c>
      <c r="T33" s="360">
        <v>0</v>
      </c>
      <c r="U33" s="393">
        <v>42</v>
      </c>
      <c r="V33" s="394">
        <v>0</v>
      </c>
      <c r="W33" s="395">
        <v>0</v>
      </c>
      <c r="X33" s="428">
        <v>50</v>
      </c>
      <c r="Y33" s="429">
        <v>0</v>
      </c>
      <c r="Z33" s="430">
        <v>0</v>
      </c>
      <c r="AA33" s="59">
        <v>69</v>
      </c>
      <c r="AB33" s="62">
        <v>1</v>
      </c>
      <c r="AC33" s="65">
        <v>0</v>
      </c>
      <c r="AD33" s="59">
        <v>0</v>
      </c>
      <c r="AE33" s="62">
        <v>0</v>
      </c>
      <c r="AF33" s="65">
        <v>0</v>
      </c>
      <c r="AG33" s="59">
        <v>0</v>
      </c>
      <c r="AH33" s="62">
        <v>0</v>
      </c>
      <c r="AI33" s="65">
        <v>0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0</v>
      </c>
      <c r="BI33" s="62">
        <v>0</v>
      </c>
      <c r="BJ33" s="65">
        <v>0</v>
      </c>
      <c r="BK33" s="59">
        <v>0</v>
      </c>
      <c r="BL33" s="62">
        <v>0</v>
      </c>
      <c r="BM33" s="65">
        <v>0</v>
      </c>
      <c r="BN33" s="59">
        <v>0</v>
      </c>
      <c r="BO33" s="62">
        <v>0</v>
      </c>
      <c r="BP33" s="65">
        <v>0</v>
      </c>
      <c r="BQ33" s="59">
        <v>0</v>
      </c>
      <c r="BR33" s="62">
        <v>0</v>
      </c>
      <c r="BS33" s="65">
        <v>0</v>
      </c>
      <c r="BT33" s="59">
        <v>0</v>
      </c>
      <c r="BU33" s="62">
        <v>0</v>
      </c>
      <c r="BV33" s="65">
        <v>0</v>
      </c>
      <c r="BW33" s="59">
        <v>0</v>
      </c>
      <c r="BX33" s="62">
        <v>0</v>
      </c>
      <c r="BY33" s="65">
        <v>0</v>
      </c>
      <c r="BZ33" s="59">
        <v>0</v>
      </c>
      <c r="CA33" s="62">
        <v>0</v>
      </c>
      <c r="CB33" s="65">
        <v>0</v>
      </c>
      <c r="CC33" s="59">
        <v>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458" t="s">
        <v>136</v>
      </c>
      <c r="B34" s="9">
        <v>27</v>
      </c>
      <c r="C34" s="57" t="s">
        <v>137</v>
      </c>
      <c r="D34" s="70" t="s">
        <v>50</v>
      </c>
      <c r="E34" s="59">
        <v>1250</v>
      </c>
      <c r="F34" s="11">
        <f t="shared" si="11"/>
        <v>0</v>
      </c>
      <c r="G34" s="61">
        <v>3</v>
      </c>
      <c r="H34" s="11">
        <f t="shared" si="12"/>
        <v>0</v>
      </c>
      <c r="I34" s="62"/>
      <c r="J34" s="109" t="str">
        <f t="shared" si="13"/>
      </c>
      <c r="K34" s="111">
        <f t="shared" si="15"/>
        <v>0</v>
      </c>
      <c r="L34" s="64">
        <v>0</v>
      </c>
      <c r="M34" s="62">
        <v>0</v>
      </c>
      <c r="N34" s="65">
        <v>0</v>
      </c>
      <c r="O34" s="59">
        <v>45</v>
      </c>
      <c r="P34" s="62">
        <v>0</v>
      </c>
      <c r="Q34" s="65">
        <v>0</v>
      </c>
      <c r="R34" s="358">
        <v>0</v>
      </c>
      <c r="S34" s="359">
        <v>0</v>
      </c>
      <c r="T34" s="360">
        <v>0</v>
      </c>
      <c r="U34" s="393">
        <v>45</v>
      </c>
      <c r="V34" s="394">
        <v>0</v>
      </c>
      <c r="W34" s="395">
        <v>0</v>
      </c>
      <c r="X34" s="428">
        <v>10</v>
      </c>
      <c r="Y34" s="429">
        <v>0</v>
      </c>
      <c r="Z34" s="430">
        <v>0</v>
      </c>
      <c r="AA34" s="59">
        <v>56</v>
      </c>
      <c r="AB34" s="62">
        <v>1</v>
      </c>
      <c r="AC34" s="65">
        <v>0</v>
      </c>
      <c r="AD34" s="59">
        <v>0</v>
      </c>
      <c r="AE34" s="62">
        <v>0</v>
      </c>
      <c r="AF34" s="65">
        <v>0</v>
      </c>
      <c r="AG34" s="59">
        <v>0</v>
      </c>
      <c r="AH34" s="62">
        <v>0</v>
      </c>
      <c r="AI34" s="65">
        <v>0</v>
      </c>
      <c r="AJ34" s="59">
        <v>0</v>
      </c>
      <c r="AK34" s="62">
        <v>0</v>
      </c>
      <c r="AL34" s="65">
        <v>0</v>
      </c>
      <c r="AM34" s="59">
        <v>0</v>
      </c>
      <c r="AN34" s="62">
        <v>0</v>
      </c>
      <c r="AO34" s="65">
        <v>0</v>
      </c>
      <c r="AP34" s="59">
        <v>0</v>
      </c>
      <c r="AQ34" s="62">
        <v>0</v>
      </c>
      <c r="AR34" s="65">
        <v>0</v>
      </c>
      <c r="AS34" s="59">
        <v>0</v>
      </c>
      <c r="AT34" s="62">
        <v>0</v>
      </c>
      <c r="AU34" s="65">
        <v>0</v>
      </c>
      <c r="AV34" s="59">
        <v>0</v>
      </c>
      <c r="AW34" s="62">
        <v>0</v>
      </c>
      <c r="AX34" s="65">
        <v>0</v>
      </c>
      <c r="AY34" s="59">
        <v>0</v>
      </c>
      <c r="AZ34" s="62">
        <v>0</v>
      </c>
      <c r="BA34" s="65">
        <v>0</v>
      </c>
      <c r="BB34" s="59">
        <v>0</v>
      </c>
      <c r="BC34" s="62">
        <v>0</v>
      </c>
      <c r="BD34" s="65">
        <v>0</v>
      </c>
      <c r="BE34" s="59">
        <v>0</v>
      </c>
      <c r="BF34" s="62">
        <v>0</v>
      </c>
      <c r="BG34" s="65">
        <v>0</v>
      </c>
      <c r="BH34" s="59">
        <v>0</v>
      </c>
      <c r="BI34" s="62">
        <v>0</v>
      </c>
      <c r="BJ34" s="65">
        <v>0</v>
      </c>
      <c r="BK34" s="59">
        <v>0</v>
      </c>
      <c r="BL34" s="62">
        <v>0</v>
      </c>
      <c r="BM34" s="65">
        <v>0</v>
      </c>
      <c r="BN34" s="59">
        <v>0</v>
      </c>
      <c r="BO34" s="62">
        <v>0</v>
      </c>
      <c r="BP34" s="65">
        <v>0</v>
      </c>
      <c r="BQ34" s="59">
        <v>0</v>
      </c>
      <c r="BR34" s="62">
        <v>0</v>
      </c>
      <c r="BS34" s="65">
        <v>0</v>
      </c>
      <c r="BT34" s="59">
        <v>0</v>
      </c>
      <c r="BU34" s="62">
        <v>0</v>
      </c>
      <c r="BV34" s="65">
        <v>0</v>
      </c>
      <c r="BW34" s="59">
        <v>0</v>
      </c>
      <c r="BX34" s="62">
        <v>0</v>
      </c>
      <c r="BY34" s="65">
        <v>0</v>
      </c>
      <c r="BZ34" s="59">
        <v>0</v>
      </c>
      <c r="CA34" s="62">
        <v>0</v>
      </c>
      <c r="CB34" s="65">
        <v>0</v>
      </c>
      <c r="CC34" s="59">
        <v>0</v>
      </c>
      <c r="CD34" s="62">
        <v>0</v>
      </c>
      <c r="CE34" s="65">
        <v>0</v>
      </c>
      <c r="CF34" s="59"/>
      <c r="CG34" s="62"/>
      <c r="CH34" s="65"/>
      <c r="CI34" s="59"/>
      <c r="CJ34" s="62"/>
      <c r="CK34" s="65"/>
    </row>
    <row r="35" ht="25.15" customHeight="1">
      <c r="A35" s="458" t="s">
        <v>138</v>
      </c>
      <c r="B35" s="9">
        <v>28</v>
      </c>
      <c r="C35" s="57" t="s">
        <v>139</v>
      </c>
      <c r="D35" s="70" t="s">
        <v>50</v>
      </c>
      <c r="E35" s="59">
        <v>1250</v>
      </c>
      <c r="F35" s="11">
        <f t="shared" si="11"/>
        <v>0</v>
      </c>
      <c r="G35" s="61">
        <v>3</v>
      </c>
      <c r="H35" s="11">
        <f t="shared" si="12"/>
        <v>0</v>
      </c>
      <c r="I35" s="62"/>
      <c r="J35" s="109" t="str">
        <f t="shared" si="13"/>
      </c>
      <c r="K35" s="111">
        <f t="shared" si="15"/>
        <v>0</v>
      </c>
      <c r="L35" s="64">
        <v>88</v>
      </c>
      <c r="M35" s="62">
        <v>0</v>
      </c>
      <c r="N35" s="65">
        <v>0</v>
      </c>
      <c r="O35" s="59">
        <v>52</v>
      </c>
      <c r="P35" s="62">
        <v>0</v>
      </c>
      <c r="Q35" s="65">
        <v>0</v>
      </c>
      <c r="R35" s="358">
        <v>29</v>
      </c>
      <c r="S35" s="359">
        <v>0</v>
      </c>
      <c r="T35" s="360">
        <v>0</v>
      </c>
      <c r="U35" s="393">
        <v>14</v>
      </c>
      <c r="V35" s="394">
        <v>0</v>
      </c>
      <c r="W35" s="395">
        <v>0</v>
      </c>
      <c r="X35" s="428">
        <v>0</v>
      </c>
      <c r="Y35" s="429">
        <v>0</v>
      </c>
      <c r="Z35" s="430">
        <v>0</v>
      </c>
      <c r="AA35" s="59">
        <v>27</v>
      </c>
      <c r="AB35" s="62">
        <v>1</v>
      </c>
      <c r="AC35" s="65">
        <v>0</v>
      </c>
      <c r="AD35" s="59">
        <v>0</v>
      </c>
      <c r="AE35" s="62">
        <v>0</v>
      </c>
      <c r="AF35" s="65">
        <v>0</v>
      </c>
      <c r="AG35" s="59">
        <v>0</v>
      </c>
      <c r="AH35" s="62">
        <v>0</v>
      </c>
      <c r="AI35" s="65">
        <v>0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0</v>
      </c>
      <c r="BL35" s="62">
        <v>0</v>
      </c>
      <c r="BM35" s="65">
        <v>0</v>
      </c>
      <c r="BN35" s="59">
        <v>0</v>
      </c>
      <c r="BO35" s="62">
        <v>0</v>
      </c>
      <c r="BP35" s="65">
        <v>0</v>
      </c>
      <c r="BQ35" s="59">
        <v>0</v>
      </c>
      <c r="BR35" s="62">
        <v>0</v>
      </c>
      <c r="BS35" s="65">
        <v>0</v>
      </c>
      <c r="BT35" s="59">
        <v>0</v>
      </c>
      <c r="BU35" s="62">
        <v>0</v>
      </c>
      <c r="BV35" s="65">
        <v>0</v>
      </c>
      <c r="BW35" s="59">
        <v>0</v>
      </c>
      <c r="BX35" s="62">
        <v>0</v>
      </c>
      <c r="BY35" s="65">
        <v>0</v>
      </c>
      <c r="BZ35" s="59">
        <v>0</v>
      </c>
      <c r="CA35" s="62">
        <v>0</v>
      </c>
      <c r="CB35" s="65">
        <v>0</v>
      </c>
      <c r="CC35" s="59">
        <v>0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458" t="s">
        <v>140</v>
      </c>
      <c r="B36" s="9">
        <v>29</v>
      </c>
      <c r="C36" s="57" t="s">
        <v>141</v>
      </c>
      <c r="D36" s="70" t="s">
        <v>50</v>
      </c>
      <c r="E36" s="59">
        <v>1250</v>
      </c>
      <c r="F36" s="11">
        <f t="shared" si="11"/>
        <v>0</v>
      </c>
      <c r="G36" s="61">
        <v>3</v>
      </c>
      <c r="H36" s="11">
        <f t="shared" si="12"/>
        <v>0</v>
      </c>
      <c r="I36" s="62"/>
      <c r="J36" s="109" t="str">
        <f t="shared" si="13"/>
      </c>
      <c r="K36" s="111">
        <f t="shared" si="15"/>
        <v>0</v>
      </c>
      <c r="L36" s="64">
        <v>52</v>
      </c>
      <c r="M36" s="62">
        <v>0</v>
      </c>
      <c r="N36" s="65">
        <v>0</v>
      </c>
      <c r="O36" s="59">
        <v>52</v>
      </c>
      <c r="P36" s="62">
        <v>0</v>
      </c>
      <c r="Q36" s="65">
        <v>0</v>
      </c>
      <c r="R36" s="358">
        <v>39</v>
      </c>
      <c r="S36" s="359">
        <v>1</v>
      </c>
      <c r="T36" s="360">
        <v>0</v>
      </c>
      <c r="U36" s="393">
        <v>124</v>
      </c>
      <c r="V36" s="394">
        <v>0</v>
      </c>
      <c r="W36" s="395">
        <v>0</v>
      </c>
      <c r="X36" s="428">
        <v>61</v>
      </c>
      <c r="Y36" s="429">
        <v>1</v>
      </c>
      <c r="Z36" s="430">
        <v>0</v>
      </c>
      <c r="AA36" s="59">
        <v>84</v>
      </c>
      <c r="AB36" s="62">
        <v>1</v>
      </c>
      <c r="AC36" s="65">
        <v>0</v>
      </c>
      <c r="AD36" s="59">
        <v>0</v>
      </c>
      <c r="AE36" s="62">
        <v>0</v>
      </c>
      <c r="AF36" s="65">
        <v>0</v>
      </c>
      <c r="AG36" s="59">
        <v>0</v>
      </c>
      <c r="AH36" s="62">
        <v>0</v>
      </c>
      <c r="AI36" s="65">
        <v>0</v>
      </c>
      <c r="AJ36" s="59">
        <v>0</v>
      </c>
      <c r="AK36" s="62">
        <v>0</v>
      </c>
      <c r="AL36" s="65">
        <v>0</v>
      </c>
      <c r="AM36" s="59">
        <v>0</v>
      </c>
      <c r="AN36" s="62">
        <v>0</v>
      </c>
      <c r="AO36" s="65">
        <v>0</v>
      </c>
      <c r="AP36" s="59">
        <v>0</v>
      </c>
      <c r="AQ36" s="62">
        <v>0</v>
      </c>
      <c r="AR36" s="65">
        <v>0</v>
      </c>
      <c r="AS36" s="59">
        <v>0</v>
      </c>
      <c r="AT36" s="62">
        <v>0</v>
      </c>
      <c r="AU36" s="65">
        <v>0</v>
      </c>
      <c r="AV36" s="59">
        <v>0</v>
      </c>
      <c r="AW36" s="62">
        <v>0</v>
      </c>
      <c r="AX36" s="65">
        <v>0</v>
      </c>
      <c r="AY36" s="59">
        <v>0</v>
      </c>
      <c r="AZ36" s="62">
        <v>0</v>
      </c>
      <c r="BA36" s="65">
        <v>0</v>
      </c>
      <c r="BB36" s="59">
        <v>0</v>
      </c>
      <c r="BC36" s="62">
        <v>0</v>
      </c>
      <c r="BD36" s="65">
        <v>0</v>
      </c>
      <c r="BE36" s="59">
        <v>0</v>
      </c>
      <c r="BF36" s="62">
        <v>0</v>
      </c>
      <c r="BG36" s="65">
        <v>0</v>
      </c>
      <c r="BH36" s="59">
        <v>0</v>
      </c>
      <c r="BI36" s="62">
        <v>0</v>
      </c>
      <c r="BJ36" s="65">
        <v>0</v>
      </c>
      <c r="BK36" s="59">
        <v>0</v>
      </c>
      <c r="BL36" s="62">
        <v>0</v>
      </c>
      <c r="BM36" s="65">
        <v>0</v>
      </c>
      <c r="BN36" s="59">
        <v>0</v>
      </c>
      <c r="BO36" s="62">
        <v>0</v>
      </c>
      <c r="BP36" s="65">
        <v>0</v>
      </c>
      <c r="BQ36" s="59">
        <v>0</v>
      </c>
      <c r="BR36" s="62">
        <v>0</v>
      </c>
      <c r="BS36" s="65">
        <v>0</v>
      </c>
      <c r="BT36" s="59">
        <v>0</v>
      </c>
      <c r="BU36" s="62">
        <v>0</v>
      </c>
      <c r="BV36" s="65">
        <v>0</v>
      </c>
      <c r="BW36" s="59">
        <v>0</v>
      </c>
      <c r="BX36" s="62">
        <v>0</v>
      </c>
      <c r="BY36" s="65">
        <v>0</v>
      </c>
      <c r="BZ36" s="59">
        <v>0</v>
      </c>
      <c r="CA36" s="62">
        <v>0</v>
      </c>
      <c r="CB36" s="65">
        <v>0</v>
      </c>
      <c r="CC36" s="59">
        <v>0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A37" s="458" t="s">
        <v>142</v>
      </c>
      <c r="B37" s="9">
        <v>30</v>
      </c>
      <c r="C37" s="57" t="s">
        <v>143</v>
      </c>
      <c r="D37" s="70" t="s">
        <v>50</v>
      </c>
      <c r="E37" s="59">
        <v>1250</v>
      </c>
      <c r="F37" s="11">
        <f t="shared" si="11"/>
        <v>0</v>
      </c>
      <c r="G37" s="61">
        <v>3</v>
      </c>
      <c r="H37" s="11">
        <f t="shared" si="12"/>
        <v>0</v>
      </c>
      <c r="I37" s="62"/>
      <c r="J37" s="109" t="str">
        <f t="shared" si="13"/>
      </c>
      <c r="K37" s="111">
        <f t="shared" si="15"/>
        <v>0</v>
      </c>
      <c r="L37" s="64">
        <v>110</v>
      </c>
      <c r="M37" s="62">
        <v>0</v>
      </c>
      <c r="N37" s="65">
        <v>0</v>
      </c>
      <c r="O37" s="59">
        <v>29</v>
      </c>
      <c r="P37" s="62">
        <v>0</v>
      </c>
      <c r="Q37" s="65">
        <v>0</v>
      </c>
      <c r="R37" s="358">
        <v>50</v>
      </c>
      <c r="S37" s="359">
        <v>0</v>
      </c>
      <c r="T37" s="360">
        <v>0</v>
      </c>
      <c r="U37" s="393">
        <v>125</v>
      </c>
      <c r="V37" s="394">
        <v>0</v>
      </c>
      <c r="W37" s="395">
        <v>0</v>
      </c>
      <c r="X37" s="428">
        <v>71</v>
      </c>
      <c r="Y37" s="429">
        <v>0</v>
      </c>
      <c r="Z37" s="430">
        <v>0</v>
      </c>
      <c r="AA37" s="59">
        <v>84</v>
      </c>
      <c r="AB37" s="62">
        <v>0</v>
      </c>
      <c r="AC37" s="65">
        <v>0</v>
      </c>
      <c r="AD37" s="59">
        <v>0</v>
      </c>
      <c r="AE37" s="62">
        <v>0</v>
      </c>
      <c r="AF37" s="65">
        <v>0</v>
      </c>
      <c r="AG37" s="59">
        <v>0</v>
      </c>
      <c r="AH37" s="62">
        <v>0</v>
      </c>
      <c r="AI37" s="65">
        <v>0</v>
      </c>
      <c r="AJ37" s="59">
        <v>0</v>
      </c>
      <c r="AK37" s="62">
        <v>0</v>
      </c>
      <c r="AL37" s="65">
        <v>0</v>
      </c>
      <c r="AM37" s="59">
        <v>0</v>
      </c>
      <c r="AN37" s="62">
        <v>0</v>
      </c>
      <c r="AO37" s="65">
        <v>0</v>
      </c>
      <c r="AP37" s="59">
        <v>0</v>
      </c>
      <c r="AQ37" s="62">
        <v>0</v>
      </c>
      <c r="AR37" s="65">
        <v>0</v>
      </c>
      <c r="AS37" s="59">
        <v>0</v>
      </c>
      <c r="AT37" s="62">
        <v>0</v>
      </c>
      <c r="AU37" s="65">
        <v>0</v>
      </c>
      <c r="AV37" s="59">
        <v>0</v>
      </c>
      <c r="AW37" s="62">
        <v>0</v>
      </c>
      <c r="AX37" s="65">
        <v>0</v>
      </c>
      <c r="AY37" s="59">
        <v>0</v>
      </c>
      <c r="AZ37" s="62">
        <v>0</v>
      </c>
      <c r="BA37" s="65">
        <v>0</v>
      </c>
      <c r="BB37" s="59">
        <v>0</v>
      </c>
      <c r="BC37" s="62">
        <v>0</v>
      </c>
      <c r="BD37" s="65">
        <v>0</v>
      </c>
      <c r="BE37" s="59">
        <v>0</v>
      </c>
      <c r="BF37" s="62">
        <v>0</v>
      </c>
      <c r="BG37" s="65">
        <v>0</v>
      </c>
      <c r="BH37" s="59">
        <v>0</v>
      </c>
      <c r="BI37" s="62">
        <v>0</v>
      </c>
      <c r="BJ37" s="65">
        <v>0</v>
      </c>
      <c r="BK37" s="59">
        <v>0</v>
      </c>
      <c r="BL37" s="62">
        <v>0</v>
      </c>
      <c r="BM37" s="65">
        <v>0</v>
      </c>
      <c r="BN37" s="59">
        <v>0</v>
      </c>
      <c r="BO37" s="62">
        <v>0</v>
      </c>
      <c r="BP37" s="65">
        <v>0</v>
      </c>
      <c r="BQ37" s="59">
        <v>0</v>
      </c>
      <c r="BR37" s="62">
        <v>0</v>
      </c>
      <c r="BS37" s="65">
        <v>0</v>
      </c>
      <c r="BT37" s="59">
        <v>0</v>
      </c>
      <c r="BU37" s="62">
        <v>0</v>
      </c>
      <c r="BV37" s="65">
        <v>0</v>
      </c>
      <c r="BW37" s="59">
        <v>0</v>
      </c>
      <c r="BX37" s="62">
        <v>0</v>
      </c>
      <c r="BY37" s="65">
        <v>0</v>
      </c>
      <c r="BZ37" s="59">
        <v>0</v>
      </c>
      <c r="CA37" s="62">
        <v>0</v>
      </c>
      <c r="CB37" s="65">
        <v>0</v>
      </c>
      <c r="CC37" s="59">
        <v>0</v>
      </c>
      <c r="CD37" s="62">
        <v>0</v>
      </c>
      <c r="CE37" s="65">
        <v>0</v>
      </c>
      <c r="CF37" s="59"/>
      <c r="CG37" s="62"/>
      <c r="CH37" s="65"/>
      <c r="CI37" s="59"/>
      <c r="CJ37" s="62"/>
      <c r="CK37" s="65"/>
    </row>
    <row r="38" ht="25.15" customHeight="1">
      <c r="A38" s="458" t="s">
        <v>144</v>
      </c>
      <c r="B38" s="9">
        <v>31</v>
      </c>
      <c r="C38" s="57" t="s">
        <v>145</v>
      </c>
      <c r="D38" s="70" t="s">
        <v>50</v>
      </c>
      <c r="E38" s="59">
        <v>1250</v>
      </c>
      <c r="F38" s="11">
        <f t="shared" si="11"/>
        <v>0</v>
      </c>
      <c r="G38" s="61">
        <v>3</v>
      </c>
      <c r="H38" s="11">
        <f t="shared" si="12"/>
        <v>0</v>
      </c>
      <c r="I38" s="62"/>
      <c r="J38" s="109" t="str">
        <f t="shared" si="13"/>
      </c>
      <c r="K38" s="111">
        <f t="shared" si="15"/>
        <v>0</v>
      </c>
      <c r="L38" s="64">
        <v>79</v>
      </c>
      <c r="M38" s="62">
        <v>1</v>
      </c>
      <c r="N38" s="65">
        <v>0</v>
      </c>
      <c r="O38" s="59">
        <v>98</v>
      </c>
      <c r="P38" s="62">
        <v>0</v>
      </c>
      <c r="Q38" s="65">
        <v>0</v>
      </c>
      <c r="R38" s="358">
        <v>57</v>
      </c>
      <c r="S38" s="359">
        <v>0</v>
      </c>
      <c r="T38" s="360">
        <v>0</v>
      </c>
      <c r="U38" s="393">
        <v>120</v>
      </c>
      <c r="V38" s="394">
        <v>0</v>
      </c>
      <c r="W38" s="395">
        <v>0</v>
      </c>
      <c r="X38" s="428">
        <v>106</v>
      </c>
      <c r="Y38" s="429">
        <v>1</v>
      </c>
      <c r="Z38" s="430">
        <v>0</v>
      </c>
      <c r="AA38" s="59">
        <v>97</v>
      </c>
      <c r="AB38" s="62">
        <v>0</v>
      </c>
      <c r="AC38" s="65">
        <v>0</v>
      </c>
      <c r="AD38" s="59">
        <v>0</v>
      </c>
      <c r="AE38" s="62">
        <v>0</v>
      </c>
      <c r="AF38" s="65">
        <v>0</v>
      </c>
      <c r="AG38" s="59">
        <v>0</v>
      </c>
      <c r="AH38" s="62">
        <v>0</v>
      </c>
      <c r="AI38" s="65">
        <v>0</v>
      </c>
      <c r="AJ38" s="59">
        <v>0</v>
      </c>
      <c r="AK38" s="62">
        <v>0</v>
      </c>
      <c r="AL38" s="65">
        <v>0</v>
      </c>
      <c r="AM38" s="59">
        <v>0</v>
      </c>
      <c r="AN38" s="62">
        <v>0</v>
      </c>
      <c r="AO38" s="65">
        <v>0</v>
      </c>
      <c r="AP38" s="59">
        <v>0</v>
      </c>
      <c r="AQ38" s="62">
        <v>0</v>
      </c>
      <c r="AR38" s="65">
        <v>0</v>
      </c>
      <c r="AS38" s="59">
        <v>0</v>
      </c>
      <c r="AT38" s="62">
        <v>0</v>
      </c>
      <c r="AU38" s="65">
        <v>0</v>
      </c>
      <c r="AV38" s="59">
        <v>0</v>
      </c>
      <c r="AW38" s="62">
        <v>0</v>
      </c>
      <c r="AX38" s="65">
        <v>0</v>
      </c>
      <c r="AY38" s="59">
        <v>0</v>
      </c>
      <c r="AZ38" s="62">
        <v>0</v>
      </c>
      <c r="BA38" s="65">
        <v>0</v>
      </c>
      <c r="BB38" s="59">
        <v>0</v>
      </c>
      <c r="BC38" s="62">
        <v>0</v>
      </c>
      <c r="BD38" s="65">
        <v>0</v>
      </c>
      <c r="BE38" s="59">
        <v>0</v>
      </c>
      <c r="BF38" s="62">
        <v>0</v>
      </c>
      <c r="BG38" s="65">
        <v>0</v>
      </c>
      <c r="BH38" s="59">
        <v>0</v>
      </c>
      <c r="BI38" s="62">
        <v>0</v>
      </c>
      <c r="BJ38" s="65">
        <v>0</v>
      </c>
      <c r="BK38" s="59">
        <v>0</v>
      </c>
      <c r="BL38" s="62">
        <v>0</v>
      </c>
      <c r="BM38" s="65">
        <v>0</v>
      </c>
      <c r="BN38" s="59">
        <v>0</v>
      </c>
      <c r="BO38" s="62">
        <v>0</v>
      </c>
      <c r="BP38" s="65">
        <v>0</v>
      </c>
      <c r="BQ38" s="59">
        <v>0</v>
      </c>
      <c r="BR38" s="62">
        <v>0</v>
      </c>
      <c r="BS38" s="65">
        <v>0</v>
      </c>
      <c r="BT38" s="59">
        <v>0</v>
      </c>
      <c r="BU38" s="62">
        <v>0</v>
      </c>
      <c r="BV38" s="65">
        <v>0</v>
      </c>
      <c r="BW38" s="59">
        <v>0</v>
      </c>
      <c r="BX38" s="62">
        <v>0</v>
      </c>
      <c r="BY38" s="65">
        <v>0</v>
      </c>
      <c r="BZ38" s="59">
        <v>0</v>
      </c>
      <c r="CA38" s="62">
        <v>0</v>
      </c>
      <c r="CB38" s="65">
        <v>0</v>
      </c>
      <c r="CC38" s="59">
        <v>0</v>
      </c>
      <c r="CD38" s="62">
        <v>0</v>
      </c>
      <c r="CE38" s="65">
        <v>0</v>
      </c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1"/>
      </c>
      <c r="G39" s="61"/>
      <c r="H39" s="11" t="str">
        <f t="shared" si="12"/>
      </c>
      <c r="I39" s="62"/>
      <c r="J39" s="109" t="str">
        <f t="shared" si="13"/>
      </c>
      <c r="K39" s="111" t="str">
        <f t="shared" si="15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5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5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1"/>
      </c>
      <c r="G42" s="61"/>
      <c r="H42" s="11" t="str">
        <f t="shared" si="12"/>
      </c>
      <c r="I42" s="62"/>
      <c r="J42" s="109" t="str">
        <f t="shared" si="13"/>
      </c>
      <c r="K42" s="111" t="str">
        <f t="shared" si="15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5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5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1"/>
      </c>
      <c r="G45" s="61"/>
      <c r="H45" s="11" t="str">
        <f t="shared" si="12"/>
      </c>
      <c r="I45" s="62"/>
      <c r="J45" s="109" t="str">
        <f t="shared" si="13"/>
      </c>
      <c r="K45" s="111" t="str">
        <f t="shared" si="15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1"/>
      </c>
      <c r="G46" s="61"/>
      <c r="H46" s="11" t="str">
        <f t="shared" si="12"/>
      </c>
      <c r="I46" s="62"/>
      <c r="J46" s="109" t="str">
        <f t="shared" si="13"/>
      </c>
      <c r="K46" s="111" t="str">
        <f t="shared" si="15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5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5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5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5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5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5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5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5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5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5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5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5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5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5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5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5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5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5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5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5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5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5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5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5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5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5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5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5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5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5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5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5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5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5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5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5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5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ref="K84:K147" t="shared" si="16">IFERROR(H84-F84,"")</f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6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6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6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6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6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6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6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6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6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6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6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6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6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6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6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6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6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6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6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6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6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6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6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6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6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6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6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6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6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6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6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6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6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6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6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6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6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6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6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6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6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6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6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6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6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6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6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6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6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6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6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6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6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6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6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6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6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6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6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6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6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6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6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ref="K148:K211" t="shared" si="17">IFERROR(H148-F148,"")</f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7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7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7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7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7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7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7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7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7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7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7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7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7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7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7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7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7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7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7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7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7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7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7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7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7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7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7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7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7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7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7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7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7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7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7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7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7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7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7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7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7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7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7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7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7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7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7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7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7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7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7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7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7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7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7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7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7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7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7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7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7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7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7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ref="K212:K255" t="shared" si="18">IFERROR(H212-F212,"")</f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8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8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8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8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8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8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8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8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8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8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8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8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8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8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8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8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8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8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8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8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8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8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8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8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8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8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8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8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8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8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8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8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8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8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8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8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8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8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8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8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8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8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11"/>
      </c>
      <c r="G255" s="175"/>
      <c r="H255" s="174" t="str">
        <f t="shared" si="12"/>
      </c>
      <c r="I255" s="63"/>
      <c r="J255" s="176" t="str">
        <f t="shared" si="13"/>
      </c>
      <c r="K255" s="112" t="str">
        <f t="shared" si="18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zoomScaleNormal="10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F28" sqref="F2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560" t="str">
        <f>'LGA Registration'!A12</f>
        <v>LGA9</v>
      </c>
      <c r="B1" s="561"/>
      <c r="C1" s="119" t="s">
        <v>70</v>
      </c>
      <c r="D1" s="558" t="s">
        <v>71</v>
      </c>
      <c r="E1" s="559"/>
      <c r="F1" s="559"/>
      <c r="G1" s="559"/>
      <c r="H1" s="559"/>
      <c r="I1" s="559"/>
      <c r="J1" s="562" t="s">
        <v>31</v>
      </c>
      <c r="K1" s="554" t="s">
        <v>1</v>
      </c>
      <c r="L1" s="563"/>
      <c r="M1" s="564"/>
      <c r="N1" s="554" t="s">
        <v>2</v>
      </c>
      <c r="O1" s="555"/>
      <c r="P1" s="556"/>
      <c r="Q1" s="554" t="s">
        <v>3</v>
      </c>
      <c r="R1" s="555"/>
      <c r="S1" s="556"/>
      <c r="T1" s="554" t="s">
        <v>4</v>
      </c>
      <c r="U1" s="563"/>
      <c r="V1" s="564"/>
      <c r="W1" s="554" t="s">
        <v>5</v>
      </c>
      <c r="X1" s="555"/>
      <c r="Y1" s="564"/>
      <c r="Z1" s="554" t="s">
        <v>72</v>
      </c>
      <c r="AA1" s="555"/>
      <c r="AB1" s="556"/>
      <c r="AC1" s="554" t="s">
        <v>7</v>
      </c>
      <c r="AD1" s="555"/>
      <c r="AE1" s="564"/>
      <c r="AF1" s="554" t="s">
        <v>8</v>
      </c>
      <c r="AG1" s="555"/>
      <c r="AH1" s="556"/>
      <c r="AI1" s="554" t="s">
        <v>9</v>
      </c>
      <c r="AJ1" s="563"/>
      <c r="AK1" s="564"/>
      <c r="AL1" s="554" t="s">
        <v>73</v>
      </c>
      <c r="AM1" s="563"/>
      <c r="AN1" s="564"/>
      <c r="AO1" s="554" t="s">
        <v>11</v>
      </c>
      <c r="AP1" s="563"/>
      <c r="AQ1" s="564"/>
      <c r="AR1" s="554" t="s">
        <v>12</v>
      </c>
      <c r="AS1" s="563"/>
      <c r="AT1" s="564"/>
      <c r="AU1" s="554" t="s">
        <v>13</v>
      </c>
      <c r="AV1" s="563"/>
      <c r="AW1" s="564"/>
      <c r="AX1" s="554" t="s">
        <v>14</v>
      </c>
      <c r="AY1" s="563"/>
      <c r="AZ1" s="564"/>
      <c r="BA1" s="554" t="s">
        <v>15</v>
      </c>
      <c r="BB1" s="563"/>
      <c r="BC1" s="564"/>
      <c r="BD1" s="554" t="s">
        <v>16</v>
      </c>
      <c r="BE1" s="563"/>
      <c r="BF1" s="564"/>
      <c r="BG1" s="554" t="s">
        <v>17</v>
      </c>
      <c r="BH1" s="563"/>
      <c r="BI1" s="564"/>
      <c r="BJ1" s="554" t="s">
        <v>18</v>
      </c>
      <c r="BK1" s="563"/>
      <c r="BL1" s="564"/>
      <c r="BM1" s="554" t="s">
        <v>19</v>
      </c>
      <c r="BN1" s="563"/>
      <c r="BO1" s="564"/>
      <c r="BP1" s="554" t="s">
        <v>20</v>
      </c>
      <c r="BQ1" s="563"/>
      <c r="BR1" s="564"/>
      <c r="BS1" s="554" t="s">
        <v>21</v>
      </c>
      <c r="BT1" s="563"/>
      <c r="BU1" s="564"/>
      <c r="BV1" s="554" t="s">
        <v>22</v>
      </c>
      <c r="BW1" s="563"/>
      <c r="BX1" s="564"/>
      <c r="BY1" s="554" t="s">
        <v>23</v>
      </c>
      <c r="BZ1" s="563"/>
      <c r="CA1" s="564"/>
      <c r="CB1" s="557" t="s">
        <v>24</v>
      </c>
      <c r="CC1" s="555"/>
      <c r="CD1" s="556"/>
      <c r="CE1" s="554"/>
      <c r="CF1" s="555"/>
      <c r="CG1" s="556"/>
      <c r="CH1" s="557"/>
      <c r="CI1" s="555"/>
      <c r="CJ1" s="556"/>
    </row>
    <row r="2" ht="15" s="6" customFormat="1">
      <c r="A2" s="120"/>
      <c r="B2" s="12"/>
      <c r="D2" s="85"/>
      <c r="E2" s="86"/>
      <c r="F2" s="87"/>
      <c r="G2" s="86"/>
      <c r="H2" s="88"/>
      <c r="I2" s="89"/>
      <c r="J2" s="562"/>
      <c r="K2" s="90" t="s">
        <v>33</v>
      </c>
      <c r="L2" s="91" t="s">
        <v>36</v>
      </c>
      <c r="M2" s="92" t="s">
        <v>37</v>
      </c>
      <c r="N2" s="93" t="s">
        <v>33</v>
      </c>
      <c r="O2" s="91" t="s">
        <v>36</v>
      </c>
      <c r="P2" s="92" t="s">
        <v>37</v>
      </c>
      <c r="Q2" s="93" t="s">
        <v>33</v>
      </c>
      <c r="R2" s="91" t="s">
        <v>36</v>
      </c>
      <c r="S2" s="92" t="s">
        <v>37</v>
      </c>
      <c r="T2" s="94" t="s">
        <v>33</v>
      </c>
      <c r="U2" s="95" t="s">
        <v>36</v>
      </c>
      <c r="V2" s="96" t="s">
        <v>37</v>
      </c>
      <c r="W2" s="93" t="s">
        <v>33</v>
      </c>
      <c r="X2" s="91" t="s">
        <v>36</v>
      </c>
      <c r="Y2" s="92" t="s">
        <v>37</v>
      </c>
      <c r="Z2" s="93" t="s">
        <v>33</v>
      </c>
      <c r="AA2" s="91" t="s">
        <v>36</v>
      </c>
      <c r="AB2" s="92" t="s">
        <v>37</v>
      </c>
      <c r="AC2" s="93" t="s">
        <v>33</v>
      </c>
      <c r="AD2" s="91" t="s">
        <v>36</v>
      </c>
      <c r="AE2" s="92" t="s">
        <v>37</v>
      </c>
      <c r="AF2" s="93" t="s">
        <v>33</v>
      </c>
      <c r="AG2" s="91" t="s">
        <v>36</v>
      </c>
      <c r="AH2" s="92" t="s">
        <v>37</v>
      </c>
      <c r="AI2" s="93" t="s">
        <v>33</v>
      </c>
      <c r="AJ2" s="97" t="s">
        <v>36</v>
      </c>
      <c r="AK2" s="92" t="s">
        <v>37</v>
      </c>
      <c r="AL2" s="90" t="s">
        <v>33</v>
      </c>
      <c r="AM2" s="98" t="s">
        <v>36</v>
      </c>
      <c r="AN2" s="92" t="s">
        <v>37</v>
      </c>
      <c r="AO2" s="90" t="s">
        <v>33</v>
      </c>
      <c r="AP2" s="98" t="s">
        <v>36</v>
      </c>
      <c r="AQ2" s="92" t="s">
        <v>37</v>
      </c>
      <c r="AR2" s="90" t="s">
        <v>33</v>
      </c>
      <c r="AS2" s="98" t="s">
        <v>36</v>
      </c>
      <c r="AT2" s="92" t="s">
        <v>37</v>
      </c>
      <c r="AU2" s="90" t="s">
        <v>33</v>
      </c>
      <c r="AV2" s="98" t="s">
        <v>36</v>
      </c>
      <c r="AW2" s="92" t="s">
        <v>37</v>
      </c>
      <c r="AX2" s="90" t="s">
        <v>33</v>
      </c>
      <c r="AY2" s="98" t="s">
        <v>36</v>
      </c>
      <c r="AZ2" s="92" t="s">
        <v>37</v>
      </c>
      <c r="BA2" s="90" t="s">
        <v>33</v>
      </c>
      <c r="BB2" s="98" t="s">
        <v>36</v>
      </c>
      <c r="BC2" s="92" t="s">
        <v>37</v>
      </c>
      <c r="BD2" s="90" t="s">
        <v>33</v>
      </c>
      <c r="BE2" s="98" t="s">
        <v>36</v>
      </c>
      <c r="BF2" s="92" t="s">
        <v>37</v>
      </c>
      <c r="BG2" s="90" t="s">
        <v>33</v>
      </c>
      <c r="BH2" s="98" t="s">
        <v>36</v>
      </c>
      <c r="BI2" s="92" t="s">
        <v>37</v>
      </c>
      <c r="BJ2" s="90" t="s">
        <v>33</v>
      </c>
      <c r="BK2" s="98" t="s">
        <v>36</v>
      </c>
      <c r="BL2" s="92" t="s">
        <v>37</v>
      </c>
      <c r="BM2" s="90" t="s">
        <v>33</v>
      </c>
      <c r="BN2" s="98" t="s">
        <v>36</v>
      </c>
      <c r="BO2" s="92" t="s">
        <v>37</v>
      </c>
      <c r="BP2" s="90" t="s">
        <v>33</v>
      </c>
      <c r="BQ2" s="98" t="s">
        <v>36</v>
      </c>
      <c r="BR2" s="92" t="s">
        <v>37</v>
      </c>
      <c r="BS2" s="90" t="s">
        <v>33</v>
      </c>
      <c r="BT2" s="98" t="s">
        <v>36</v>
      </c>
      <c r="BU2" s="92" t="s">
        <v>37</v>
      </c>
      <c r="BV2" s="90" t="s">
        <v>33</v>
      </c>
      <c r="BW2" s="98" t="s">
        <v>36</v>
      </c>
      <c r="BX2" s="92" t="s">
        <v>37</v>
      </c>
      <c r="BY2" s="93" t="s">
        <v>33</v>
      </c>
      <c r="BZ2" s="91" t="s">
        <v>36</v>
      </c>
      <c r="CA2" s="92" t="s">
        <v>37</v>
      </c>
      <c r="CB2" s="93" t="s">
        <v>33</v>
      </c>
      <c r="CC2" s="91" t="s">
        <v>36</v>
      </c>
      <c r="CD2" s="92" t="s">
        <v>37</v>
      </c>
      <c r="CE2" s="93" t="s">
        <v>33</v>
      </c>
      <c r="CF2" s="91" t="s">
        <v>36</v>
      </c>
      <c r="CG2" s="92" t="s">
        <v>37</v>
      </c>
      <c r="CH2" s="93" t="s">
        <v>33</v>
      </c>
      <c r="CI2" s="91" t="s">
        <v>36</v>
      </c>
      <c r="CJ2" s="92" t="s">
        <v>37</v>
      </c>
    </row>
    <row r="3" hidden="1">
      <c r="D3" s="34"/>
      <c r="E3" s="128"/>
      <c r="F3" s="34"/>
      <c r="G3" s="128"/>
      <c r="H3" s="34"/>
      <c r="I3" s="129"/>
      <c r="J3" s="34"/>
      <c r="K3" s="99" t="str">
        <f>IF(COUNTA(K8:K255)=0,"",SUM(K8:K255))</f>
      </c>
      <c r="L3" s="99" t="str">
        <f ref="L3:BW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ref="BX3:CD3" t="shared" si="1">IF(COUNTA(BX8:BX255)=0,"",SUM(BX8:BX255))</f>
      </c>
      <c r="BY3" s="99" t="str">
        <f t="shared" si="1"/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ref="CE3:CJ3" t="shared" si="2">IF(CE8="","",SUM(CE8:CE255))</f>
      </c>
      <c r="CF3" s="99" t="str">
        <f t="shared" si="2"/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</row>
    <row r="4" hidden="1" s="10" customFormat="1">
      <c r="K4" s="100">
        <f>SUMIF($C$8:$C$255,"Facility",K8:K255)</f>
        <v>0</v>
      </c>
      <c r="L4" s="100">
        <f ref="L4:BW4" t="shared" si="3">SUMIF($C$8:$C$255,"Facility",L8:L255)</f>
        <v>0</v>
      </c>
      <c r="M4" s="100">
        <f t="shared" si="3"/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ref="BX4:CJ4" t="shared" si="4">SUMIF($C$8:$C$255,"Facility",BX8:BX255)</f>
        <v>0</v>
      </c>
      <c r="BY4" s="100">
        <f t="shared" si="4"/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</row>
    <row r="5" hidden="1">
      <c r="J5" s="30"/>
      <c r="K5" s="100">
        <f>SUMIF($C$8:$C$255,"Community",K8:K255)</f>
        <v>0</v>
      </c>
      <c r="L5" s="100">
        <f ref="L5:BW5" t="shared" si="5">SUMIF($C$8:$C$255,"Community",L8:L255)</f>
        <v>0</v>
      </c>
      <c r="M5" s="100">
        <f t="shared" si="5"/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ref="BX5:CJ5" t="shared" si="6">SUMIF($C$8:$C$255,"Community",BX8:BX255)</f>
        <v>0</v>
      </c>
      <c r="BY5" s="100">
        <f t="shared" si="6"/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</row>
    <row r="6" hidden="1">
      <c r="K6" s="101">
        <f ref="K6:M7" t="shared" si="7">SUM(K4,N4,Q4,T4,W4,Z4,AC4,AF4,AI4,AL4,AO4,AR4,AU4,AX4,BA4,BD4,BG4,BJ4,BM4,BP4,BS4,BV4,BY4,CB4,CE4,CH4)</f>
        <v>0</v>
      </c>
      <c r="L6" s="101">
        <f t="shared" si="7"/>
        <v>0</v>
      </c>
      <c r="M6" s="101">
        <f t="shared" si="7"/>
        <v>0</v>
      </c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</row>
    <row r="7" hidden="1" ht="15">
      <c r="K7" s="101">
        <f t="shared" si="7"/>
        <v>0</v>
      </c>
      <c r="L7" s="101">
        <f t="shared" si="7"/>
        <v>0</v>
      </c>
      <c r="M7" s="101">
        <f t="shared" si="7"/>
        <v>0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</row>
    <row r="8" ht="25.15" customHeight="1">
      <c r="A8" s="8"/>
      <c r="B8" s="56"/>
      <c r="C8" s="173"/>
      <c r="D8" s="102"/>
      <c r="E8" s="103"/>
      <c r="F8" s="104"/>
      <c r="G8" s="103"/>
      <c r="H8" s="105"/>
      <c r="I8" s="108"/>
      <c r="J8" s="110">
        <f>IFERROR(G8-E8,"")</f>
        <v>0</v>
      </c>
      <c r="K8" s="106"/>
      <c r="L8" s="105"/>
      <c r="M8" s="73"/>
      <c r="N8" s="102"/>
      <c r="O8" s="105"/>
      <c r="P8" s="73"/>
      <c r="Q8" s="102"/>
      <c r="R8" s="105"/>
      <c r="S8" s="73"/>
      <c r="T8" s="106"/>
      <c r="U8" s="105"/>
      <c r="V8" s="73"/>
      <c r="W8" s="102"/>
      <c r="X8" s="105"/>
      <c r="Y8" s="73"/>
      <c r="Z8" s="102"/>
      <c r="AA8" s="105"/>
      <c r="AB8" s="73"/>
      <c r="AC8" s="106"/>
      <c r="AD8" s="105"/>
      <c r="AE8" s="73"/>
      <c r="AF8" s="102"/>
      <c r="AG8" s="105"/>
      <c r="AH8" s="73"/>
      <c r="AI8" s="102"/>
      <c r="AJ8" s="105"/>
      <c r="AK8" s="73"/>
      <c r="AL8" s="106"/>
      <c r="AM8" s="105"/>
      <c r="AN8" s="73"/>
      <c r="AO8" s="102"/>
      <c r="AP8" s="105"/>
      <c r="AQ8" s="73"/>
      <c r="AR8" s="102"/>
      <c r="AS8" s="105"/>
      <c r="AT8" s="73"/>
      <c r="AU8" s="106"/>
      <c r="AV8" s="105"/>
      <c r="AW8" s="73"/>
      <c r="AX8" s="102"/>
      <c r="AY8" s="105"/>
      <c r="AZ8" s="73"/>
      <c r="BA8" s="102"/>
      <c r="BB8" s="105"/>
      <c r="BC8" s="73"/>
      <c r="BD8" s="102"/>
      <c r="BE8" s="105"/>
      <c r="BF8" s="73"/>
      <c r="BG8" s="102"/>
      <c r="BH8" s="105"/>
      <c r="BI8" s="73"/>
      <c r="BJ8" s="102"/>
      <c r="BK8" s="105"/>
      <c r="BL8" s="73"/>
      <c r="BM8" s="102"/>
      <c r="BN8" s="105"/>
      <c r="BO8" s="73"/>
      <c r="BP8" s="102"/>
      <c r="BQ8" s="105"/>
      <c r="BR8" s="73"/>
      <c r="BS8" s="102"/>
      <c r="BT8" s="105"/>
      <c r="BU8" s="73"/>
      <c r="BV8" s="102"/>
      <c r="BW8" s="105"/>
      <c r="BX8" s="73"/>
      <c r="BY8" s="102"/>
      <c r="BZ8" s="105"/>
      <c r="CA8" s="73"/>
      <c r="CB8" s="102"/>
      <c r="CC8" s="105"/>
      <c r="CD8" s="73"/>
      <c r="CE8" s="102"/>
      <c r="CF8" s="105"/>
      <c r="CG8" s="73"/>
      <c r="CH8" s="102"/>
      <c r="CI8" s="105"/>
      <c r="CJ8" s="73"/>
    </row>
    <row r="9" ht="25.15" customHeight="1">
      <c r="A9" s="9"/>
      <c r="B9" s="57"/>
      <c r="C9" s="70"/>
      <c r="D9" s="59"/>
      <c r="E9" s="11"/>
      <c r="F9" s="61"/>
      <c r="G9" s="11"/>
      <c r="H9" s="62"/>
      <c r="I9" s="109"/>
      <c r="J9" s="111">
        <f ref="J9:J240" t="shared" si="8">IFERROR(G9-E9,"")</f>
        <v>0</v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/>
      <c r="F10" s="61"/>
      <c r="G10" s="11"/>
      <c r="H10" s="62"/>
      <c r="I10" s="109"/>
      <c r="J10" s="111">
        <f t="shared" si="8"/>
        <v>0</v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/>
      <c r="F11" s="61"/>
      <c r="G11" s="11"/>
      <c r="H11" s="62"/>
      <c r="I11" s="109"/>
      <c r="J11" s="111">
        <f t="shared" si="8"/>
        <v>0</v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/>
      <c r="F12" s="61"/>
      <c r="G12" s="11"/>
      <c r="H12" s="62"/>
      <c r="I12" s="109"/>
      <c r="J12" s="111">
        <f t="shared" si="8"/>
        <v>0</v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172"/>
      <c r="E13" s="11"/>
      <c r="F13" s="171"/>
      <c r="G13" s="11"/>
      <c r="H13" s="62"/>
      <c r="I13" s="109"/>
      <c r="J13" s="111">
        <f t="shared" si="8"/>
        <v>0</v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172"/>
      <c r="E14" s="11"/>
      <c r="F14" s="171"/>
      <c r="G14" s="11"/>
      <c r="H14" s="62"/>
      <c r="I14" s="109"/>
      <c r="J14" s="111">
        <f t="shared" si="8"/>
        <v>0</v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172"/>
      <c r="E15" s="11"/>
      <c r="F15" s="171"/>
      <c r="G15" s="11"/>
      <c r="H15" s="62"/>
      <c r="I15" s="109"/>
      <c r="J15" s="111">
        <f t="shared" si="8"/>
        <v>0</v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172"/>
      <c r="E16" s="11"/>
      <c r="F16" s="171"/>
      <c r="G16" s="11"/>
      <c r="H16" s="62"/>
      <c r="I16" s="109"/>
      <c r="J16" s="111">
        <f t="shared" si="8"/>
        <v>0</v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172"/>
      <c r="E17" s="11"/>
      <c r="F17" s="171"/>
      <c r="G17" s="11"/>
      <c r="H17" s="62"/>
      <c r="I17" s="109"/>
      <c r="J17" s="111">
        <f t="shared" si="8"/>
        <v>0</v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172"/>
      <c r="E18" s="11"/>
      <c r="F18" s="171"/>
      <c r="G18" s="11"/>
      <c r="H18" s="62"/>
      <c r="I18" s="109"/>
      <c r="J18" s="111">
        <f t="shared" si="8"/>
        <v>0</v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172"/>
      <c r="E19" s="11"/>
      <c r="F19" s="171"/>
      <c r="G19" s="11"/>
      <c r="H19" s="62"/>
      <c r="I19" s="109"/>
      <c r="J19" s="111">
        <f t="shared" si="8"/>
        <v>0</v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172"/>
      <c r="E20" s="11"/>
      <c r="F20" s="171"/>
      <c r="G20" s="11"/>
      <c r="H20" s="62"/>
      <c r="I20" s="109"/>
      <c r="J20" s="111">
        <f t="shared" si="8"/>
        <v>0</v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172"/>
      <c r="E21" s="11"/>
      <c r="F21" s="171"/>
      <c r="G21" s="11"/>
      <c r="H21" s="62"/>
      <c r="I21" s="109"/>
      <c r="J21" s="111">
        <f t="shared" si="8"/>
        <v>0</v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ref="E22:E255" t="shared" si="9">IFERROR((SUM(K22,N22,Q22,T22,W22,Z22,AC22,AF22,AI22,AL22,AO22,AR22,AU22,AX22,BA22,BD22,BG22,BJ22,BM22,BP22,BS22,BV22,BY22,CB22,CE22,CH22)/D22),"")</f>
      </c>
      <c r="F22" s="61"/>
      <c r="G22" s="11" t="str">
        <f ref="G22:G255" t="shared" si="10">IFERROR((SUM(L22,O22,R22,U22,X22,AA22,AD22,AG22,AJ22,AM22,AP22,AS22,AV22,AY22,BB22,BE22,BH22,BK22,BN22,BQ22,BT22,BW22,BZ22,CC22,CF22,CI22)/F22),"")</f>
      </c>
      <c r="H22" s="62"/>
      <c r="I22" s="109" t="str">
        <f ref="I22:I255" t="shared" si="11">IFERROR((SUM(M22,P22,S22,V22,Y22,AB22,AE22,AH22,AK22,AN22,AQ22,AT22,AW22,AZ22,BC22,BF22,BI22,BL22,BO22,BR22,BU22,BX22,CA22,CD22,CG22,CJ22)/H22),"")</f>
      </c>
      <c r="J22" s="111" t="str">
        <f t="shared" si="8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9"/>
      </c>
      <c r="F23" s="61"/>
      <c r="G23" s="11" t="str">
        <f t="shared" si="10"/>
      </c>
      <c r="H23" s="62"/>
      <c r="I23" s="109" t="str">
        <f t="shared" si="11"/>
      </c>
      <c r="J23" s="111" t="str">
        <f t="shared" si="8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9"/>
      </c>
      <c r="F24" s="61"/>
      <c r="G24" s="11" t="str">
        <f t="shared" si="10"/>
      </c>
      <c r="H24" s="62"/>
      <c r="I24" s="109" t="str">
        <f t="shared" si="11"/>
      </c>
      <c r="J24" s="111" t="str">
        <f t="shared" si="8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9"/>
      </c>
      <c r="F25" s="61"/>
      <c r="G25" s="11" t="str">
        <f t="shared" si="10"/>
      </c>
      <c r="H25" s="62"/>
      <c r="I25" s="109" t="str">
        <f t="shared" si="11"/>
      </c>
      <c r="J25" s="111" t="str">
        <f t="shared" si="8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9"/>
      </c>
      <c r="F26" s="61"/>
      <c r="G26" s="11" t="str">
        <f t="shared" si="10"/>
      </c>
      <c r="H26" s="62"/>
      <c r="I26" s="109" t="str">
        <f t="shared" si="11"/>
      </c>
      <c r="J26" s="111" t="str">
        <f t="shared" si="8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9"/>
      </c>
      <c r="F27" s="61"/>
      <c r="G27" s="11" t="str">
        <f t="shared" si="10"/>
      </c>
      <c r="H27" s="62"/>
      <c r="I27" s="109" t="str">
        <f t="shared" si="11"/>
      </c>
      <c r="J27" s="111" t="str">
        <f t="shared" si="8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9"/>
      </c>
      <c r="F28" s="61"/>
      <c r="G28" s="11" t="str">
        <f t="shared" si="10"/>
      </c>
      <c r="H28" s="62"/>
      <c r="I28" s="109" t="str">
        <f t="shared" si="11"/>
      </c>
      <c r="J28" s="111" t="str">
        <f t="shared" si="8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9"/>
      </c>
      <c r="F29" s="61"/>
      <c r="G29" s="11" t="str">
        <f t="shared" si="10"/>
      </c>
      <c r="H29" s="62"/>
      <c r="I29" s="109" t="str">
        <f t="shared" si="11"/>
      </c>
      <c r="J29" s="111" t="str">
        <f t="shared" si="8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9"/>
      </c>
      <c r="F30" s="61"/>
      <c r="G30" s="11" t="str">
        <f t="shared" si="10"/>
      </c>
      <c r="H30" s="62"/>
      <c r="I30" s="109" t="str">
        <f t="shared" si="11"/>
      </c>
      <c r="J30" s="111" t="str">
        <f t="shared" si="8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9"/>
      </c>
      <c r="F31" s="61"/>
      <c r="G31" s="11" t="str">
        <f t="shared" si="10"/>
      </c>
      <c r="H31" s="62"/>
      <c r="I31" s="109" t="str">
        <f t="shared" si="11"/>
      </c>
      <c r="J31" s="111" t="str">
        <f t="shared" si="8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9"/>
      </c>
      <c r="F32" s="61"/>
      <c r="G32" s="11" t="str">
        <f t="shared" si="10"/>
      </c>
      <c r="H32" s="62"/>
      <c r="I32" s="109" t="str">
        <f t="shared" si="11"/>
      </c>
      <c r="J32" s="111" t="str">
        <f t="shared" si="8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9"/>
      </c>
      <c r="F33" s="61"/>
      <c r="G33" s="11" t="str">
        <f t="shared" si="10"/>
      </c>
      <c r="H33" s="62"/>
      <c r="I33" s="109" t="str">
        <f t="shared" si="11"/>
      </c>
      <c r="J33" s="111" t="str">
        <f t="shared" si="8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9"/>
      </c>
      <c r="F34" s="61"/>
      <c r="G34" s="11" t="str">
        <f t="shared" si="10"/>
      </c>
      <c r="H34" s="62"/>
      <c r="I34" s="109" t="str">
        <f t="shared" si="11"/>
      </c>
      <c r="J34" s="111" t="str">
        <f t="shared" si="8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9"/>
      </c>
      <c r="F35" s="61"/>
      <c r="G35" s="11" t="str">
        <f t="shared" si="10"/>
      </c>
      <c r="H35" s="62"/>
      <c r="I35" s="109" t="str">
        <f t="shared" si="11"/>
      </c>
      <c r="J35" s="111" t="str">
        <f t="shared" si="8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9"/>
      </c>
      <c r="F36" s="61"/>
      <c r="G36" s="11" t="str">
        <f t="shared" si="10"/>
      </c>
      <c r="H36" s="62"/>
      <c r="I36" s="109" t="str">
        <f t="shared" si="11"/>
      </c>
      <c r="J36" s="111" t="str">
        <f t="shared" si="8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9"/>
      </c>
      <c r="F37" s="61"/>
      <c r="G37" s="11" t="str">
        <f t="shared" si="10"/>
      </c>
      <c r="H37" s="62"/>
      <c r="I37" s="109" t="str">
        <f t="shared" si="11"/>
      </c>
      <c r="J37" s="111" t="str">
        <f t="shared" si="8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9"/>
      </c>
      <c r="F38" s="61"/>
      <c r="G38" s="11" t="str">
        <f t="shared" si="10"/>
      </c>
      <c r="H38" s="62"/>
      <c r="I38" s="109" t="str">
        <f t="shared" si="11"/>
      </c>
      <c r="J38" s="111" t="str">
        <f t="shared" si="8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9"/>
      </c>
      <c r="F39" s="61"/>
      <c r="G39" s="11" t="str">
        <f t="shared" si="10"/>
      </c>
      <c r="H39" s="62"/>
      <c r="I39" s="109" t="str">
        <f t="shared" si="11"/>
      </c>
      <c r="J39" s="111" t="str">
        <f t="shared" si="8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9"/>
      </c>
      <c r="F40" s="61"/>
      <c r="G40" s="11" t="str">
        <f t="shared" si="10"/>
      </c>
      <c r="H40" s="62"/>
      <c r="I40" s="109" t="str">
        <f t="shared" si="11"/>
      </c>
      <c r="J40" s="111" t="str">
        <f t="shared" si="8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9"/>
      </c>
      <c r="F41" s="61"/>
      <c r="G41" s="11" t="str">
        <f t="shared" si="10"/>
      </c>
      <c r="H41" s="62"/>
      <c r="I41" s="109" t="str">
        <f t="shared" si="11"/>
      </c>
      <c r="J41" s="111" t="str">
        <f t="shared" si="8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9"/>
      </c>
      <c r="F42" s="61"/>
      <c r="G42" s="11" t="str">
        <f t="shared" si="10"/>
      </c>
      <c r="H42" s="62"/>
      <c r="I42" s="109" t="str">
        <f t="shared" si="11"/>
      </c>
      <c r="J42" s="111" t="str">
        <f t="shared" si="8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9"/>
      </c>
      <c r="F43" s="61"/>
      <c r="G43" s="11" t="str">
        <f t="shared" si="10"/>
      </c>
      <c r="H43" s="62"/>
      <c r="I43" s="109" t="str">
        <f t="shared" si="11"/>
      </c>
      <c r="J43" s="111" t="str">
        <f t="shared" si="8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9"/>
      </c>
      <c r="F44" s="61"/>
      <c r="G44" s="11" t="str">
        <f t="shared" si="10"/>
      </c>
      <c r="H44" s="62"/>
      <c r="I44" s="109" t="str">
        <f t="shared" si="11"/>
      </c>
      <c r="J44" s="111" t="str">
        <f t="shared" si="8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9"/>
      </c>
      <c r="F45" s="61"/>
      <c r="G45" s="11" t="str">
        <f t="shared" si="10"/>
      </c>
      <c r="H45" s="62"/>
      <c r="I45" s="109" t="str">
        <f t="shared" si="11"/>
      </c>
      <c r="J45" s="111" t="str">
        <f t="shared" si="8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9"/>
      </c>
      <c r="F46" s="61"/>
      <c r="G46" s="11" t="str">
        <f t="shared" si="10"/>
      </c>
      <c r="H46" s="62"/>
      <c r="I46" s="109" t="str">
        <f t="shared" si="11"/>
      </c>
      <c r="J46" s="111" t="str">
        <f t="shared" si="8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9"/>
      </c>
      <c r="F47" s="61"/>
      <c r="G47" s="11" t="str">
        <f t="shared" si="10"/>
      </c>
      <c r="H47" s="62"/>
      <c r="I47" s="109" t="str">
        <f t="shared" si="11"/>
      </c>
      <c r="J47" s="111" t="str">
        <f t="shared" si="8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9"/>
      </c>
      <c r="F48" s="61"/>
      <c r="G48" s="11" t="str">
        <f t="shared" si="10"/>
      </c>
      <c r="H48" s="62"/>
      <c r="I48" s="109" t="str">
        <f t="shared" si="11"/>
      </c>
      <c r="J48" s="111" t="str">
        <f t="shared" si="8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9"/>
      </c>
      <c r="F49" s="61"/>
      <c r="G49" s="11" t="str">
        <f t="shared" si="10"/>
      </c>
      <c r="H49" s="62"/>
      <c r="I49" s="109" t="str">
        <f t="shared" si="11"/>
      </c>
      <c r="J49" s="111" t="str">
        <f t="shared" si="8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9"/>
      </c>
      <c r="F50" s="61"/>
      <c r="G50" s="11" t="str">
        <f t="shared" si="10"/>
      </c>
      <c r="H50" s="62"/>
      <c r="I50" s="109" t="str">
        <f t="shared" si="11"/>
      </c>
      <c r="J50" s="111" t="str">
        <f t="shared" si="8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9"/>
      </c>
      <c r="F51" s="61"/>
      <c r="G51" s="11" t="str">
        <f t="shared" si="10"/>
      </c>
      <c r="H51" s="62"/>
      <c r="I51" s="109" t="str">
        <f t="shared" si="11"/>
      </c>
      <c r="J51" s="111" t="str">
        <f t="shared" si="8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9"/>
      </c>
      <c r="F52" s="61"/>
      <c r="G52" s="11" t="str">
        <f t="shared" si="10"/>
      </c>
      <c r="H52" s="62"/>
      <c r="I52" s="109" t="str">
        <f t="shared" si="11"/>
      </c>
      <c r="J52" s="111" t="str">
        <f t="shared" si="8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9"/>
      </c>
      <c r="F53" s="61"/>
      <c r="G53" s="11" t="str">
        <f t="shared" si="10"/>
      </c>
      <c r="H53" s="62"/>
      <c r="I53" s="109" t="str">
        <f t="shared" si="11"/>
      </c>
      <c r="J53" s="111" t="str">
        <f t="shared" si="8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9"/>
      </c>
      <c r="F54" s="61"/>
      <c r="G54" s="11" t="str">
        <f t="shared" si="10"/>
      </c>
      <c r="H54" s="62"/>
      <c r="I54" s="109" t="str">
        <f t="shared" si="11"/>
      </c>
      <c r="J54" s="111" t="str">
        <f t="shared" si="8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9"/>
      </c>
      <c r="F55" s="61"/>
      <c r="G55" s="11" t="str">
        <f t="shared" si="10"/>
      </c>
      <c r="H55" s="62"/>
      <c r="I55" s="109" t="str">
        <f t="shared" si="11"/>
      </c>
      <c r="J55" s="111" t="str">
        <f t="shared" si="8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9"/>
      </c>
      <c r="F56" s="61"/>
      <c r="G56" s="11" t="str">
        <f t="shared" si="10"/>
      </c>
      <c r="H56" s="62"/>
      <c r="I56" s="109" t="str">
        <f t="shared" si="11"/>
      </c>
      <c r="J56" s="111" t="str">
        <f t="shared" si="8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9"/>
      </c>
      <c r="F57" s="61"/>
      <c r="G57" s="11" t="str">
        <f t="shared" si="10"/>
      </c>
      <c r="H57" s="62"/>
      <c r="I57" s="109" t="str">
        <f t="shared" si="11"/>
      </c>
      <c r="J57" s="111" t="str">
        <f t="shared" si="8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9"/>
      </c>
      <c r="F58" s="61"/>
      <c r="G58" s="11" t="str">
        <f t="shared" si="10"/>
      </c>
      <c r="H58" s="62"/>
      <c r="I58" s="109" t="str">
        <f t="shared" si="11"/>
      </c>
      <c r="J58" s="111" t="str">
        <f t="shared" si="8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9"/>
      </c>
      <c r="F59" s="61"/>
      <c r="G59" s="11" t="str">
        <f t="shared" si="10"/>
      </c>
      <c r="H59" s="62"/>
      <c r="I59" s="109" t="str">
        <f t="shared" si="11"/>
      </c>
      <c r="J59" s="111" t="str">
        <f t="shared" si="8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9"/>
      </c>
      <c r="F60" s="61"/>
      <c r="G60" s="11" t="str">
        <f t="shared" si="10"/>
      </c>
      <c r="H60" s="62"/>
      <c r="I60" s="109" t="str">
        <f t="shared" si="11"/>
      </c>
      <c r="J60" s="111" t="str">
        <f t="shared" si="8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9"/>
      </c>
      <c r="F61" s="61"/>
      <c r="G61" s="11" t="str">
        <f t="shared" si="10"/>
      </c>
      <c r="H61" s="62"/>
      <c r="I61" s="109" t="str">
        <f t="shared" si="11"/>
      </c>
      <c r="J61" s="111" t="str">
        <f t="shared" si="8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9"/>
      </c>
      <c r="F62" s="61"/>
      <c r="G62" s="11" t="str">
        <f t="shared" si="10"/>
      </c>
      <c r="H62" s="62"/>
      <c r="I62" s="109" t="str">
        <f t="shared" si="11"/>
      </c>
      <c r="J62" s="111" t="str">
        <f t="shared" si="8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9"/>
      </c>
      <c r="F63" s="61"/>
      <c r="G63" s="11" t="str">
        <f t="shared" si="10"/>
      </c>
      <c r="H63" s="62"/>
      <c r="I63" s="109" t="str">
        <f t="shared" si="11"/>
      </c>
      <c r="J63" s="111" t="str">
        <f t="shared" si="8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9"/>
      </c>
      <c r="F64" s="61"/>
      <c r="G64" s="11" t="str">
        <f t="shared" si="10"/>
      </c>
      <c r="H64" s="62"/>
      <c r="I64" s="109" t="str">
        <f t="shared" si="11"/>
      </c>
      <c r="J64" s="111" t="str">
        <f t="shared" si="8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9"/>
      </c>
      <c r="F65" s="61"/>
      <c r="G65" s="11" t="str">
        <f t="shared" si="10"/>
      </c>
      <c r="H65" s="62"/>
      <c r="I65" s="109" t="str">
        <f t="shared" si="11"/>
      </c>
      <c r="J65" s="111" t="str">
        <f t="shared" si="8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9"/>
      </c>
      <c r="F66" s="61"/>
      <c r="G66" s="11" t="str">
        <f t="shared" si="10"/>
      </c>
      <c r="H66" s="62"/>
      <c r="I66" s="109" t="str">
        <f t="shared" si="11"/>
      </c>
      <c r="J66" s="111" t="str">
        <f t="shared" si="8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9"/>
      </c>
      <c r="F67" s="61"/>
      <c r="G67" s="11" t="str">
        <f t="shared" si="10"/>
      </c>
      <c r="H67" s="62"/>
      <c r="I67" s="109" t="str">
        <f t="shared" si="11"/>
      </c>
      <c r="J67" s="111" t="str">
        <f t="shared" si="8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9"/>
      </c>
      <c r="F68" s="61"/>
      <c r="G68" s="11" t="str">
        <f t="shared" si="10"/>
      </c>
      <c r="H68" s="62"/>
      <c r="I68" s="109" t="str">
        <f t="shared" si="11"/>
      </c>
      <c r="J68" s="111" t="str">
        <f t="shared" si="8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9"/>
      </c>
      <c r="F69" s="61"/>
      <c r="G69" s="11" t="str">
        <f t="shared" si="10"/>
      </c>
      <c r="H69" s="62"/>
      <c r="I69" s="109" t="str">
        <f t="shared" si="11"/>
      </c>
      <c r="J69" s="111" t="str">
        <f t="shared" si="8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9"/>
      </c>
      <c r="F70" s="61"/>
      <c r="G70" s="11" t="str">
        <f t="shared" si="10"/>
      </c>
      <c r="H70" s="62"/>
      <c r="I70" s="109" t="str">
        <f t="shared" si="11"/>
      </c>
      <c r="J70" s="111" t="str">
        <f t="shared" si="8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9"/>
      </c>
      <c r="F71" s="61"/>
      <c r="G71" s="11" t="str">
        <f t="shared" si="10"/>
      </c>
      <c r="H71" s="62"/>
      <c r="I71" s="109" t="str">
        <f t="shared" si="11"/>
      </c>
      <c r="J71" s="111" t="str">
        <f t="shared" si="8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9"/>
      </c>
      <c r="F72" s="61"/>
      <c r="G72" s="11" t="str">
        <f t="shared" si="10"/>
      </c>
      <c r="H72" s="62"/>
      <c r="I72" s="109" t="str">
        <f t="shared" si="11"/>
      </c>
      <c r="J72" s="111" t="str">
        <f t="shared" si="8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9"/>
      </c>
      <c r="F73" s="61"/>
      <c r="G73" s="11" t="str">
        <f t="shared" si="10"/>
      </c>
      <c r="H73" s="62"/>
      <c r="I73" s="109" t="str">
        <f t="shared" si="11"/>
      </c>
      <c r="J73" s="111" t="str">
        <f t="shared" si="8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9"/>
      </c>
      <c r="F74" s="61"/>
      <c r="G74" s="11" t="str">
        <f t="shared" si="10"/>
      </c>
      <c r="H74" s="62"/>
      <c r="I74" s="109" t="str">
        <f t="shared" si="11"/>
      </c>
      <c r="J74" s="111" t="str">
        <f t="shared" si="8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9"/>
      </c>
      <c r="F75" s="61"/>
      <c r="G75" s="11" t="str">
        <f t="shared" si="10"/>
      </c>
      <c r="H75" s="62"/>
      <c r="I75" s="109" t="str">
        <f t="shared" si="11"/>
      </c>
      <c r="J75" s="111" t="str">
        <f t="shared" si="8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9"/>
      </c>
      <c r="F76" s="61"/>
      <c r="G76" s="11" t="str">
        <f t="shared" si="10"/>
      </c>
      <c r="H76" s="62"/>
      <c r="I76" s="109" t="str">
        <f t="shared" si="11"/>
      </c>
      <c r="J76" s="111" t="str">
        <f t="shared" si="8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9"/>
      </c>
      <c r="F77" s="61"/>
      <c r="G77" s="11" t="str">
        <f t="shared" si="10"/>
      </c>
      <c r="H77" s="62"/>
      <c r="I77" s="109" t="str">
        <f t="shared" si="11"/>
      </c>
      <c r="J77" s="111" t="str">
        <f t="shared" si="8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9"/>
      </c>
      <c r="F78" s="61"/>
      <c r="G78" s="11" t="str">
        <f t="shared" si="10"/>
      </c>
      <c r="H78" s="62"/>
      <c r="I78" s="109" t="str">
        <f t="shared" si="11"/>
      </c>
      <c r="J78" s="111" t="str">
        <f t="shared" si="8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9"/>
      </c>
      <c r="F79" s="61"/>
      <c r="G79" s="11" t="str">
        <f t="shared" si="10"/>
      </c>
      <c r="H79" s="62"/>
      <c r="I79" s="109" t="str">
        <f t="shared" si="11"/>
      </c>
      <c r="J79" s="111" t="str">
        <f t="shared" si="8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9"/>
      </c>
      <c r="F80" s="61"/>
      <c r="G80" s="11" t="str">
        <f t="shared" si="10"/>
      </c>
      <c r="H80" s="62"/>
      <c r="I80" s="109" t="str">
        <f t="shared" si="11"/>
      </c>
      <c r="J80" s="111" t="str">
        <f t="shared" si="8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9"/>
      </c>
      <c r="F81" s="61"/>
      <c r="G81" s="11" t="str">
        <f t="shared" si="10"/>
      </c>
      <c r="H81" s="62"/>
      <c r="I81" s="109" t="str">
        <f t="shared" si="11"/>
      </c>
      <c r="J81" s="111" t="str">
        <f t="shared" si="8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9"/>
      </c>
      <c r="F82" s="61"/>
      <c r="G82" s="11" t="str">
        <f t="shared" si="10"/>
      </c>
      <c r="H82" s="62"/>
      <c r="I82" s="109" t="str">
        <f t="shared" si="11"/>
      </c>
      <c r="J82" s="111" t="str">
        <f t="shared" si="8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9"/>
      </c>
      <c r="F83" s="61"/>
      <c r="G83" s="11" t="str">
        <f t="shared" si="10"/>
      </c>
      <c r="H83" s="62"/>
      <c r="I83" s="109" t="str">
        <f t="shared" si="11"/>
      </c>
      <c r="J83" s="111" t="str">
        <f t="shared" si="8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9"/>
      </c>
      <c r="F84" s="61"/>
      <c r="G84" s="11" t="str">
        <f t="shared" si="10"/>
      </c>
      <c r="H84" s="62"/>
      <c r="I84" s="109" t="str">
        <f t="shared" si="11"/>
      </c>
      <c r="J84" s="111" t="str">
        <f t="shared" si="8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9"/>
      </c>
      <c r="F85" s="61"/>
      <c r="G85" s="11" t="str">
        <f t="shared" si="10"/>
      </c>
      <c r="H85" s="62"/>
      <c r="I85" s="109" t="str">
        <f t="shared" si="11"/>
      </c>
      <c r="J85" s="111" t="str">
        <f t="shared" si="8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9"/>
      </c>
      <c r="F86" s="61"/>
      <c r="G86" s="11" t="str">
        <f t="shared" si="10"/>
      </c>
      <c r="H86" s="62"/>
      <c r="I86" s="109" t="str">
        <f t="shared" si="11"/>
      </c>
      <c r="J86" s="111" t="str">
        <f t="shared" si="8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9"/>
      </c>
      <c r="F87" s="61"/>
      <c r="G87" s="11" t="str">
        <f t="shared" si="10"/>
      </c>
      <c r="H87" s="62"/>
      <c r="I87" s="109" t="str">
        <f t="shared" si="11"/>
      </c>
      <c r="J87" s="111" t="str">
        <f t="shared" si="8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9"/>
      </c>
      <c r="F88" s="61"/>
      <c r="G88" s="11" t="str">
        <f t="shared" si="10"/>
      </c>
      <c r="H88" s="62"/>
      <c r="I88" s="109" t="str">
        <f t="shared" si="11"/>
      </c>
      <c r="J88" s="111" t="str">
        <f t="shared" si="8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9"/>
      </c>
      <c r="F89" s="61"/>
      <c r="G89" s="11" t="str">
        <f t="shared" si="10"/>
      </c>
      <c r="H89" s="62"/>
      <c r="I89" s="109" t="str">
        <f t="shared" si="11"/>
      </c>
      <c r="J89" s="111" t="str">
        <f t="shared" si="8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9"/>
      </c>
      <c r="F90" s="61"/>
      <c r="G90" s="11" t="str">
        <f t="shared" si="10"/>
      </c>
      <c r="H90" s="62"/>
      <c r="I90" s="109" t="str">
        <f t="shared" si="11"/>
      </c>
      <c r="J90" s="111" t="str">
        <f t="shared" si="8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9"/>
      </c>
      <c r="F91" s="61"/>
      <c r="G91" s="11" t="str">
        <f t="shared" si="10"/>
      </c>
      <c r="H91" s="62"/>
      <c r="I91" s="109" t="str">
        <f t="shared" si="11"/>
      </c>
      <c r="J91" s="111" t="str">
        <f t="shared" si="8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9"/>
      </c>
      <c r="F92" s="61"/>
      <c r="G92" s="11" t="str">
        <f t="shared" si="10"/>
      </c>
      <c r="H92" s="62"/>
      <c r="I92" s="109" t="str">
        <f t="shared" si="11"/>
      </c>
      <c r="J92" s="111" t="str">
        <f t="shared" si="8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9"/>
      </c>
      <c r="F93" s="61"/>
      <c r="G93" s="11" t="str">
        <f t="shared" si="10"/>
      </c>
      <c r="H93" s="62"/>
      <c r="I93" s="109" t="str">
        <f t="shared" si="11"/>
      </c>
      <c r="J93" s="111" t="str">
        <f t="shared" si="8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9"/>
      </c>
      <c r="F94" s="61"/>
      <c r="G94" s="11" t="str">
        <f t="shared" si="10"/>
      </c>
      <c r="H94" s="62"/>
      <c r="I94" s="109" t="str">
        <f t="shared" si="11"/>
      </c>
      <c r="J94" s="111" t="str">
        <f t="shared" si="8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9"/>
      </c>
      <c r="F95" s="61"/>
      <c r="G95" s="11" t="str">
        <f t="shared" si="10"/>
      </c>
      <c r="H95" s="62"/>
      <c r="I95" s="109" t="str">
        <f t="shared" si="11"/>
      </c>
      <c r="J95" s="111" t="str">
        <f t="shared" si="8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9"/>
      </c>
      <c r="F96" s="61"/>
      <c r="G96" s="11" t="str">
        <f t="shared" si="10"/>
      </c>
      <c r="H96" s="62"/>
      <c r="I96" s="109" t="str">
        <f t="shared" si="11"/>
      </c>
      <c r="J96" s="111" t="str">
        <f t="shared" si="8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9"/>
      </c>
      <c r="F97" s="61"/>
      <c r="G97" s="11" t="str">
        <f t="shared" si="10"/>
      </c>
      <c r="H97" s="62"/>
      <c r="I97" s="109" t="str">
        <f t="shared" si="11"/>
      </c>
      <c r="J97" s="111" t="str">
        <f t="shared" si="8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9"/>
      </c>
      <c r="F98" s="61"/>
      <c r="G98" s="11" t="str">
        <f t="shared" si="10"/>
      </c>
      <c r="H98" s="62"/>
      <c r="I98" s="109" t="str">
        <f t="shared" si="11"/>
      </c>
      <c r="J98" s="111" t="str">
        <f t="shared" si="8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9"/>
      </c>
      <c r="F99" s="61"/>
      <c r="G99" s="11" t="str">
        <f t="shared" si="10"/>
      </c>
      <c r="H99" s="62"/>
      <c r="I99" s="109" t="str">
        <f t="shared" si="11"/>
      </c>
      <c r="J99" s="111" t="str">
        <f t="shared" si="8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9"/>
      </c>
      <c r="F100" s="61"/>
      <c r="G100" s="11" t="str">
        <f t="shared" si="10"/>
      </c>
      <c r="H100" s="62"/>
      <c r="I100" s="109" t="str">
        <f t="shared" si="11"/>
      </c>
      <c r="J100" s="111" t="str">
        <f t="shared" si="8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9"/>
      </c>
      <c r="F101" s="61"/>
      <c r="G101" s="11" t="str">
        <f t="shared" si="10"/>
      </c>
      <c r="H101" s="62"/>
      <c r="I101" s="109" t="str">
        <f t="shared" si="11"/>
      </c>
      <c r="J101" s="111" t="str">
        <f t="shared" si="8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9"/>
      </c>
      <c r="F102" s="61"/>
      <c r="G102" s="11" t="str">
        <f t="shared" si="10"/>
      </c>
      <c r="H102" s="62"/>
      <c r="I102" s="109" t="str">
        <f t="shared" si="11"/>
      </c>
      <c r="J102" s="111" t="str">
        <f t="shared" si="8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9"/>
      </c>
      <c r="F103" s="61"/>
      <c r="G103" s="11" t="str">
        <f t="shared" si="10"/>
      </c>
      <c r="H103" s="62"/>
      <c r="I103" s="109" t="str">
        <f t="shared" si="11"/>
      </c>
      <c r="J103" s="111" t="str">
        <f t="shared" si="8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9"/>
      </c>
      <c r="F104" s="61"/>
      <c r="G104" s="11" t="str">
        <f t="shared" si="10"/>
      </c>
      <c r="H104" s="62"/>
      <c r="I104" s="109" t="str">
        <f t="shared" si="11"/>
      </c>
      <c r="J104" s="111" t="str">
        <f t="shared" si="8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9"/>
      </c>
      <c r="F105" s="61"/>
      <c r="G105" s="11" t="str">
        <f t="shared" si="10"/>
      </c>
      <c r="H105" s="62"/>
      <c r="I105" s="109" t="str">
        <f t="shared" si="11"/>
      </c>
      <c r="J105" s="111" t="str">
        <f t="shared" si="8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9"/>
      </c>
      <c r="F106" s="61"/>
      <c r="G106" s="11" t="str">
        <f t="shared" si="10"/>
      </c>
      <c r="H106" s="62"/>
      <c r="I106" s="109" t="str">
        <f t="shared" si="11"/>
      </c>
      <c r="J106" s="111" t="str">
        <f t="shared" si="8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9"/>
      </c>
      <c r="F107" s="61"/>
      <c r="G107" s="11" t="str">
        <f t="shared" si="10"/>
      </c>
      <c r="H107" s="62"/>
      <c r="I107" s="109" t="str">
        <f t="shared" si="11"/>
      </c>
      <c r="J107" s="111" t="str">
        <f t="shared" si="8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9"/>
      </c>
      <c r="F108" s="61"/>
      <c r="G108" s="11" t="str">
        <f t="shared" si="10"/>
      </c>
      <c r="H108" s="62"/>
      <c r="I108" s="109" t="str">
        <f t="shared" si="11"/>
      </c>
      <c r="J108" s="111" t="str">
        <f t="shared" si="8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9"/>
      </c>
      <c r="F109" s="61"/>
      <c r="G109" s="11" t="str">
        <f t="shared" si="10"/>
      </c>
      <c r="H109" s="62"/>
      <c r="I109" s="109" t="str">
        <f t="shared" si="11"/>
      </c>
      <c r="J109" s="111" t="str">
        <f t="shared" si="8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9"/>
      </c>
      <c r="F110" s="61"/>
      <c r="G110" s="11" t="str">
        <f t="shared" si="10"/>
      </c>
      <c r="H110" s="62"/>
      <c r="I110" s="109" t="str">
        <f t="shared" si="11"/>
      </c>
      <c r="J110" s="111" t="str">
        <f t="shared" si="8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9"/>
      </c>
      <c r="F111" s="61"/>
      <c r="G111" s="11" t="str">
        <f t="shared" si="10"/>
      </c>
      <c r="H111" s="62"/>
      <c r="I111" s="109" t="str">
        <f t="shared" si="11"/>
      </c>
      <c r="J111" s="111" t="str">
        <f t="shared" si="8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9"/>
      </c>
      <c r="F112" s="61"/>
      <c r="G112" s="11" t="str">
        <f t="shared" si="10"/>
      </c>
      <c r="H112" s="62"/>
      <c r="I112" s="109" t="str">
        <f t="shared" si="11"/>
      </c>
      <c r="J112" s="111" t="str">
        <f t="shared" si="8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9"/>
      </c>
      <c r="F113" s="61"/>
      <c r="G113" s="11" t="str">
        <f t="shared" si="10"/>
      </c>
      <c r="H113" s="62"/>
      <c r="I113" s="109" t="str">
        <f t="shared" si="11"/>
      </c>
      <c r="J113" s="111" t="str">
        <f t="shared" si="8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9"/>
      </c>
      <c r="F114" s="61"/>
      <c r="G114" s="11" t="str">
        <f t="shared" si="10"/>
      </c>
      <c r="H114" s="62"/>
      <c r="I114" s="109" t="str">
        <f t="shared" si="11"/>
      </c>
      <c r="J114" s="111" t="str">
        <f t="shared" si="8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9"/>
      </c>
      <c r="F115" s="61"/>
      <c r="G115" s="11" t="str">
        <f t="shared" si="10"/>
      </c>
      <c r="H115" s="62"/>
      <c r="I115" s="109" t="str">
        <f t="shared" si="11"/>
      </c>
      <c r="J115" s="111" t="str">
        <f t="shared" si="8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9"/>
      </c>
      <c r="F116" s="61"/>
      <c r="G116" s="11" t="str">
        <f t="shared" si="10"/>
      </c>
      <c r="H116" s="62"/>
      <c r="I116" s="109" t="str">
        <f t="shared" si="11"/>
      </c>
      <c r="J116" s="111" t="str">
        <f t="shared" si="8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9"/>
      </c>
      <c r="F117" s="61"/>
      <c r="G117" s="11" t="str">
        <f t="shared" si="10"/>
      </c>
      <c r="H117" s="62"/>
      <c r="I117" s="109" t="str">
        <f t="shared" si="11"/>
      </c>
      <c r="J117" s="111" t="str">
        <f t="shared" si="8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9"/>
      </c>
      <c r="F118" s="61"/>
      <c r="G118" s="11" t="str">
        <f t="shared" si="10"/>
      </c>
      <c r="H118" s="62"/>
      <c r="I118" s="109" t="str">
        <f t="shared" si="11"/>
      </c>
      <c r="J118" s="111" t="str">
        <f t="shared" si="8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9"/>
      </c>
      <c r="F119" s="61"/>
      <c r="G119" s="11" t="str">
        <f t="shared" si="10"/>
      </c>
      <c r="H119" s="62"/>
      <c r="I119" s="109" t="str">
        <f t="shared" si="11"/>
      </c>
      <c r="J119" s="111" t="str">
        <f t="shared" si="8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9"/>
      </c>
      <c r="F120" s="61"/>
      <c r="G120" s="11" t="str">
        <f t="shared" si="10"/>
      </c>
      <c r="H120" s="62"/>
      <c r="I120" s="109" t="str">
        <f t="shared" si="11"/>
      </c>
      <c r="J120" s="111" t="str">
        <f t="shared" si="8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9"/>
      </c>
      <c r="F121" s="61"/>
      <c r="G121" s="11" t="str">
        <f t="shared" si="10"/>
      </c>
      <c r="H121" s="62"/>
      <c r="I121" s="109" t="str">
        <f t="shared" si="11"/>
      </c>
      <c r="J121" s="111" t="str">
        <f t="shared" si="8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9"/>
      </c>
      <c r="F122" s="61"/>
      <c r="G122" s="11" t="str">
        <f t="shared" si="10"/>
      </c>
      <c r="H122" s="62"/>
      <c r="I122" s="109" t="str">
        <f t="shared" si="11"/>
      </c>
      <c r="J122" s="111" t="str">
        <f t="shared" si="8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9"/>
      </c>
      <c r="F123" s="61"/>
      <c r="G123" s="11" t="str">
        <f t="shared" si="10"/>
      </c>
      <c r="H123" s="62"/>
      <c r="I123" s="109" t="str">
        <f t="shared" si="11"/>
      </c>
      <c r="J123" s="111" t="str">
        <f t="shared" si="8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9"/>
      </c>
      <c r="F124" s="61"/>
      <c r="G124" s="11" t="str">
        <f t="shared" si="10"/>
      </c>
      <c r="H124" s="62"/>
      <c r="I124" s="109" t="str">
        <f t="shared" si="11"/>
      </c>
      <c r="J124" s="111" t="str">
        <f t="shared" si="8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9"/>
      </c>
      <c r="F125" s="61"/>
      <c r="G125" s="11" t="str">
        <f t="shared" si="10"/>
      </c>
      <c r="H125" s="62"/>
      <c r="I125" s="109" t="str">
        <f t="shared" si="11"/>
      </c>
      <c r="J125" s="111" t="str">
        <f t="shared" si="8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9"/>
      </c>
      <c r="F126" s="61"/>
      <c r="G126" s="11" t="str">
        <f t="shared" si="10"/>
      </c>
      <c r="H126" s="62"/>
      <c r="I126" s="109" t="str">
        <f t="shared" si="11"/>
      </c>
      <c r="J126" s="111" t="str">
        <f t="shared" si="8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9"/>
      </c>
      <c r="F127" s="61"/>
      <c r="G127" s="11" t="str">
        <f t="shared" si="10"/>
      </c>
      <c r="H127" s="62"/>
      <c r="I127" s="109" t="str">
        <f t="shared" si="11"/>
      </c>
      <c r="J127" s="111" t="str">
        <f t="shared" si="8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9"/>
      </c>
      <c r="F128" s="61"/>
      <c r="G128" s="11" t="str">
        <f t="shared" si="10"/>
      </c>
      <c r="H128" s="62"/>
      <c r="I128" s="109" t="str">
        <f t="shared" si="11"/>
      </c>
      <c r="J128" s="111" t="str">
        <f t="shared" si="8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9"/>
      </c>
      <c r="F129" s="61"/>
      <c r="G129" s="11" t="str">
        <f t="shared" si="10"/>
      </c>
      <c r="H129" s="62"/>
      <c r="I129" s="109" t="str">
        <f t="shared" si="11"/>
      </c>
      <c r="J129" s="111" t="str">
        <f t="shared" si="8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9"/>
      </c>
      <c r="F130" s="61"/>
      <c r="G130" s="11" t="str">
        <f t="shared" si="10"/>
      </c>
      <c r="H130" s="62"/>
      <c r="I130" s="109" t="str">
        <f t="shared" si="11"/>
      </c>
      <c r="J130" s="111" t="str">
        <f t="shared" si="8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9"/>
      </c>
      <c r="F131" s="61"/>
      <c r="G131" s="11" t="str">
        <f t="shared" si="10"/>
      </c>
      <c r="H131" s="62"/>
      <c r="I131" s="109" t="str">
        <f t="shared" si="11"/>
      </c>
      <c r="J131" s="111" t="str">
        <f t="shared" si="8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9"/>
      </c>
      <c r="F132" s="61"/>
      <c r="G132" s="11" t="str">
        <f t="shared" si="10"/>
      </c>
      <c r="H132" s="62"/>
      <c r="I132" s="109" t="str">
        <f t="shared" si="11"/>
      </c>
      <c r="J132" s="111" t="str">
        <f t="shared" si="8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9"/>
      </c>
      <c r="F133" s="61"/>
      <c r="G133" s="11" t="str">
        <f t="shared" si="10"/>
      </c>
      <c r="H133" s="62"/>
      <c r="I133" s="109" t="str">
        <f t="shared" si="11"/>
      </c>
      <c r="J133" s="111" t="str">
        <f t="shared" si="8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9"/>
      </c>
      <c r="F134" s="61"/>
      <c r="G134" s="11" t="str">
        <f t="shared" si="10"/>
      </c>
      <c r="H134" s="62"/>
      <c r="I134" s="109" t="str">
        <f t="shared" si="11"/>
      </c>
      <c r="J134" s="111" t="str">
        <f t="shared" si="8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9"/>
      </c>
      <c r="F135" s="61"/>
      <c r="G135" s="11" t="str">
        <f t="shared" si="10"/>
      </c>
      <c r="H135" s="62"/>
      <c r="I135" s="109" t="str">
        <f t="shared" si="11"/>
      </c>
      <c r="J135" s="111" t="str">
        <f t="shared" si="8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9"/>
      </c>
      <c r="F136" s="61"/>
      <c r="G136" s="11" t="str">
        <f t="shared" si="10"/>
      </c>
      <c r="H136" s="62"/>
      <c r="I136" s="109" t="str">
        <f t="shared" si="11"/>
      </c>
      <c r="J136" s="111" t="str">
        <f t="shared" si="8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9"/>
      </c>
      <c r="F137" s="61"/>
      <c r="G137" s="11" t="str">
        <f t="shared" si="10"/>
      </c>
      <c r="H137" s="62"/>
      <c r="I137" s="109" t="str">
        <f t="shared" si="11"/>
      </c>
      <c r="J137" s="111" t="str">
        <f t="shared" si="8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9"/>
      </c>
      <c r="F138" s="61"/>
      <c r="G138" s="11" t="str">
        <f t="shared" si="10"/>
      </c>
      <c r="H138" s="62"/>
      <c r="I138" s="109" t="str">
        <f t="shared" si="11"/>
      </c>
      <c r="J138" s="111" t="str">
        <f t="shared" si="8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9"/>
      </c>
      <c r="F139" s="61"/>
      <c r="G139" s="11" t="str">
        <f t="shared" si="10"/>
      </c>
      <c r="H139" s="62"/>
      <c r="I139" s="109" t="str">
        <f t="shared" si="11"/>
      </c>
      <c r="J139" s="111" t="str">
        <f t="shared" si="8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9"/>
      </c>
      <c r="F140" s="61"/>
      <c r="G140" s="11" t="str">
        <f t="shared" si="10"/>
      </c>
      <c r="H140" s="62"/>
      <c r="I140" s="109" t="str">
        <f t="shared" si="11"/>
      </c>
      <c r="J140" s="111" t="str">
        <f t="shared" si="8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9"/>
      </c>
      <c r="F141" s="61"/>
      <c r="G141" s="11" t="str">
        <f t="shared" si="10"/>
      </c>
      <c r="H141" s="62"/>
      <c r="I141" s="109" t="str">
        <f t="shared" si="11"/>
      </c>
      <c r="J141" s="111" t="str">
        <f t="shared" si="8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9"/>
      </c>
      <c r="F142" s="61"/>
      <c r="G142" s="11" t="str">
        <f t="shared" si="10"/>
      </c>
      <c r="H142" s="62"/>
      <c r="I142" s="109" t="str">
        <f t="shared" si="11"/>
      </c>
      <c r="J142" s="111" t="str">
        <f t="shared" si="8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9"/>
      </c>
      <c r="F143" s="61"/>
      <c r="G143" s="11" t="str">
        <f t="shared" si="10"/>
      </c>
      <c r="H143" s="62"/>
      <c r="I143" s="109" t="str">
        <f t="shared" si="11"/>
      </c>
      <c r="J143" s="111" t="str">
        <f t="shared" si="8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9"/>
      </c>
      <c r="F144" s="61"/>
      <c r="G144" s="11" t="str">
        <f t="shared" si="10"/>
      </c>
      <c r="H144" s="62"/>
      <c r="I144" s="109" t="str">
        <f t="shared" si="11"/>
      </c>
      <c r="J144" s="111" t="str">
        <f t="shared" si="8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9"/>
      </c>
      <c r="F145" s="61"/>
      <c r="G145" s="11" t="str">
        <f t="shared" si="10"/>
      </c>
      <c r="H145" s="62"/>
      <c r="I145" s="109" t="str">
        <f t="shared" si="11"/>
      </c>
      <c r="J145" s="111" t="str">
        <f t="shared" si="8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9"/>
      </c>
      <c r="F146" s="61"/>
      <c r="G146" s="11" t="str">
        <f t="shared" si="10"/>
      </c>
      <c r="H146" s="62"/>
      <c r="I146" s="109" t="str">
        <f t="shared" si="11"/>
      </c>
      <c r="J146" s="111" t="str">
        <f t="shared" si="8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9"/>
      </c>
      <c r="F147" s="61"/>
      <c r="G147" s="11" t="str">
        <f t="shared" si="10"/>
      </c>
      <c r="H147" s="62"/>
      <c r="I147" s="109" t="str">
        <f t="shared" si="11"/>
      </c>
      <c r="J147" s="111" t="str">
        <f t="shared" si="8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9"/>
      </c>
      <c r="F148" s="61"/>
      <c r="G148" s="11" t="str">
        <f t="shared" si="10"/>
      </c>
      <c r="H148" s="62"/>
      <c r="I148" s="109" t="str">
        <f t="shared" si="11"/>
      </c>
      <c r="J148" s="111" t="str">
        <f t="shared" si="8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9"/>
      </c>
      <c r="F149" s="61"/>
      <c r="G149" s="11" t="str">
        <f t="shared" si="10"/>
      </c>
      <c r="H149" s="62"/>
      <c r="I149" s="109" t="str">
        <f t="shared" si="11"/>
      </c>
      <c r="J149" s="111" t="str">
        <f t="shared" si="8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9"/>
      </c>
      <c r="F150" s="61"/>
      <c r="G150" s="11" t="str">
        <f t="shared" si="10"/>
      </c>
      <c r="H150" s="62"/>
      <c r="I150" s="109" t="str">
        <f t="shared" si="11"/>
      </c>
      <c r="J150" s="111" t="str">
        <f t="shared" si="8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9"/>
      </c>
      <c r="F151" s="61"/>
      <c r="G151" s="11" t="str">
        <f t="shared" si="10"/>
      </c>
      <c r="H151" s="62"/>
      <c r="I151" s="109" t="str">
        <f t="shared" si="11"/>
      </c>
      <c r="J151" s="111" t="str">
        <f t="shared" si="8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9"/>
      </c>
      <c r="F152" s="61"/>
      <c r="G152" s="11" t="str">
        <f t="shared" si="10"/>
      </c>
      <c r="H152" s="62"/>
      <c r="I152" s="109" t="str">
        <f t="shared" si="11"/>
      </c>
      <c r="J152" s="111" t="str">
        <f t="shared" si="8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9"/>
      </c>
      <c r="F153" s="61"/>
      <c r="G153" s="11" t="str">
        <f t="shared" si="10"/>
      </c>
      <c r="H153" s="62"/>
      <c r="I153" s="109" t="str">
        <f t="shared" si="11"/>
      </c>
      <c r="J153" s="111" t="str">
        <f t="shared" si="8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9"/>
      </c>
      <c r="F154" s="61"/>
      <c r="G154" s="11" t="str">
        <f t="shared" si="10"/>
      </c>
      <c r="H154" s="62"/>
      <c r="I154" s="109" t="str">
        <f t="shared" si="11"/>
      </c>
      <c r="J154" s="111" t="str">
        <f t="shared" si="8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9"/>
      </c>
      <c r="F155" s="61"/>
      <c r="G155" s="11" t="str">
        <f t="shared" si="10"/>
      </c>
      <c r="H155" s="62"/>
      <c r="I155" s="109" t="str">
        <f t="shared" si="11"/>
      </c>
      <c r="J155" s="111" t="str">
        <f t="shared" si="8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9"/>
      </c>
      <c r="F156" s="61"/>
      <c r="G156" s="11" t="str">
        <f t="shared" si="10"/>
      </c>
      <c r="H156" s="62"/>
      <c r="I156" s="109" t="str">
        <f t="shared" si="11"/>
      </c>
      <c r="J156" s="111" t="str">
        <f t="shared" si="8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9"/>
      </c>
      <c r="F157" s="61"/>
      <c r="G157" s="11" t="str">
        <f t="shared" si="10"/>
      </c>
      <c r="H157" s="62"/>
      <c r="I157" s="109" t="str">
        <f t="shared" si="11"/>
      </c>
      <c r="J157" s="111" t="str">
        <f t="shared" si="8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9"/>
      </c>
      <c r="F158" s="61"/>
      <c r="G158" s="11" t="str">
        <f t="shared" si="10"/>
      </c>
      <c r="H158" s="62"/>
      <c r="I158" s="109" t="str">
        <f t="shared" si="11"/>
      </c>
      <c r="J158" s="111" t="str">
        <f t="shared" si="8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9"/>
      </c>
      <c r="F159" s="61"/>
      <c r="G159" s="11" t="str">
        <f t="shared" si="10"/>
      </c>
      <c r="H159" s="62"/>
      <c r="I159" s="109" t="str">
        <f t="shared" si="11"/>
      </c>
      <c r="J159" s="111" t="str">
        <f t="shared" si="8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9"/>
      </c>
      <c r="F160" s="61"/>
      <c r="G160" s="11" t="str">
        <f t="shared" si="10"/>
      </c>
      <c r="H160" s="62"/>
      <c r="I160" s="109" t="str">
        <f t="shared" si="11"/>
      </c>
      <c r="J160" s="111" t="str">
        <f t="shared" si="8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9"/>
      </c>
      <c r="F161" s="61"/>
      <c r="G161" s="11" t="str">
        <f t="shared" si="10"/>
      </c>
      <c r="H161" s="62"/>
      <c r="I161" s="109" t="str">
        <f t="shared" si="11"/>
      </c>
      <c r="J161" s="111" t="str">
        <f t="shared" si="8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9"/>
      </c>
      <c r="F162" s="61"/>
      <c r="G162" s="11" t="str">
        <f t="shared" si="10"/>
      </c>
      <c r="H162" s="62"/>
      <c r="I162" s="109" t="str">
        <f t="shared" si="11"/>
      </c>
      <c r="J162" s="111" t="str">
        <f t="shared" si="8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9"/>
      </c>
      <c r="F163" s="61"/>
      <c r="G163" s="11" t="str">
        <f t="shared" si="10"/>
      </c>
      <c r="H163" s="62"/>
      <c r="I163" s="109" t="str">
        <f t="shared" si="11"/>
      </c>
      <c r="J163" s="111" t="str">
        <f t="shared" si="8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9"/>
      </c>
      <c r="F164" s="61"/>
      <c r="G164" s="11" t="str">
        <f t="shared" si="10"/>
      </c>
      <c r="H164" s="62"/>
      <c r="I164" s="109" t="str">
        <f t="shared" si="11"/>
      </c>
      <c r="J164" s="111" t="str">
        <f t="shared" si="8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9"/>
      </c>
      <c r="F165" s="61"/>
      <c r="G165" s="11" t="str">
        <f t="shared" si="10"/>
      </c>
      <c r="H165" s="62"/>
      <c r="I165" s="109" t="str">
        <f t="shared" si="11"/>
      </c>
      <c r="J165" s="111" t="str">
        <f t="shared" si="8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9"/>
      </c>
      <c r="F166" s="61"/>
      <c r="G166" s="11" t="str">
        <f t="shared" si="10"/>
      </c>
      <c r="H166" s="62"/>
      <c r="I166" s="109" t="str">
        <f t="shared" si="11"/>
      </c>
      <c r="J166" s="111" t="str">
        <f t="shared" si="8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9"/>
      </c>
      <c r="F167" s="61"/>
      <c r="G167" s="11" t="str">
        <f t="shared" si="10"/>
      </c>
      <c r="H167" s="62"/>
      <c r="I167" s="109" t="str">
        <f t="shared" si="11"/>
      </c>
      <c r="J167" s="111" t="str">
        <f t="shared" si="8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9"/>
      </c>
      <c r="F168" s="61"/>
      <c r="G168" s="11" t="str">
        <f t="shared" si="10"/>
      </c>
      <c r="H168" s="62"/>
      <c r="I168" s="109" t="str">
        <f t="shared" si="11"/>
      </c>
      <c r="J168" s="111" t="str">
        <f t="shared" si="8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9"/>
      </c>
      <c r="F169" s="61"/>
      <c r="G169" s="11" t="str">
        <f t="shared" si="10"/>
      </c>
      <c r="H169" s="62"/>
      <c r="I169" s="109" t="str">
        <f t="shared" si="11"/>
      </c>
      <c r="J169" s="111" t="str">
        <f t="shared" si="8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9"/>
      </c>
      <c r="F170" s="61"/>
      <c r="G170" s="11" t="str">
        <f t="shared" si="10"/>
      </c>
      <c r="H170" s="62"/>
      <c r="I170" s="109" t="str">
        <f t="shared" si="11"/>
      </c>
      <c r="J170" s="111" t="str">
        <f t="shared" si="8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9"/>
      </c>
      <c r="F171" s="61"/>
      <c r="G171" s="11" t="str">
        <f t="shared" si="10"/>
      </c>
      <c r="H171" s="62"/>
      <c r="I171" s="109" t="str">
        <f t="shared" si="11"/>
      </c>
      <c r="J171" s="111" t="str">
        <f t="shared" si="8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9"/>
      </c>
      <c r="F172" s="61"/>
      <c r="G172" s="11" t="str">
        <f t="shared" si="10"/>
      </c>
      <c r="H172" s="62"/>
      <c r="I172" s="109" t="str">
        <f t="shared" si="11"/>
      </c>
      <c r="J172" s="111" t="str">
        <f t="shared" si="8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9"/>
      </c>
      <c r="F173" s="61"/>
      <c r="G173" s="11" t="str">
        <f t="shared" si="10"/>
      </c>
      <c r="H173" s="62"/>
      <c r="I173" s="109" t="str">
        <f t="shared" si="11"/>
      </c>
      <c r="J173" s="111" t="str">
        <f t="shared" si="8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9"/>
      </c>
      <c r="F174" s="61"/>
      <c r="G174" s="11" t="str">
        <f t="shared" si="10"/>
      </c>
      <c r="H174" s="62"/>
      <c r="I174" s="109" t="str">
        <f t="shared" si="11"/>
      </c>
      <c r="J174" s="111" t="str">
        <f t="shared" si="8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9"/>
      </c>
      <c r="F175" s="61"/>
      <c r="G175" s="11" t="str">
        <f t="shared" si="10"/>
      </c>
      <c r="H175" s="62"/>
      <c r="I175" s="109" t="str">
        <f t="shared" si="11"/>
      </c>
      <c r="J175" s="111" t="str">
        <f t="shared" si="8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9"/>
      </c>
      <c r="F176" s="61"/>
      <c r="G176" s="11" t="str">
        <f t="shared" si="10"/>
      </c>
      <c r="H176" s="62"/>
      <c r="I176" s="109" t="str">
        <f t="shared" si="11"/>
      </c>
      <c r="J176" s="111" t="str">
        <f t="shared" si="8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9"/>
      </c>
      <c r="F177" s="61"/>
      <c r="G177" s="11" t="str">
        <f t="shared" si="10"/>
      </c>
      <c r="H177" s="62"/>
      <c r="I177" s="109" t="str">
        <f t="shared" si="11"/>
      </c>
      <c r="J177" s="111" t="str">
        <f t="shared" si="8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9"/>
      </c>
      <c r="F178" s="61"/>
      <c r="G178" s="11" t="str">
        <f t="shared" si="10"/>
      </c>
      <c r="H178" s="62"/>
      <c r="I178" s="109" t="str">
        <f t="shared" si="11"/>
      </c>
      <c r="J178" s="111" t="str">
        <f t="shared" si="8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9"/>
      </c>
      <c r="F179" s="61"/>
      <c r="G179" s="11" t="str">
        <f t="shared" si="10"/>
      </c>
      <c r="H179" s="62"/>
      <c r="I179" s="109" t="str">
        <f t="shared" si="11"/>
      </c>
      <c r="J179" s="111" t="str">
        <f t="shared" si="8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9"/>
      </c>
      <c r="F180" s="61"/>
      <c r="G180" s="11" t="str">
        <f t="shared" si="10"/>
      </c>
      <c r="H180" s="62"/>
      <c r="I180" s="109" t="str">
        <f t="shared" si="11"/>
      </c>
      <c r="J180" s="111" t="str">
        <f t="shared" si="8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9"/>
      </c>
      <c r="F181" s="61"/>
      <c r="G181" s="11" t="str">
        <f t="shared" si="10"/>
      </c>
      <c r="H181" s="62"/>
      <c r="I181" s="109" t="str">
        <f t="shared" si="11"/>
      </c>
      <c r="J181" s="111" t="str">
        <f t="shared" si="8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9"/>
      </c>
      <c r="F182" s="61"/>
      <c r="G182" s="11" t="str">
        <f t="shared" si="10"/>
      </c>
      <c r="H182" s="62"/>
      <c r="I182" s="109" t="str">
        <f t="shared" si="11"/>
      </c>
      <c r="J182" s="111" t="str">
        <f t="shared" si="8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9"/>
      </c>
      <c r="F183" s="61"/>
      <c r="G183" s="11" t="str">
        <f t="shared" si="10"/>
      </c>
      <c r="H183" s="62"/>
      <c r="I183" s="109" t="str">
        <f t="shared" si="11"/>
      </c>
      <c r="J183" s="111" t="str">
        <f t="shared" si="8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9"/>
      </c>
      <c r="F184" s="61"/>
      <c r="G184" s="11" t="str">
        <f t="shared" si="10"/>
      </c>
      <c r="H184" s="62"/>
      <c r="I184" s="109" t="str">
        <f t="shared" si="11"/>
      </c>
      <c r="J184" s="111" t="str">
        <f t="shared" si="8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9"/>
      </c>
      <c r="F185" s="61"/>
      <c r="G185" s="11" t="str">
        <f t="shared" si="10"/>
      </c>
      <c r="H185" s="62"/>
      <c r="I185" s="109" t="str">
        <f t="shared" si="11"/>
      </c>
      <c r="J185" s="111" t="str">
        <f t="shared" si="8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9"/>
      </c>
      <c r="F186" s="61"/>
      <c r="G186" s="11" t="str">
        <f t="shared" si="10"/>
      </c>
      <c r="H186" s="62"/>
      <c r="I186" s="109" t="str">
        <f t="shared" si="11"/>
      </c>
      <c r="J186" s="111" t="str">
        <f t="shared" si="8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9"/>
      </c>
      <c r="F187" s="61"/>
      <c r="G187" s="11" t="str">
        <f t="shared" si="10"/>
      </c>
      <c r="H187" s="62"/>
      <c r="I187" s="109" t="str">
        <f t="shared" si="11"/>
      </c>
      <c r="J187" s="111" t="str">
        <f t="shared" si="8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9"/>
      </c>
      <c r="F188" s="61"/>
      <c r="G188" s="11" t="str">
        <f t="shared" si="10"/>
      </c>
      <c r="H188" s="62"/>
      <c r="I188" s="109" t="str">
        <f t="shared" si="11"/>
      </c>
      <c r="J188" s="111" t="str">
        <f t="shared" si="8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9"/>
      </c>
      <c r="F189" s="61"/>
      <c r="G189" s="11" t="str">
        <f t="shared" si="10"/>
      </c>
      <c r="H189" s="62"/>
      <c r="I189" s="109" t="str">
        <f t="shared" si="11"/>
      </c>
      <c r="J189" s="111" t="str">
        <f t="shared" si="8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9"/>
      </c>
      <c r="F190" s="61"/>
      <c r="G190" s="11" t="str">
        <f t="shared" si="10"/>
      </c>
      <c r="H190" s="62"/>
      <c r="I190" s="109" t="str">
        <f t="shared" si="11"/>
      </c>
      <c r="J190" s="111" t="str">
        <f t="shared" si="8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9"/>
      </c>
      <c r="F191" s="61"/>
      <c r="G191" s="11" t="str">
        <f t="shared" si="10"/>
      </c>
      <c r="H191" s="62"/>
      <c r="I191" s="109" t="str">
        <f t="shared" si="11"/>
      </c>
      <c r="J191" s="111" t="str">
        <f t="shared" si="8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9"/>
      </c>
      <c r="F192" s="61"/>
      <c r="G192" s="11" t="str">
        <f t="shared" si="10"/>
      </c>
      <c r="H192" s="62"/>
      <c r="I192" s="109" t="str">
        <f t="shared" si="11"/>
      </c>
      <c r="J192" s="111" t="str">
        <f t="shared" si="8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9"/>
      </c>
      <c r="F193" s="61"/>
      <c r="G193" s="11" t="str">
        <f t="shared" si="10"/>
      </c>
      <c r="H193" s="62"/>
      <c r="I193" s="109" t="str">
        <f t="shared" si="11"/>
      </c>
      <c r="J193" s="111" t="str">
        <f t="shared" si="8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9"/>
      </c>
      <c r="F194" s="61"/>
      <c r="G194" s="11" t="str">
        <f t="shared" si="10"/>
      </c>
      <c r="H194" s="62"/>
      <c r="I194" s="109" t="str">
        <f t="shared" si="11"/>
      </c>
      <c r="J194" s="111" t="str">
        <f t="shared" si="8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9"/>
      </c>
      <c r="F195" s="61"/>
      <c r="G195" s="11" t="str">
        <f t="shared" si="10"/>
      </c>
      <c r="H195" s="62"/>
      <c r="I195" s="109" t="str">
        <f t="shared" si="11"/>
      </c>
      <c r="J195" s="111" t="str">
        <f t="shared" si="8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9"/>
      </c>
      <c r="F196" s="61"/>
      <c r="G196" s="11" t="str">
        <f t="shared" si="10"/>
      </c>
      <c r="H196" s="62"/>
      <c r="I196" s="109" t="str">
        <f t="shared" si="11"/>
      </c>
      <c r="J196" s="111" t="str">
        <f t="shared" si="8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9"/>
      </c>
      <c r="F197" s="61"/>
      <c r="G197" s="11" t="str">
        <f t="shared" si="10"/>
      </c>
      <c r="H197" s="62"/>
      <c r="I197" s="109" t="str">
        <f t="shared" si="11"/>
      </c>
      <c r="J197" s="111" t="str">
        <f t="shared" si="8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9"/>
      </c>
      <c r="F198" s="61"/>
      <c r="G198" s="11" t="str">
        <f t="shared" si="10"/>
      </c>
      <c r="H198" s="62"/>
      <c r="I198" s="109" t="str">
        <f t="shared" si="11"/>
      </c>
      <c r="J198" s="111" t="str">
        <f t="shared" si="8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9"/>
      </c>
      <c r="F199" s="61"/>
      <c r="G199" s="11" t="str">
        <f t="shared" si="10"/>
      </c>
      <c r="H199" s="62"/>
      <c r="I199" s="109" t="str">
        <f t="shared" si="11"/>
      </c>
      <c r="J199" s="111" t="str">
        <f t="shared" si="8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9"/>
      </c>
      <c r="F200" s="61"/>
      <c r="G200" s="11" t="str">
        <f t="shared" si="10"/>
      </c>
      <c r="H200" s="62"/>
      <c r="I200" s="109" t="str">
        <f t="shared" si="11"/>
      </c>
      <c r="J200" s="111" t="str">
        <f t="shared" si="8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9"/>
      </c>
      <c r="F201" s="61"/>
      <c r="G201" s="11" t="str">
        <f t="shared" si="10"/>
      </c>
      <c r="H201" s="62"/>
      <c r="I201" s="109" t="str">
        <f t="shared" si="11"/>
      </c>
      <c r="J201" s="111" t="str">
        <f t="shared" si="8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9"/>
      </c>
      <c r="F202" s="61"/>
      <c r="G202" s="11" t="str">
        <f t="shared" si="10"/>
      </c>
      <c r="H202" s="62"/>
      <c r="I202" s="109" t="str">
        <f t="shared" si="11"/>
      </c>
      <c r="J202" s="111" t="str">
        <f t="shared" si="8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9"/>
      </c>
      <c r="F203" s="61"/>
      <c r="G203" s="11" t="str">
        <f t="shared" si="10"/>
      </c>
      <c r="H203" s="62"/>
      <c r="I203" s="109" t="str">
        <f t="shared" si="11"/>
      </c>
      <c r="J203" s="111" t="str">
        <f t="shared" si="8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9"/>
      </c>
      <c r="F204" s="61"/>
      <c r="G204" s="11" t="str">
        <f t="shared" si="10"/>
      </c>
      <c r="H204" s="62"/>
      <c r="I204" s="109" t="str">
        <f t="shared" si="11"/>
      </c>
      <c r="J204" s="111" t="str">
        <f t="shared" si="8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9"/>
      </c>
      <c r="F205" s="61"/>
      <c r="G205" s="11" t="str">
        <f t="shared" si="10"/>
      </c>
      <c r="H205" s="62"/>
      <c r="I205" s="109" t="str">
        <f t="shared" si="11"/>
      </c>
      <c r="J205" s="111" t="str">
        <f t="shared" si="8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9"/>
      </c>
      <c r="F206" s="61"/>
      <c r="G206" s="11" t="str">
        <f t="shared" si="10"/>
      </c>
      <c r="H206" s="62"/>
      <c r="I206" s="109" t="str">
        <f t="shared" si="11"/>
      </c>
      <c r="J206" s="111" t="str">
        <f t="shared" si="8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9"/>
      </c>
      <c r="F207" s="61"/>
      <c r="G207" s="11" t="str">
        <f t="shared" si="10"/>
      </c>
      <c r="H207" s="62"/>
      <c r="I207" s="109" t="str">
        <f t="shared" si="11"/>
      </c>
      <c r="J207" s="111" t="str">
        <f t="shared" si="8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9"/>
      </c>
      <c r="F208" s="61"/>
      <c r="G208" s="11" t="str">
        <f t="shared" si="10"/>
      </c>
      <c r="H208" s="62"/>
      <c r="I208" s="109" t="str">
        <f t="shared" si="11"/>
      </c>
      <c r="J208" s="111" t="str">
        <f t="shared" si="8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9"/>
      </c>
      <c r="F209" s="61"/>
      <c r="G209" s="11" t="str">
        <f t="shared" si="10"/>
      </c>
      <c r="H209" s="62"/>
      <c r="I209" s="109" t="str">
        <f t="shared" si="11"/>
      </c>
      <c r="J209" s="111" t="str">
        <f t="shared" si="8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9"/>
      </c>
      <c r="F210" s="61"/>
      <c r="G210" s="11" t="str">
        <f t="shared" si="10"/>
      </c>
      <c r="H210" s="62"/>
      <c r="I210" s="109" t="str">
        <f t="shared" si="11"/>
      </c>
      <c r="J210" s="111" t="str">
        <f t="shared" si="8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9"/>
      </c>
      <c r="F211" s="61"/>
      <c r="G211" s="11" t="str">
        <f t="shared" si="10"/>
      </c>
      <c r="H211" s="62"/>
      <c r="I211" s="109" t="str">
        <f t="shared" si="11"/>
      </c>
      <c r="J211" s="111" t="str">
        <f t="shared" si="8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9"/>
      </c>
      <c r="F212" s="61"/>
      <c r="G212" s="11" t="str">
        <f t="shared" si="10"/>
      </c>
      <c r="H212" s="62"/>
      <c r="I212" s="109" t="str">
        <f t="shared" si="11"/>
      </c>
      <c r="J212" s="111" t="str">
        <f t="shared" si="8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9"/>
      </c>
      <c r="F213" s="61"/>
      <c r="G213" s="11" t="str">
        <f t="shared" si="10"/>
      </c>
      <c r="H213" s="62"/>
      <c r="I213" s="109" t="str">
        <f t="shared" si="11"/>
      </c>
      <c r="J213" s="111" t="str">
        <f t="shared" si="8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9"/>
      </c>
      <c r="F214" s="61"/>
      <c r="G214" s="11" t="str">
        <f t="shared" si="10"/>
      </c>
      <c r="H214" s="62"/>
      <c r="I214" s="109" t="str">
        <f t="shared" si="11"/>
      </c>
      <c r="J214" s="111" t="str">
        <f t="shared" si="8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9"/>
      </c>
      <c r="F215" s="61"/>
      <c r="G215" s="11" t="str">
        <f t="shared" si="10"/>
      </c>
      <c r="H215" s="62"/>
      <c r="I215" s="109" t="str">
        <f t="shared" si="11"/>
      </c>
      <c r="J215" s="111" t="str">
        <f t="shared" si="8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9"/>
      </c>
      <c r="F216" s="61"/>
      <c r="G216" s="11" t="str">
        <f t="shared" si="10"/>
      </c>
      <c r="H216" s="62"/>
      <c r="I216" s="109" t="str">
        <f t="shared" si="11"/>
      </c>
      <c r="J216" s="111" t="str">
        <f t="shared" si="8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9"/>
      </c>
      <c r="F217" s="61"/>
      <c r="G217" s="11" t="str">
        <f t="shared" si="10"/>
      </c>
      <c r="H217" s="62"/>
      <c r="I217" s="109" t="str">
        <f t="shared" si="11"/>
      </c>
      <c r="J217" s="111" t="str">
        <f t="shared" si="8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9"/>
      </c>
      <c r="F218" s="61"/>
      <c r="G218" s="11" t="str">
        <f t="shared" si="10"/>
      </c>
      <c r="H218" s="62"/>
      <c r="I218" s="109" t="str">
        <f t="shared" si="11"/>
      </c>
      <c r="J218" s="111" t="str">
        <f t="shared" si="8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9"/>
      </c>
      <c r="F219" s="61"/>
      <c r="G219" s="11" t="str">
        <f t="shared" si="10"/>
      </c>
      <c r="H219" s="62"/>
      <c r="I219" s="109" t="str">
        <f t="shared" si="11"/>
      </c>
      <c r="J219" s="111" t="str">
        <f t="shared" si="8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9"/>
      </c>
      <c r="F220" s="61"/>
      <c r="G220" s="11" t="str">
        <f t="shared" si="10"/>
      </c>
      <c r="H220" s="62"/>
      <c r="I220" s="109" t="str">
        <f t="shared" si="11"/>
      </c>
      <c r="J220" s="111" t="str">
        <f t="shared" si="8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9"/>
      </c>
      <c r="F221" s="61"/>
      <c r="G221" s="11" t="str">
        <f t="shared" si="10"/>
      </c>
      <c r="H221" s="62"/>
      <c r="I221" s="109" t="str">
        <f t="shared" si="11"/>
      </c>
      <c r="J221" s="111" t="str">
        <f t="shared" si="8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9"/>
      </c>
      <c r="F222" s="61"/>
      <c r="G222" s="11" t="str">
        <f t="shared" si="10"/>
      </c>
      <c r="H222" s="62"/>
      <c r="I222" s="109" t="str">
        <f t="shared" si="11"/>
      </c>
      <c r="J222" s="111" t="str">
        <f t="shared" si="8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9"/>
      </c>
      <c r="F223" s="61"/>
      <c r="G223" s="11" t="str">
        <f t="shared" si="10"/>
      </c>
      <c r="H223" s="62"/>
      <c r="I223" s="109" t="str">
        <f t="shared" si="11"/>
      </c>
      <c r="J223" s="111" t="str">
        <f t="shared" si="8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9"/>
      </c>
      <c r="F224" s="61"/>
      <c r="G224" s="11" t="str">
        <f t="shared" si="10"/>
      </c>
      <c r="H224" s="62"/>
      <c r="I224" s="109" t="str">
        <f t="shared" si="11"/>
      </c>
      <c r="J224" s="111" t="str">
        <f t="shared" si="8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9"/>
      </c>
      <c r="F225" s="61"/>
      <c r="G225" s="11" t="str">
        <f t="shared" si="10"/>
      </c>
      <c r="H225" s="62"/>
      <c r="I225" s="109" t="str">
        <f t="shared" si="11"/>
      </c>
      <c r="J225" s="111" t="str">
        <f t="shared" si="8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9"/>
      </c>
      <c r="F226" s="61"/>
      <c r="G226" s="11" t="str">
        <f t="shared" si="10"/>
      </c>
      <c r="H226" s="62"/>
      <c r="I226" s="109" t="str">
        <f t="shared" si="11"/>
      </c>
      <c r="J226" s="111" t="str">
        <f t="shared" si="8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9"/>
      </c>
      <c r="F227" s="61"/>
      <c r="G227" s="11" t="str">
        <f t="shared" si="10"/>
      </c>
      <c r="H227" s="62"/>
      <c r="I227" s="109" t="str">
        <f t="shared" si="11"/>
      </c>
      <c r="J227" s="111" t="str">
        <f t="shared" si="8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9"/>
      </c>
      <c r="F228" s="61"/>
      <c r="G228" s="11" t="str">
        <f t="shared" si="10"/>
      </c>
      <c r="H228" s="62"/>
      <c r="I228" s="109" t="str">
        <f t="shared" si="11"/>
      </c>
      <c r="J228" s="111" t="str">
        <f t="shared" si="8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9"/>
      </c>
      <c r="F229" s="61"/>
      <c r="G229" s="11" t="str">
        <f t="shared" si="10"/>
      </c>
      <c r="H229" s="62"/>
      <c r="I229" s="109" t="str">
        <f t="shared" si="11"/>
      </c>
      <c r="J229" s="111" t="str">
        <f t="shared" si="8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9"/>
      </c>
      <c r="F230" s="61"/>
      <c r="G230" s="11" t="str">
        <f t="shared" si="10"/>
      </c>
      <c r="H230" s="62"/>
      <c r="I230" s="109" t="str">
        <f t="shared" si="11"/>
      </c>
      <c r="J230" s="111" t="str">
        <f t="shared" si="8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9"/>
      </c>
      <c r="F231" s="61"/>
      <c r="G231" s="11" t="str">
        <f t="shared" si="10"/>
      </c>
      <c r="H231" s="62"/>
      <c r="I231" s="109" t="str">
        <f t="shared" si="11"/>
      </c>
      <c r="J231" s="111" t="str">
        <f t="shared" si="8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9"/>
      </c>
      <c r="F232" s="61"/>
      <c r="G232" s="11" t="str">
        <f t="shared" si="10"/>
      </c>
      <c r="H232" s="62"/>
      <c r="I232" s="109" t="str">
        <f t="shared" si="11"/>
      </c>
      <c r="J232" s="111" t="str">
        <f t="shared" si="8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9"/>
      </c>
      <c r="F233" s="61"/>
      <c r="G233" s="11" t="str">
        <f t="shared" si="10"/>
      </c>
      <c r="H233" s="62"/>
      <c r="I233" s="109" t="str">
        <f t="shared" si="11"/>
      </c>
      <c r="J233" s="111" t="str">
        <f t="shared" si="8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9"/>
      </c>
      <c r="F234" s="61"/>
      <c r="G234" s="11" t="str">
        <f t="shared" si="10"/>
      </c>
      <c r="H234" s="62"/>
      <c r="I234" s="109" t="str">
        <f t="shared" si="11"/>
      </c>
      <c r="J234" s="111" t="str">
        <f t="shared" si="8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9"/>
      </c>
      <c r="F235" s="61"/>
      <c r="G235" s="11" t="str">
        <f t="shared" si="10"/>
      </c>
      <c r="H235" s="62"/>
      <c r="I235" s="109" t="str">
        <f t="shared" si="11"/>
      </c>
      <c r="J235" s="111" t="str">
        <f t="shared" si="8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9"/>
      </c>
      <c r="F236" s="61"/>
      <c r="G236" s="11" t="str">
        <f t="shared" si="10"/>
      </c>
      <c r="H236" s="62"/>
      <c r="I236" s="109" t="str">
        <f t="shared" si="11"/>
      </c>
      <c r="J236" s="111" t="str">
        <f t="shared" si="8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9"/>
      </c>
      <c r="F237" s="61"/>
      <c r="G237" s="11" t="str">
        <f t="shared" si="10"/>
      </c>
      <c r="H237" s="62"/>
      <c r="I237" s="109" t="str">
        <f t="shared" si="11"/>
      </c>
      <c r="J237" s="111" t="str">
        <f t="shared" si="8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9"/>
      </c>
      <c r="F238" s="61"/>
      <c r="G238" s="11" t="str">
        <f t="shared" si="10"/>
      </c>
      <c r="H238" s="62"/>
      <c r="I238" s="109" t="str">
        <f t="shared" si="11"/>
      </c>
      <c r="J238" s="111" t="str">
        <f t="shared" si="8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9"/>
      </c>
      <c r="F239" s="61"/>
      <c r="G239" s="11" t="str">
        <f t="shared" si="10"/>
      </c>
      <c r="H239" s="62"/>
      <c r="I239" s="109" t="str">
        <f t="shared" si="11"/>
      </c>
      <c r="J239" s="111" t="str">
        <f t="shared" si="8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9"/>
      </c>
      <c r="F240" s="61"/>
      <c r="G240" s="11" t="str">
        <f t="shared" si="10"/>
      </c>
      <c r="H240" s="62"/>
      <c r="I240" s="109" t="str">
        <f t="shared" si="11"/>
      </c>
      <c r="J240" s="111" t="str">
        <f t="shared" si="8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9"/>
      </c>
      <c r="F241" s="61"/>
      <c r="G241" s="11" t="str">
        <f t="shared" si="10"/>
      </c>
      <c r="H241" s="62"/>
      <c r="I241" s="109" t="str">
        <f t="shared" si="11"/>
      </c>
      <c r="J241" s="111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9"/>
      </c>
      <c r="F242" s="61"/>
      <c r="G242" s="11" t="str">
        <f t="shared" si="10"/>
      </c>
      <c r="H242" s="62"/>
      <c r="I242" s="109" t="str">
        <f t="shared" si="11"/>
      </c>
      <c r="J242" s="111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9"/>
      </c>
      <c r="F243" s="61"/>
      <c r="G243" s="11" t="str">
        <f t="shared" si="10"/>
      </c>
      <c r="H243" s="62"/>
      <c r="I243" s="109" t="str">
        <f t="shared" si="11"/>
      </c>
      <c r="J243" s="111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9"/>
      </c>
      <c r="F244" s="61"/>
      <c r="G244" s="11" t="str">
        <f t="shared" si="10"/>
      </c>
      <c r="H244" s="62"/>
      <c r="I244" s="109" t="str">
        <f t="shared" si="11"/>
      </c>
      <c r="J244" s="111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9"/>
      </c>
      <c r="F245" s="61"/>
      <c r="G245" s="11" t="str">
        <f t="shared" si="10"/>
      </c>
      <c r="H245" s="62"/>
      <c r="I245" s="109" t="str">
        <f t="shared" si="11"/>
      </c>
      <c r="J245" s="111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9"/>
      </c>
      <c r="F246" s="61"/>
      <c r="G246" s="11" t="str">
        <f t="shared" si="10"/>
      </c>
      <c r="H246" s="62"/>
      <c r="I246" s="109" t="str">
        <f t="shared" si="11"/>
      </c>
      <c r="J246" s="111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9"/>
      </c>
      <c r="F247" s="61"/>
      <c r="G247" s="11" t="str">
        <f t="shared" si="10"/>
      </c>
      <c r="H247" s="62"/>
      <c r="I247" s="109" t="str">
        <f t="shared" si="11"/>
      </c>
      <c r="J247" s="111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9"/>
      </c>
      <c r="F248" s="61"/>
      <c r="G248" s="11" t="str">
        <f t="shared" si="10"/>
      </c>
      <c r="H248" s="62"/>
      <c r="I248" s="109" t="str">
        <f t="shared" si="11"/>
      </c>
      <c r="J248" s="111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9"/>
      </c>
      <c r="F249" s="61"/>
      <c r="G249" s="11" t="str">
        <f t="shared" si="10"/>
      </c>
      <c r="H249" s="62"/>
      <c r="I249" s="109" t="str">
        <f t="shared" si="11"/>
      </c>
      <c r="J249" s="111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9"/>
      </c>
      <c r="F250" s="61"/>
      <c r="G250" s="11" t="str">
        <f t="shared" si="10"/>
      </c>
      <c r="H250" s="62"/>
      <c r="I250" s="109" t="str">
        <f t="shared" si="11"/>
      </c>
      <c r="J250" s="111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9"/>
      </c>
      <c r="F251" s="61"/>
      <c r="G251" s="11" t="str">
        <f t="shared" si="10"/>
      </c>
      <c r="H251" s="62"/>
      <c r="I251" s="109" t="str">
        <f t="shared" si="11"/>
      </c>
      <c r="J251" s="111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9"/>
      </c>
      <c r="F252" s="61"/>
      <c r="G252" s="11" t="str">
        <f t="shared" si="10"/>
      </c>
      <c r="H252" s="62"/>
      <c r="I252" s="109" t="str">
        <f t="shared" si="11"/>
      </c>
      <c r="J252" s="111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9"/>
      </c>
      <c r="F253" s="61"/>
      <c r="G253" s="11" t="str">
        <f t="shared" si="10"/>
      </c>
      <c r="H253" s="62"/>
      <c r="I253" s="109" t="str">
        <f t="shared" si="11"/>
      </c>
      <c r="J253" s="111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9"/>
      </c>
      <c r="F254" s="61"/>
      <c r="G254" s="11" t="str">
        <f t="shared" si="10"/>
      </c>
      <c r="H254" s="62"/>
      <c r="I254" s="109" t="str">
        <f t="shared" si="11"/>
      </c>
      <c r="J254" s="111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7"/>
      <c r="B255" s="58"/>
      <c r="C255" s="71"/>
      <c r="D255" s="60"/>
      <c r="E255" s="174" t="str">
        <f t="shared" si="9"/>
      </c>
      <c r="F255" s="175"/>
      <c r="G255" s="174" t="str">
        <f t="shared" si="10"/>
      </c>
      <c r="H255" s="63"/>
      <c r="I255" s="176" t="str">
        <f t="shared" si="11"/>
      </c>
      <c r="J255" s="112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zoomScaleNormal="10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C1" sqref="C1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560" t="str">
        <f>'LGA Registration'!A13</f>
        <v>LGA10</v>
      </c>
      <c r="B1" s="561"/>
      <c r="C1" s="119" t="s">
        <v>70</v>
      </c>
      <c r="D1" s="558" t="s">
        <v>71</v>
      </c>
      <c r="E1" s="559"/>
      <c r="F1" s="559"/>
      <c r="G1" s="559"/>
      <c r="H1" s="559"/>
      <c r="I1" s="559"/>
      <c r="J1" s="562" t="s">
        <v>31</v>
      </c>
      <c r="K1" s="554" t="s">
        <v>1</v>
      </c>
      <c r="L1" s="563"/>
      <c r="M1" s="564"/>
      <c r="N1" s="554" t="s">
        <v>2</v>
      </c>
      <c r="O1" s="555"/>
      <c r="P1" s="556"/>
      <c r="Q1" s="554" t="s">
        <v>3</v>
      </c>
      <c r="R1" s="555"/>
      <c r="S1" s="556"/>
      <c r="T1" s="554" t="s">
        <v>4</v>
      </c>
      <c r="U1" s="563"/>
      <c r="V1" s="564"/>
      <c r="W1" s="554" t="s">
        <v>5</v>
      </c>
      <c r="X1" s="555"/>
      <c r="Y1" s="564"/>
      <c r="Z1" s="554" t="s">
        <v>72</v>
      </c>
      <c r="AA1" s="555"/>
      <c r="AB1" s="556"/>
      <c r="AC1" s="554" t="s">
        <v>7</v>
      </c>
      <c r="AD1" s="555"/>
      <c r="AE1" s="564"/>
      <c r="AF1" s="554" t="s">
        <v>8</v>
      </c>
      <c r="AG1" s="555"/>
      <c r="AH1" s="556"/>
      <c r="AI1" s="554" t="s">
        <v>9</v>
      </c>
      <c r="AJ1" s="563"/>
      <c r="AK1" s="564"/>
      <c r="AL1" s="554" t="s">
        <v>73</v>
      </c>
      <c r="AM1" s="563"/>
      <c r="AN1" s="564"/>
      <c r="AO1" s="554" t="s">
        <v>11</v>
      </c>
      <c r="AP1" s="563"/>
      <c r="AQ1" s="564"/>
      <c r="AR1" s="554" t="s">
        <v>12</v>
      </c>
      <c r="AS1" s="563"/>
      <c r="AT1" s="564"/>
      <c r="AU1" s="554" t="s">
        <v>13</v>
      </c>
      <c r="AV1" s="563"/>
      <c r="AW1" s="564"/>
      <c r="AX1" s="554" t="s">
        <v>14</v>
      </c>
      <c r="AY1" s="563"/>
      <c r="AZ1" s="564"/>
      <c r="BA1" s="554" t="s">
        <v>15</v>
      </c>
      <c r="BB1" s="563"/>
      <c r="BC1" s="564"/>
      <c r="BD1" s="554" t="s">
        <v>16</v>
      </c>
      <c r="BE1" s="563"/>
      <c r="BF1" s="564"/>
      <c r="BG1" s="554" t="s">
        <v>17</v>
      </c>
      <c r="BH1" s="563"/>
      <c r="BI1" s="564"/>
      <c r="BJ1" s="554" t="s">
        <v>18</v>
      </c>
      <c r="BK1" s="563"/>
      <c r="BL1" s="564"/>
      <c r="BM1" s="554" t="s">
        <v>19</v>
      </c>
      <c r="BN1" s="563"/>
      <c r="BO1" s="564"/>
      <c r="BP1" s="554" t="s">
        <v>20</v>
      </c>
      <c r="BQ1" s="563"/>
      <c r="BR1" s="564"/>
      <c r="BS1" s="554" t="s">
        <v>21</v>
      </c>
      <c r="BT1" s="563"/>
      <c r="BU1" s="564"/>
      <c r="BV1" s="554" t="s">
        <v>22</v>
      </c>
      <c r="BW1" s="563"/>
      <c r="BX1" s="564"/>
      <c r="BY1" s="554" t="s">
        <v>23</v>
      </c>
      <c r="BZ1" s="563"/>
      <c r="CA1" s="564"/>
      <c r="CB1" s="557" t="s">
        <v>24</v>
      </c>
      <c r="CC1" s="555"/>
      <c r="CD1" s="556"/>
      <c r="CE1" s="554"/>
      <c r="CF1" s="555"/>
      <c r="CG1" s="556"/>
      <c r="CH1" s="557"/>
      <c r="CI1" s="555"/>
      <c r="CJ1" s="556"/>
    </row>
    <row r="2" ht="26.25" s="6" customFormat="1">
      <c r="A2" s="120" t="s">
        <v>74</v>
      </c>
      <c r="B2" s="12" t="s">
        <v>75</v>
      </c>
      <c r="C2" s="6" t="s">
        <v>76</v>
      </c>
      <c r="D2" s="85" t="s">
        <v>77</v>
      </c>
      <c r="E2" s="86" t="s">
        <v>35</v>
      </c>
      <c r="F2" s="87" t="s">
        <v>78</v>
      </c>
      <c r="G2" s="86" t="s">
        <v>35</v>
      </c>
      <c r="H2" s="88" t="s">
        <v>79</v>
      </c>
      <c r="I2" s="89" t="s">
        <v>35</v>
      </c>
      <c r="J2" s="562"/>
      <c r="K2" s="90" t="s">
        <v>33</v>
      </c>
      <c r="L2" s="91" t="s">
        <v>36</v>
      </c>
      <c r="M2" s="92" t="s">
        <v>37</v>
      </c>
      <c r="N2" s="93" t="s">
        <v>33</v>
      </c>
      <c r="O2" s="91" t="s">
        <v>36</v>
      </c>
      <c r="P2" s="92" t="s">
        <v>37</v>
      </c>
      <c r="Q2" s="93" t="s">
        <v>33</v>
      </c>
      <c r="R2" s="91" t="s">
        <v>36</v>
      </c>
      <c r="S2" s="92" t="s">
        <v>37</v>
      </c>
      <c r="T2" s="94" t="s">
        <v>33</v>
      </c>
      <c r="U2" s="95" t="s">
        <v>36</v>
      </c>
      <c r="V2" s="96" t="s">
        <v>37</v>
      </c>
      <c r="W2" s="93" t="s">
        <v>33</v>
      </c>
      <c r="X2" s="91" t="s">
        <v>36</v>
      </c>
      <c r="Y2" s="92" t="s">
        <v>37</v>
      </c>
      <c r="Z2" s="93" t="s">
        <v>33</v>
      </c>
      <c r="AA2" s="91" t="s">
        <v>36</v>
      </c>
      <c r="AB2" s="92" t="s">
        <v>37</v>
      </c>
      <c r="AC2" s="93" t="s">
        <v>33</v>
      </c>
      <c r="AD2" s="91" t="s">
        <v>36</v>
      </c>
      <c r="AE2" s="92" t="s">
        <v>37</v>
      </c>
      <c r="AF2" s="93" t="s">
        <v>33</v>
      </c>
      <c r="AG2" s="91" t="s">
        <v>36</v>
      </c>
      <c r="AH2" s="92" t="s">
        <v>37</v>
      </c>
      <c r="AI2" s="93" t="s">
        <v>33</v>
      </c>
      <c r="AJ2" s="97" t="s">
        <v>36</v>
      </c>
      <c r="AK2" s="92" t="s">
        <v>37</v>
      </c>
      <c r="AL2" s="90" t="s">
        <v>33</v>
      </c>
      <c r="AM2" s="98" t="s">
        <v>36</v>
      </c>
      <c r="AN2" s="92" t="s">
        <v>37</v>
      </c>
      <c r="AO2" s="90" t="s">
        <v>33</v>
      </c>
      <c r="AP2" s="98" t="s">
        <v>36</v>
      </c>
      <c r="AQ2" s="92" t="s">
        <v>37</v>
      </c>
      <c r="AR2" s="90" t="s">
        <v>33</v>
      </c>
      <c r="AS2" s="98" t="s">
        <v>36</v>
      </c>
      <c r="AT2" s="92" t="s">
        <v>37</v>
      </c>
      <c r="AU2" s="90" t="s">
        <v>33</v>
      </c>
      <c r="AV2" s="98" t="s">
        <v>36</v>
      </c>
      <c r="AW2" s="92" t="s">
        <v>37</v>
      </c>
      <c r="AX2" s="90" t="s">
        <v>33</v>
      </c>
      <c r="AY2" s="98" t="s">
        <v>36</v>
      </c>
      <c r="AZ2" s="92" t="s">
        <v>37</v>
      </c>
      <c r="BA2" s="90" t="s">
        <v>33</v>
      </c>
      <c r="BB2" s="98" t="s">
        <v>36</v>
      </c>
      <c r="BC2" s="92" t="s">
        <v>37</v>
      </c>
      <c r="BD2" s="90" t="s">
        <v>33</v>
      </c>
      <c r="BE2" s="98" t="s">
        <v>36</v>
      </c>
      <c r="BF2" s="92" t="s">
        <v>37</v>
      </c>
      <c r="BG2" s="90" t="s">
        <v>33</v>
      </c>
      <c r="BH2" s="98" t="s">
        <v>36</v>
      </c>
      <c r="BI2" s="92" t="s">
        <v>37</v>
      </c>
      <c r="BJ2" s="90" t="s">
        <v>33</v>
      </c>
      <c r="BK2" s="98" t="s">
        <v>36</v>
      </c>
      <c r="BL2" s="92" t="s">
        <v>37</v>
      </c>
      <c r="BM2" s="90" t="s">
        <v>33</v>
      </c>
      <c r="BN2" s="98" t="s">
        <v>36</v>
      </c>
      <c r="BO2" s="92" t="s">
        <v>37</v>
      </c>
      <c r="BP2" s="90" t="s">
        <v>33</v>
      </c>
      <c r="BQ2" s="98" t="s">
        <v>36</v>
      </c>
      <c r="BR2" s="92" t="s">
        <v>37</v>
      </c>
      <c r="BS2" s="90" t="s">
        <v>33</v>
      </c>
      <c r="BT2" s="98" t="s">
        <v>36</v>
      </c>
      <c r="BU2" s="92" t="s">
        <v>37</v>
      </c>
      <c r="BV2" s="90" t="s">
        <v>33</v>
      </c>
      <c r="BW2" s="98" t="s">
        <v>36</v>
      </c>
      <c r="BX2" s="92" t="s">
        <v>37</v>
      </c>
      <c r="BY2" s="93" t="s">
        <v>33</v>
      </c>
      <c r="BZ2" s="91" t="s">
        <v>36</v>
      </c>
      <c r="CA2" s="92" t="s">
        <v>37</v>
      </c>
      <c r="CB2" s="93" t="s">
        <v>33</v>
      </c>
      <c r="CC2" s="91" t="s">
        <v>36</v>
      </c>
      <c r="CD2" s="92" t="s">
        <v>37</v>
      </c>
      <c r="CE2" s="93" t="s">
        <v>33</v>
      </c>
      <c r="CF2" s="91" t="s">
        <v>36</v>
      </c>
      <c r="CG2" s="92" t="s">
        <v>37</v>
      </c>
      <c r="CH2" s="93" t="s">
        <v>33</v>
      </c>
      <c r="CI2" s="91" t="s">
        <v>36</v>
      </c>
      <c r="CJ2" s="92" t="s">
        <v>37</v>
      </c>
    </row>
    <row r="3" hidden="1">
      <c r="C3" s="3" t="s">
        <v>80</v>
      </c>
      <c r="D3" s="34">
        <f>SUM(D8:D255)</f>
        <v>0</v>
      </c>
      <c r="E3" s="128">
        <f>SUM(K3,N3,Q3,T3,W3,Z3,AC3,AF3,AI3,AL3,AO3,AR3,AU3,AX3,BA3,BD3,BG3,BJ3,BM3,BP3,BS3,BV3,BY3,CB3,CE3,CH3)</f>
        <v>0</v>
      </c>
      <c r="F3" s="34">
        <f>SUM(F8:F255)</f>
        <v>0</v>
      </c>
      <c r="G3" s="128">
        <f>SUM(L3,O3,R3,U3,X3,AA3,AD3,AG3,AJ3,AM3,AP3,AS3,AV3,AY3,BB3,BE3,BH3,BK3,BN3,BQ3,BT3,BW3,BZ3,CC3,CF3,CI3)</f>
        <v>0</v>
      </c>
      <c r="H3" s="34">
        <f>SUM(H8:H255)</f>
        <v>0</v>
      </c>
      <c r="I3" s="129">
        <f>SUM(M3,P3,S3,V3,Y3,AB3,AE3,AH3,AK3,AN3,AQ3,AT3,AW3,AZ3,BC3,BF3,BI3,BL3,BO3,BR3,BU3,BX3,CA3,CD3,CG3,CJ3)</f>
        <v>0</v>
      </c>
      <c r="J3" s="34"/>
      <c r="K3" s="99" t="str">
        <f>IF(COUNTA(K8:K255)=0,"",SUM(K8:K255))</f>
      </c>
      <c r="L3" s="99" t="str">
        <f ref="L3:BW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ref="BX3:CD3" t="shared" si="1">IF(COUNTA(BX8:BX255)=0,"",SUM(BX8:BX255))</f>
      </c>
      <c r="BY3" s="99" t="str">
        <f t="shared" si="1"/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ref="CE3:CJ3" t="shared" si="2">IF(CE8="","",SUM(CE8:CE255))</f>
      </c>
      <c r="CF3" s="99" t="str">
        <f t="shared" si="2"/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</row>
    <row r="4" hidden="1" s="10" customFormat="1">
      <c r="C4" s="10" t="s">
        <v>50</v>
      </c>
      <c r="K4" s="100">
        <f>SUMIF($C$8:$C$255,"Facility",K8:K255)</f>
        <v>0</v>
      </c>
      <c r="L4" s="100">
        <f ref="L4:BW4" t="shared" si="3">SUMIF($C$8:$C$255,"Facility",L8:L255)</f>
        <v>0</v>
      </c>
      <c r="M4" s="100">
        <f t="shared" si="3"/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ref="BX4:CJ4" t="shared" si="4">SUMIF($C$8:$C$255,"Facility",BX8:BX255)</f>
        <v>0</v>
      </c>
      <c r="BY4" s="100">
        <f t="shared" si="4"/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</row>
    <row r="5" hidden="1">
      <c r="C5" s="3" t="s">
        <v>51</v>
      </c>
      <c r="J5" s="30"/>
      <c r="K5" s="100">
        <f>SUMIF($C$8:$C$255,"Community",K8:K255)</f>
        <v>0</v>
      </c>
      <c r="L5" s="100">
        <f ref="L5:BW5" t="shared" si="5">SUMIF($C$8:$C$255,"Community",L8:L255)</f>
        <v>0</v>
      </c>
      <c r="M5" s="100">
        <f t="shared" si="5"/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ref="BX5:CJ5" t="shared" si="6">SUMIF($C$8:$C$255,"Community",BX8:BX255)</f>
        <v>0</v>
      </c>
      <c r="BY5" s="100">
        <f t="shared" si="6"/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</row>
    <row r="6" hidden="1">
      <c r="C6" s="3" t="s">
        <v>81</v>
      </c>
      <c r="K6" s="101">
        <f ref="K6:M7" t="shared" si="7">SUM(K4,N4,Q4,T4,W4,Z4,AC4,AF4,AI4,AL4,AO4,AR4,AU4,AX4,BA4,BD4,BG4,BJ4,BM4,BP4,BS4,BV4,BY4,CB4,CE4,CH4)</f>
        <v>0</v>
      </c>
      <c r="L6" s="101">
        <f t="shared" si="7"/>
        <v>0</v>
      </c>
      <c r="M6" s="101">
        <f t="shared" si="7"/>
        <v>0</v>
      </c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</row>
    <row r="7" hidden="1" ht="15">
      <c r="C7" s="3" t="s">
        <v>82</v>
      </c>
      <c r="K7" s="101">
        <f t="shared" si="7"/>
        <v>0</v>
      </c>
      <c r="L7" s="101">
        <f t="shared" si="7"/>
        <v>0</v>
      </c>
      <c r="M7" s="101">
        <f t="shared" si="7"/>
        <v>0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</row>
    <row r="8" ht="25.15" customHeight="1">
      <c r="A8" s="8"/>
      <c r="B8" s="56"/>
      <c r="C8" s="173"/>
      <c r="D8" s="102"/>
      <c r="E8" s="103" t="str">
        <f>IFERROR((SUM(K8,N8,Q8,T8,W8,Z8,AC8,AF8,AI8,AL8,AO8,AR8,AU8,AX8,BA8,BD8,BG8,BJ8,BM8,BP8,BS8,BV8,BY8,CB8,CE8,CH8)/D8),"")</f>
      </c>
      <c r="F8" s="104"/>
      <c r="G8" s="103" t="str">
        <f>IFERROR((SUM(L8,O8,R8,U8,X8,AA8,AD8,AG8,AJ8,AM8,AP8,AS8,AV8,AY8,BB8,BE8,BH8,BK8,BN8,BQ8,BT8,BW8,BZ8,CC8,CF8,CI8)/F8),"")</f>
      </c>
      <c r="H8" s="105"/>
      <c r="I8" s="108" t="str">
        <f>IFERROR((SUM(M8,P8,S8,V8,Y8,AB8,AE8,AH8,AK8,AN8,AQ8,AT8,AW8,AZ8,BC8,BF8,BI8,BL8,BO8,BR8,BU8,BX8,CA8,CD8,CG8,CJ8)/H8),"")</f>
      </c>
      <c r="J8" s="110" t="str">
        <f>IFERROR(G8-E8,"")</f>
      </c>
      <c r="K8" s="106"/>
      <c r="L8" s="105"/>
      <c r="M8" s="73"/>
      <c r="N8" s="102"/>
      <c r="O8" s="105"/>
      <c r="P8" s="73"/>
      <c r="Q8" s="102"/>
      <c r="R8" s="105"/>
      <c r="S8" s="73"/>
      <c r="T8" s="106"/>
      <c r="U8" s="105"/>
      <c r="V8" s="73"/>
      <c r="W8" s="102"/>
      <c r="X8" s="105"/>
      <c r="Y8" s="73"/>
      <c r="Z8" s="102"/>
      <c r="AA8" s="105"/>
      <c r="AB8" s="73"/>
      <c r="AC8" s="106"/>
      <c r="AD8" s="105"/>
      <c r="AE8" s="73"/>
      <c r="AF8" s="102"/>
      <c r="AG8" s="105"/>
      <c r="AH8" s="73"/>
      <c r="AI8" s="102"/>
      <c r="AJ8" s="105"/>
      <c r="AK8" s="73"/>
      <c r="AL8" s="106"/>
      <c r="AM8" s="105"/>
      <c r="AN8" s="73"/>
      <c r="AO8" s="102"/>
      <c r="AP8" s="105"/>
      <c r="AQ8" s="73"/>
      <c r="AR8" s="102"/>
      <c r="AS8" s="105"/>
      <c r="AT8" s="73"/>
      <c r="AU8" s="106"/>
      <c r="AV8" s="105"/>
      <c r="AW8" s="73"/>
      <c r="AX8" s="102"/>
      <c r="AY8" s="105"/>
      <c r="AZ8" s="73"/>
      <c r="BA8" s="102"/>
      <c r="BB8" s="105"/>
      <c r="BC8" s="73"/>
      <c r="BD8" s="102"/>
      <c r="BE8" s="105"/>
      <c r="BF8" s="73"/>
      <c r="BG8" s="102"/>
      <c r="BH8" s="105"/>
      <c r="BI8" s="73"/>
      <c r="BJ8" s="102"/>
      <c r="BK8" s="105"/>
      <c r="BL8" s="73"/>
      <c r="BM8" s="102"/>
      <c r="BN8" s="105"/>
      <c r="BO8" s="73"/>
      <c r="BP8" s="102"/>
      <c r="BQ8" s="105"/>
      <c r="BR8" s="73"/>
      <c r="BS8" s="102"/>
      <c r="BT8" s="105"/>
      <c r="BU8" s="73"/>
      <c r="BV8" s="102"/>
      <c r="BW8" s="105"/>
      <c r="BX8" s="73"/>
      <c r="BY8" s="102"/>
      <c r="BZ8" s="105"/>
      <c r="CA8" s="73"/>
      <c r="CB8" s="102"/>
      <c r="CC8" s="105"/>
      <c r="CD8" s="73"/>
      <c r="CE8" s="102"/>
      <c r="CF8" s="105"/>
      <c r="CG8" s="73"/>
      <c r="CH8" s="102"/>
      <c r="CI8" s="105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09" t="str">
        <f ref="I9:I255" t="shared" si="10">IFERROR((SUM(M9,P9,S9,V9,Y9,AB9,AE9,AH9,AK9,AN9,AQ9,AT9,AW9,AZ9,BC9,BF9,BI9,BL9,BO9,BR9,BU9,BX9,CA9,CD9,CG9,CJ9)/H9),"")</f>
      </c>
      <c r="J9" s="111" t="str">
        <f ref="J9:J240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09" t="str">
        <f t="shared" si="10"/>
      </c>
      <c r="J10" s="111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09" t="str">
        <f t="shared" si="10"/>
      </c>
      <c r="J11" s="111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09" t="str">
        <f t="shared" si="10"/>
      </c>
      <c r="J12" s="111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09" t="str">
        <f t="shared" si="10"/>
      </c>
      <c r="J13" s="111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09" t="str">
        <f t="shared" si="10"/>
      </c>
      <c r="J14" s="111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09" t="str">
        <f t="shared" si="10"/>
      </c>
      <c r="J15" s="111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09" t="str">
        <f t="shared" si="10"/>
      </c>
      <c r="J16" s="111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09" t="str">
        <f t="shared" si="10"/>
      </c>
      <c r="J17" s="111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09" t="str">
        <f t="shared" si="10"/>
      </c>
      <c r="J18" s="111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09" t="str">
        <f t="shared" si="10"/>
      </c>
      <c r="J19" s="111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09" t="str">
        <f t="shared" si="10"/>
      </c>
      <c r="J20" s="111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09" t="str">
        <f t="shared" si="10"/>
      </c>
      <c r="J21" s="111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09" t="str">
        <f t="shared" si="10"/>
      </c>
      <c r="J22" s="111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09" t="str">
        <f t="shared" si="10"/>
      </c>
      <c r="J23" s="111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09" t="str">
        <f t="shared" si="10"/>
      </c>
      <c r="J24" s="111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09" t="str">
        <f t="shared" si="10"/>
      </c>
      <c r="J25" s="111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09" t="str">
        <f t="shared" si="10"/>
      </c>
      <c r="J26" s="111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09" t="str">
        <f t="shared" si="10"/>
      </c>
      <c r="J27" s="111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09" t="str">
        <f t="shared" si="10"/>
      </c>
      <c r="J28" s="111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09" t="str">
        <f t="shared" si="10"/>
      </c>
      <c r="J29" s="111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09" t="str">
        <f t="shared" si="10"/>
      </c>
      <c r="J30" s="111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09" t="str">
        <f t="shared" si="10"/>
      </c>
      <c r="J31" s="111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09" t="str">
        <f t="shared" si="10"/>
      </c>
      <c r="J32" s="111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09" t="str">
        <f t="shared" si="10"/>
      </c>
      <c r="J33" s="111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09" t="str">
        <f t="shared" si="10"/>
      </c>
      <c r="J34" s="111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09" t="str">
        <f t="shared" si="10"/>
      </c>
      <c r="J35" s="111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09" t="str">
        <f t="shared" si="10"/>
      </c>
      <c r="J36" s="111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09" t="str">
        <f t="shared" si="10"/>
      </c>
      <c r="J37" s="111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09" t="str">
        <f t="shared" si="10"/>
      </c>
      <c r="J38" s="111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09" t="str">
        <f t="shared" si="10"/>
      </c>
      <c r="J39" s="111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09" t="str">
        <f t="shared" si="10"/>
      </c>
      <c r="J40" s="111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09" t="str">
        <f t="shared" si="10"/>
      </c>
      <c r="J41" s="111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09" t="str">
        <f t="shared" si="10"/>
      </c>
      <c r="J42" s="111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09" t="str">
        <f t="shared" si="10"/>
      </c>
      <c r="J43" s="111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09" t="str">
        <f t="shared" si="10"/>
      </c>
      <c r="J44" s="111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09" t="str">
        <f t="shared" si="10"/>
      </c>
      <c r="J45" s="111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09" t="str">
        <f t="shared" si="10"/>
      </c>
      <c r="J46" s="111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09" t="str">
        <f t="shared" si="10"/>
      </c>
      <c r="J47" s="111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09" t="str">
        <f t="shared" si="10"/>
      </c>
      <c r="J48" s="111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09" t="str">
        <f t="shared" si="10"/>
      </c>
      <c r="J49" s="111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09" t="str">
        <f t="shared" si="10"/>
      </c>
      <c r="J50" s="111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09" t="str">
        <f t="shared" si="10"/>
      </c>
      <c r="J51" s="111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09" t="str">
        <f t="shared" si="10"/>
      </c>
      <c r="J52" s="111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09" t="str">
        <f t="shared" si="10"/>
      </c>
      <c r="J53" s="111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09" t="str">
        <f t="shared" si="10"/>
      </c>
      <c r="J54" s="111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09" t="str">
        <f t="shared" si="10"/>
      </c>
      <c r="J55" s="111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09" t="str">
        <f t="shared" si="10"/>
      </c>
      <c r="J56" s="111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09" t="str">
        <f t="shared" si="10"/>
      </c>
      <c r="J57" s="111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09" t="str">
        <f t="shared" si="10"/>
      </c>
      <c r="J58" s="111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09" t="str">
        <f t="shared" si="10"/>
      </c>
      <c r="J59" s="111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09" t="str">
        <f t="shared" si="10"/>
      </c>
      <c r="J60" s="111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09" t="str">
        <f t="shared" si="10"/>
      </c>
      <c r="J61" s="111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09" t="str">
        <f t="shared" si="10"/>
      </c>
      <c r="J62" s="111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09" t="str">
        <f t="shared" si="10"/>
      </c>
      <c r="J63" s="111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09" t="str">
        <f t="shared" si="10"/>
      </c>
      <c r="J64" s="111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09" t="str">
        <f t="shared" si="10"/>
      </c>
      <c r="J65" s="111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09" t="str">
        <f t="shared" si="10"/>
      </c>
      <c r="J66" s="111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09" t="str">
        <f t="shared" si="10"/>
      </c>
      <c r="J67" s="111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09" t="str">
        <f t="shared" si="10"/>
      </c>
      <c r="J68" s="111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09" t="str">
        <f t="shared" si="10"/>
      </c>
      <c r="J69" s="111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09" t="str">
        <f t="shared" si="10"/>
      </c>
      <c r="J70" s="111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09" t="str">
        <f t="shared" si="10"/>
      </c>
      <c r="J71" s="111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09" t="str">
        <f t="shared" si="10"/>
      </c>
      <c r="J72" s="111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09" t="str">
        <f t="shared" si="10"/>
      </c>
      <c r="J73" s="111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09" t="str">
        <f t="shared" si="10"/>
      </c>
      <c r="J74" s="111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09" t="str">
        <f t="shared" si="10"/>
      </c>
      <c r="J75" s="111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09" t="str">
        <f t="shared" si="10"/>
      </c>
      <c r="J76" s="111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09" t="str">
        <f t="shared" si="10"/>
      </c>
      <c r="J77" s="111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09" t="str">
        <f t="shared" si="10"/>
      </c>
      <c r="J78" s="111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09" t="str">
        <f t="shared" si="10"/>
      </c>
      <c r="J79" s="111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09" t="str">
        <f t="shared" si="10"/>
      </c>
      <c r="J80" s="111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09" t="str">
        <f t="shared" si="10"/>
      </c>
      <c r="J81" s="111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09" t="str">
        <f t="shared" si="10"/>
      </c>
      <c r="J82" s="111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09" t="str">
        <f t="shared" si="10"/>
      </c>
      <c r="J83" s="111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09" t="str">
        <f t="shared" si="10"/>
      </c>
      <c r="J84" s="111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09" t="str">
        <f t="shared" si="10"/>
      </c>
      <c r="J85" s="111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09" t="str">
        <f t="shared" si="10"/>
      </c>
      <c r="J86" s="111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09" t="str">
        <f t="shared" si="10"/>
      </c>
      <c r="J87" s="111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09" t="str">
        <f t="shared" si="10"/>
      </c>
      <c r="J88" s="111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09" t="str">
        <f t="shared" si="10"/>
      </c>
      <c r="J89" s="111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09" t="str">
        <f t="shared" si="10"/>
      </c>
      <c r="J90" s="111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09" t="str">
        <f t="shared" si="10"/>
      </c>
      <c r="J91" s="111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09" t="str">
        <f t="shared" si="10"/>
      </c>
      <c r="J92" s="111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09" t="str">
        <f t="shared" si="10"/>
      </c>
      <c r="J93" s="111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09" t="str">
        <f t="shared" si="10"/>
      </c>
      <c r="J94" s="111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09" t="str">
        <f t="shared" si="10"/>
      </c>
      <c r="J95" s="111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09" t="str">
        <f t="shared" si="10"/>
      </c>
      <c r="J96" s="111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09" t="str">
        <f t="shared" si="10"/>
      </c>
      <c r="J97" s="111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09" t="str">
        <f t="shared" si="10"/>
      </c>
      <c r="J98" s="111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09" t="str">
        <f t="shared" si="10"/>
      </c>
      <c r="J99" s="111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09" t="str">
        <f t="shared" si="10"/>
      </c>
      <c r="J100" s="111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09" t="str">
        <f t="shared" si="10"/>
      </c>
      <c r="J101" s="111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09" t="str">
        <f t="shared" si="10"/>
      </c>
      <c r="J102" s="111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09" t="str">
        <f t="shared" si="10"/>
      </c>
      <c r="J103" s="111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09" t="str">
        <f t="shared" si="10"/>
      </c>
      <c r="J104" s="111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09" t="str">
        <f t="shared" si="10"/>
      </c>
      <c r="J105" s="111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09" t="str">
        <f t="shared" si="10"/>
      </c>
      <c r="J106" s="111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09" t="str">
        <f t="shared" si="10"/>
      </c>
      <c r="J107" s="111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09" t="str">
        <f t="shared" si="10"/>
      </c>
      <c r="J108" s="111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09" t="str">
        <f t="shared" si="10"/>
      </c>
      <c r="J109" s="111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09" t="str">
        <f t="shared" si="10"/>
      </c>
      <c r="J110" s="111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09" t="str">
        <f t="shared" si="10"/>
      </c>
      <c r="J111" s="111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09" t="str">
        <f t="shared" si="10"/>
      </c>
      <c r="J112" s="111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09" t="str">
        <f t="shared" si="10"/>
      </c>
      <c r="J113" s="111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09" t="str">
        <f t="shared" si="10"/>
      </c>
      <c r="J114" s="111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09" t="str">
        <f t="shared" si="10"/>
      </c>
      <c r="J115" s="111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09" t="str">
        <f t="shared" si="10"/>
      </c>
      <c r="J116" s="111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09" t="str">
        <f t="shared" si="10"/>
      </c>
      <c r="J117" s="111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09" t="str">
        <f t="shared" si="10"/>
      </c>
      <c r="J118" s="111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09" t="str">
        <f t="shared" si="10"/>
      </c>
      <c r="J119" s="111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09" t="str">
        <f t="shared" si="10"/>
      </c>
      <c r="J120" s="111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09" t="str">
        <f t="shared" si="10"/>
      </c>
      <c r="J121" s="111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09" t="str">
        <f t="shared" si="10"/>
      </c>
      <c r="J122" s="111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09" t="str">
        <f t="shared" si="10"/>
      </c>
      <c r="J123" s="111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09" t="str">
        <f t="shared" si="10"/>
      </c>
      <c r="J124" s="111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09" t="str">
        <f t="shared" si="10"/>
      </c>
      <c r="J125" s="111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09" t="str">
        <f t="shared" si="10"/>
      </c>
      <c r="J126" s="111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09" t="str">
        <f t="shared" si="10"/>
      </c>
      <c r="J127" s="111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09" t="str">
        <f t="shared" si="10"/>
      </c>
      <c r="J128" s="111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09" t="str">
        <f t="shared" si="10"/>
      </c>
      <c r="J129" s="111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09" t="str">
        <f t="shared" si="10"/>
      </c>
      <c r="J130" s="111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09" t="str">
        <f t="shared" si="10"/>
      </c>
      <c r="J131" s="111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09" t="str">
        <f t="shared" si="10"/>
      </c>
      <c r="J132" s="111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09" t="str">
        <f t="shared" si="10"/>
      </c>
      <c r="J133" s="111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09" t="str">
        <f t="shared" si="10"/>
      </c>
      <c r="J134" s="111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09" t="str">
        <f t="shared" si="10"/>
      </c>
      <c r="J135" s="111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09" t="str">
        <f t="shared" si="10"/>
      </c>
      <c r="J136" s="111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09" t="str">
        <f t="shared" si="10"/>
      </c>
      <c r="J137" s="111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09" t="str">
        <f t="shared" si="10"/>
      </c>
      <c r="J138" s="111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09" t="str">
        <f t="shared" si="10"/>
      </c>
      <c r="J139" s="111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09" t="str">
        <f t="shared" si="10"/>
      </c>
      <c r="J140" s="111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09" t="str">
        <f t="shared" si="10"/>
      </c>
      <c r="J141" s="111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09" t="str">
        <f t="shared" si="10"/>
      </c>
      <c r="J142" s="111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09" t="str">
        <f t="shared" si="10"/>
      </c>
      <c r="J143" s="111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09" t="str">
        <f t="shared" si="10"/>
      </c>
      <c r="J144" s="111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09" t="str">
        <f t="shared" si="10"/>
      </c>
      <c r="J145" s="111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09" t="str">
        <f t="shared" si="10"/>
      </c>
      <c r="J146" s="111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09" t="str">
        <f t="shared" si="10"/>
      </c>
      <c r="J147" s="111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09" t="str">
        <f t="shared" si="10"/>
      </c>
      <c r="J148" s="111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09" t="str">
        <f t="shared" si="10"/>
      </c>
      <c r="J149" s="111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09" t="str">
        <f t="shared" si="10"/>
      </c>
      <c r="J150" s="111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09" t="str">
        <f t="shared" si="10"/>
      </c>
      <c r="J151" s="111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09" t="str">
        <f t="shared" si="10"/>
      </c>
      <c r="J152" s="111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09" t="str">
        <f t="shared" si="10"/>
      </c>
      <c r="J153" s="111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09" t="str">
        <f t="shared" si="10"/>
      </c>
      <c r="J154" s="111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09" t="str">
        <f t="shared" si="10"/>
      </c>
      <c r="J155" s="111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09" t="str">
        <f t="shared" si="10"/>
      </c>
      <c r="J156" s="111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09" t="str">
        <f t="shared" si="10"/>
      </c>
      <c r="J157" s="111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09" t="str">
        <f t="shared" si="10"/>
      </c>
      <c r="J158" s="111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09" t="str">
        <f t="shared" si="10"/>
      </c>
      <c r="J159" s="111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09" t="str">
        <f t="shared" si="10"/>
      </c>
      <c r="J160" s="111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09" t="str">
        <f t="shared" si="10"/>
      </c>
      <c r="J161" s="111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09" t="str">
        <f t="shared" si="10"/>
      </c>
      <c r="J162" s="111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09" t="str">
        <f t="shared" si="10"/>
      </c>
      <c r="J163" s="111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09" t="str">
        <f t="shared" si="10"/>
      </c>
      <c r="J164" s="111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09" t="str">
        <f t="shared" si="10"/>
      </c>
      <c r="J165" s="111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09" t="str">
        <f t="shared" si="10"/>
      </c>
      <c r="J166" s="111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09" t="str">
        <f t="shared" si="10"/>
      </c>
      <c r="J167" s="111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09" t="str">
        <f t="shared" si="10"/>
      </c>
      <c r="J168" s="111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09" t="str">
        <f t="shared" si="10"/>
      </c>
      <c r="J169" s="111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09" t="str">
        <f t="shared" si="10"/>
      </c>
      <c r="J170" s="111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09" t="str">
        <f t="shared" si="10"/>
      </c>
      <c r="J171" s="111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09" t="str">
        <f t="shared" si="10"/>
      </c>
      <c r="J172" s="111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09" t="str">
        <f t="shared" si="10"/>
      </c>
      <c r="J173" s="111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09" t="str">
        <f t="shared" si="10"/>
      </c>
      <c r="J174" s="111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09" t="str">
        <f t="shared" si="10"/>
      </c>
      <c r="J175" s="111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09" t="str">
        <f t="shared" si="10"/>
      </c>
      <c r="J176" s="111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09" t="str">
        <f t="shared" si="10"/>
      </c>
      <c r="J177" s="111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09" t="str">
        <f t="shared" si="10"/>
      </c>
      <c r="J178" s="111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09" t="str">
        <f t="shared" si="10"/>
      </c>
      <c r="J179" s="111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09" t="str">
        <f t="shared" si="10"/>
      </c>
      <c r="J180" s="111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09" t="str">
        <f t="shared" si="10"/>
      </c>
      <c r="J181" s="111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09" t="str">
        <f t="shared" si="10"/>
      </c>
      <c r="J182" s="111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09" t="str">
        <f t="shared" si="10"/>
      </c>
      <c r="J183" s="111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09" t="str">
        <f t="shared" si="10"/>
      </c>
      <c r="J184" s="111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09" t="str">
        <f t="shared" si="10"/>
      </c>
      <c r="J185" s="111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09" t="str">
        <f t="shared" si="10"/>
      </c>
      <c r="J186" s="111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09" t="str">
        <f t="shared" si="10"/>
      </c>
      <c r="J187" s="111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09" t="str">
        <f t="shared" si="10"/>
      </c>
      <c r="J188" s="111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09" t="str">
        <f t="shared" si="10"/>
      </c>
      <c r="J189" s="111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09" t="str">
        <f t="shared" si="10"/>
      </c>
      <c r="J190" s="111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09" t="str">
        <f t="shared" si="10"/>
      </c>
      <c r="J191" s="111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09" t="str">
        <f t="shared" si="10"/>
      </c>
      <c r="J192" s="111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09" t="str">
        <f t="shared" si="10"/>
      </c>
      <c r="J193" s="111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09" t="str">
        <f t="shared" si="10"/>
      </c>
      <c r="J194" s="111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09" t="str">
        <f t="shared" si="10"/>
      </c>
      <c r="J195" s="111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09" t="str">
        <f t="shared" si="10"/>
      </c>
      <c r="J196" s="111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09" t="str">
        <f t="shared" si="10"/>
      </c>
      <c r="J197" s="111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09" t="str">
        <f t="shared" si="10"/>
      </c>
      <c r="J198" s="111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09" t="str">
        <f t="shared" si="10"/>
      </c>
      <c r="J199" s="111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09" t="str">
        <f t="shared" si="10"/>
      </c>
      <c r="J200" s="111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09" t="str">
        <f t="shared" si="10"/>
      </c>
      <c r="J201" s="111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09" t="str">
        <f t="shared" si="10"/>
      </c>
      <c r="J202" s="111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09" t="str">
        <f t="shared" si="10"/>
      </c>
      <c r="J203" s="111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09" t="str">
        <f t="shared" si="10"/>
      </c>
      <c r="J204" s="111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09" t="str">
        <f t="shared" si="10"/>
      </c>
      <c r="J205" s="111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09" t="str">
        <f t="shared" si="10"/>
      </c>
      <c r="J206" s="111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09" t="str">
        <f t="shared" si="10"/>
      </c>
      <c r="J207" s="111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09" t="str">
        <f t="shared" si="10"/>
      </c>
      <c r="J208" s="111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09" t="str">
        <f t="shared" si="10"/>
      </c>
      <c r="J209" s="111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09" t="str">
        <f t="shared" si="10"/>
      </c>
      <c r="J210" s="111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09" t="str">
        <f t="shared" si="10"/>
      </c>
      <c r="J211" s="111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09" t="str">
        <f t="shared" si="10"/>
      </c>
      <c r="J212" s="111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09" t="str">
        <f t="shared" si="10"/>
      </c>
      <c r="J213" s="111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09" t="str">
        <f t="shared" si="10"/>
      </c>
      <c r="J214" s="111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09" t="str">
        <f t="shared" si="10"/>
      </c>
      <c r="J215" s="111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09" t="str">
        <f t="shared" si="10"/>
      </c>
      <c r="J216" s="111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09" t="str">
        <f t="shared" si="10"/>
      </c>
      <c r="J217" s="111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09" t="str">
        <f t="shared" si="10"/>
      </c>
      <c r="J218" s="111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09" t="str">
        <f t="shared" si="10"/>
      </c>
      <c r="J219" s="111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09" t="str">
        <f t="shared" si="10"/>
      </c>
      <c r="J220" s="111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09" t="str">
        <f t="shared" si="10"/>
      </c>
      <c r="J221" s="111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09" t="str">
        <f t="shared" si="10"/>
      </c>
      <c r="J222" s="111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09" t="str">
        <f t="shared" si="10"/>
      </c>
      <c r="J223" s="111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09" t="str">
        <f t="shared" si="10"/>
      </c>
      <c r="J224" s="111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09" t="str">
        <f t="shared" si="10"/>
      </c>
      <c r="J225" s="111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09" t="str">
        <f t="shared" si="10"/>
      </c>
      <c r="J226" s="111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09" t="str">
        <f t="shared" si="10"/>
      </c>
      <c r="J227" s="111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09" t="str">
        <f t="shared" si="10"/>
      </c>
      <c r="J228" s="111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09" t="str">
        <f t="shared" si="10"/>
      </c>
      <c r="J229" s="111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09" t="str">
        <f t="shared" si="10"/>
      </c>
      <c r="J230" s="111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09" t="str">
        <f t="shared" si="10"/>
      </c>
      <c r="J231" s="111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09" t="str">
        <f t="shared" si="10"/>
      </c>
      <c r="J232" s="111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>
        <v>6</v>
      </c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09" t="str">
        <f t="shared" si="10"/>
      </c>
      <c r="J233" s="111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>
        <v>7</v>
      </c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09" t="str">
        <f t="shared" si="10"/>
      </c>
      <c r="J234" s="111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>
        <v>8</v>
      </c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09" t="str">
        <f t="shared" si="10"/>
      </c>
      <c r="J235" s="111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>
        <v>9</v>
      </c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09" t="str">
        <f t="shared" si="10"/>
      </c>
      <c r="J236" s="111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>
        <v>10</v>
      </c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09" t="str">
        <f t="shared" si="10"/>
      </c>
      <c r="J237" s="111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>
        <v>11</v>
      </c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09" t="str">
        <f t="shared" si="10"/>
      </c>
      <c r="J238" s="111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>
        <v>12</v>
      </c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09" t="str">
        <f t="shared" si="10"/>
      </c>
      <c r="J239" s="111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>
        <v>13</v>
      </c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09" t="str">
        <f t="shared" si="10"/>
      </c>
      <c r="J240" s="111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>
        <v>14</v>
      </c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09" t="str">
        <f t="shared" si="10"/>
      </c>
      <c r="J241" s="111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>
        <v>15</v>
      </c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09" t="str">
        <f t="shared" si="10"/>
      </c>
      <c r="J242" s="111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>
        <v>16</v>
      </c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09" t="str">
        <f t="shared" si="10"/>
      </c>
      <c r="J243" s="111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>
        <v>17</v>
      </c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09" t="str">
        <f t="shared" si="10"/>
      </c>
      <c r="J244" s="111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>
        <v>18</v>
      </c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09" t="str">
        <f t="shared" si="10"/>
      </c>
      <c r="J245" s="111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>
        <v>19</v>
      </c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09" t="str">
        <f t="shared" si="10"/>
      </c>
      <c r="J246" s="111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>
        <v>20</v>
      </c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09" t="str">
        <f t="shared" si="10"/>
      </c>
      <c r="J247" s="111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>
        <v>21</v>
      </c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09" t="str">
        <f t="shared" si="10"/>
      </c>
      <c r="J248" s="111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>
        <v>22</v>
      </c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09" t="str">
        <f t="shared" si="10"/>
      </c>
      <c r="J249" s="111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>
        <v>23</v>
      </c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09" t="str">
        <f t="shared" si="10"/>
      </c>
      <c r="J250" s="111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>
        <v>24</v>
      </c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09" t="str">
        <f t="shared" si="10"/>
      </c>
      <c r="J251" s="111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>
        <v>25</v>
      </c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09" t="str">
        <f t="shared" si="10"/>
      </c>
      <c r="J252" s="111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>
        <v>26</v>
      </c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09" t="str">
        <f t="shared" si="10"/>
      </c>
      <c r="J253" s="111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>
        <v>27</v>
      </c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09" t="str">
        <f t="shared" si="10"/>
      </c>
      <c r="J254" s="111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7">
        <v>28</v>
      </c>
      <c r="B255" s="58"/>
      <c r="C255" s="71"/>
      <c r="D255" s="60"/>
      <c r="E255" s="174" t="str">
        <f t="shared" si="8"/>
      </c>
      <c r="F255" s="175"/>
      <c r="G255" s="174" t="str">
        <f t="shared" si="9"/>
      </c>
      <c r="H255" s="63"/>
      <c r="I255" s="176" t="str">
        <f t="shared" si="10"/>
      </c>
      <c r="J255" s="112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AMAC</vt:lpstr>
      <vt:lpstr>BWARI</vt:lpstr>
      <vt:lpstr>KONSHISHA</vt:lpstr>
      <vt:lpstr>USHONGO</vt:lpstr>
      <vt:lpstr>DOMA</vt:lpstr>
      <vt:lpstr>KARU</vt:lpstr>
      <vt:lpstr>LAFIA</vt:lpstr>
      <vt:lpstr>NASSARAWA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2017-01-30T18:12:41Z</dcterms:modified>
</cp:coreProperties>
</file>