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defaultThemeVersion="124226"/>
  <bookViews>
    <workbookView xWindow="0" yWindow="0" windowWidth="11970" windowHeight="2040" tabRatio="871" firstSheet="2" activeTab="10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Tarka" sheetId="2" r:id="rId5"/>
    <sheet name="Logo " sheetId="32" r:id="rId6"/>
    <sheet name="Katsina-Ala" sheetId="33" r:id="rId7"/>
    <sheet name="Gwer West" sheetId="35" r:id="rId8"/>
    <sheet name="Konshisha" sheetId="34" r:id="rId9"/>
    <sheet name="Buruku" sheetId="36" r:id="rId10"/>
    <sheet name="Ushongo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71027"/>
</workbook>
</file>

<file path=xl/calcChain.xml><?xml version="1.0" encoding="utf-8"?>
<calcChain xmlns="http://schemas.openxmlformats.org/spreadsheetml/2006/main">
  <c r="L3" i="40" l="1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Z3" i="40"/>
  <c r="AA3" i="40"/>
  <c r="AB3" i="40"/>
  <c r="AC3" i="40"/>
  <c r="AD3" i="40"/>
  <c r="AE3" i="40"/>
  <c r="AF3" i="40"/>
  <c r="AG3" i="40"/>
  <c r="AH3" i="40"/>
  <c r="AI3" i="40"/>
  <c r="AJ3" i="40"/>
  <c r="AK3" i="40"/>
  <c r="AL3" i="40"/>
  <c r="AM3" i="40"/>
  <c r="AN3" i="40"/>
  <c r="AO3" i="40"/>
  <c r="AP3" i="40"/>
  <c r="AQ3" i="40"/>
  <c r="AR3" i="40"/>
  <c r="AS3" i="40"/>
  <c r="AT3" i="40"/>
  <c r="AU3" i="40"/>
  <c r="AV3" i="40"/>
  <c r="AW3" i="40"/>
  <c r="AX3" i="40"/>
  <c r="AY3" i="40"/>
  <c r="AZ3" i="40"/>
  <c r="BA3" i="40"/>
  <c r="BB3" i="40"/>
  <c r="BC3" i="40"/>
  <c r="BD3" i="40"/>
  <c r="BE3" i="40"/>
  <c r="BF3" i="40"/>
  <c r="BG3" i="40"/>
  <c r="BH3" i="40"/>
  <c r="BI3" i="40"/>
  <c r="BJ3" i="40"/>
  <c r="BK3" i="40"/>
  <c r="BL3" i="40"/>
  <c r="BM3" i="40"/>
  <c r="BN3" i="40"/>
  <c r="BO3" i="40"/>
  <c r="BP3" i="40"/>
  <c r="BQ3" i="40"/>
  <c r="BR3" i="40"/>
  <c r="BS3" i="40"/>
  <c r="BT3" i="40"/>
  <c r="BU3" i="40"/>
  <c r="BV3" i="40"/>
  <c r="BW3" i="40"/>
  <c r="BX3" i="40"/>
  <c r="BY3" i="40"/>
  <c r="BZ3" i="40"/>
  <c r="CA3" i="40"/>
  <c r="CB3" i="40"/>
  <c r="CC3" i="40"/>
  <c r="CD3" i="40"/>
  <c r="K3" i="40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Z3" i="39"/>
  <c r="AA3" i="39"/>
  <c r="AB3" i="39"/>
  <c r="AC3" i="39"/>
  <c r="AD3" i="39"/>
  <c r="AE3" i="39"/>
  <c r="AF3" i="39"/>
  <c r="AG3" i="39"/>
  <c r="AH3" i="39"/>
  <c r="AI3" i="39"/>
  <c r="AJ3" i="39"/>
  <c r="AK3" i="39"/>
  <c r="AL3" i="39"/>
  <c r="AM3" i="39"/>
  <c r="AN3" i="39"/>
  <c r="AO3" i="39"/>
  <c r="AP3" i="39"/>
  <c r="AQ3" i="39"/>
  <c r="AR3" i="39"/>
  <c r="AS3" i="39"/>
  <c r="AT3" i="39"/>
  <c r="AU3" i="39"/>
  <c r="AV3" i="39"/>
  <c r="AW3" i="39"/>
  <c r="AX3" i="39"/>
  <c r="AY3" i="39"/>
  <c r="AZ3" i="39"/>
  <c r="BA3" i="39"/>
  <c r="BB3" i="39"/>
  <c r="BC3" i="39"/>
  <c r="BD3" i="39"/>
  <c r="BE3" i="39"/>
  <c r="BF3" i="39"/>
  <c r="BG3" i="39"/>
  <c r="BH3" i="39"/>
  <c r="BI3" i="39"/>
  <c r="BJ3" i="39"/>
  <c r="BK3" i="39"/>
  <c r="BL3" i="39"/>
  <c r="BM3" i="39"/>
  <c r="BN3" i="39"/>
  <c r="BO3" i="39"/>
  <c r="BP3" i="39"/>
  <c r="BQ3" i="39"/>
  <c r="BR3" i="39"/>
  <c r="BS3" i="39"/>
  <c r="BT3" i="39"/>
  <c r="BU3" i="39"/>
  <c r="BV3" i="39"/>
  <c r="BW3" i="39"/>
  <c r="BX3" i="39"/>
  <c r="BY3" i="39"/>
  <c r="BZ3" i="39"/>
  <c r="CA3" i="39"/>
  <c r="CB3" i="39"/>
  <c r="CC3" i="39"/>
  <c r="CD3" i="39"/>
  <c r="CE3" i="39"/>
  <c r="CF3" i="39"/>
  <c r="CG3" i="39"/>
  <c r="CH3" i="39"/>
  <c r="CI3" i="39"/>
  <c r="CJ3" i="39"/>
  <c r="K3" i="39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Z3" i="38"/>
  <c r="AA3" i="38"/>
  <c r="AB3" i="38"/>
  <c r="AC3" i="38"/>
  <c r="AD3" i="38"/>
  <c r="AE3" i="38"/>
  <c r="AF3" i="38"/>
  <c r="AG3" i="38"/>
  <c r="AH3" i="38"/>
  <c r="AI3" i="38"/>
  <c r="AJ3" i="38"/>
  <c r="AK3" i="38"/>
  <c r="AL3" i="38"/>
  <c r="AM3" i="38"/>
  <c r="AN3" i="38"/>
  <c r="AO3" i="38"/>
  <c r="AP3" i="38"/>
  <c r="AQ3" i="38"/>
  <c r="AR3" i="38"/>
  <c r="AS3" i="38"/>
  <c r="AT3" i="38"/>
  <c r="AU3" i="38"/>
  <c r="AV3" i="38"/>
  <c r="AW3" i="38"/>
  <c r="AX3" i="38"/>
  <c r="AY3" i="38"/>
  <c r="AZ3" i="38"/>
  <c r="BA3" i="38"/>
  <c r="BB3" i="38"/>
  <c r="BC3" i="38"/>
  <c r="BD3" i="38"/>
  <c r="BE3" i="38"/>
  <c r="BF3" i="38"/>
  <c r="BG3" i="38"/>
  <c r="BH3" i="38"/>
  <c r="BI3" i="38"/>
  <c r="BJ3" i="38"/>
  <c r="BK3" i="38"/>
  <c r="BL3" i="38"/>
  <c r="BM3" i="38"/>
  <c r="BN3" i="38"/>
  <c r="BO3" i="38"/>
  <c r="BP3" i="38"/>
  <c r="BQ3" i="38"/>
  <c r="BR3" i="38"/>
  <c r="BS3" i="38"/>
  <c r="BT3" i="38"/>
  <c r="BU3" i="38"/>
  <c r="BV3" i="38"/>
  <c r="BW3" i="38"/>
  <c r="BX3" i="38"/>
  <c r="BY3" i="38"/>
  <c r="BZ3" i="38"/>
  <c r="CA3" i="38"/>
  <c r="CB3" i="38"/>
  <c r="CC3" i="38"/>
  <c r="CD3" i="38"/>
  <c r="CE3" i="38"/>
  <c r="CF3" i="38"/>
  <c r="CG3" i="38"/>
  <c r="CH3" i="38"/>
  <c r="CI3" i="38"/>
  <c r="CJ3" i="38"/>
  <c r="K3" i="38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Z3" i="37"/>
  <c r="AA3" i="37"/>
  <c r="AB3" i="37"/>
  <c r="AC3" i="37"/>
  <c r="AD3" i="37"/>
  <c r="AE3" i="37"/>
  <c r="AF3" i="37"/>
  <c r="AG3" i="37"/>
  <c r="AH3" i="37"/>
  <c r="AI3" i="37"/>
  <c r="AJ3" i="37"/>
  <c r="AK3" i="37"/>
  <c r="AL3" i="37"/>
  <c r="AM3" i="37"/>
  <c r="AN3" i="37"/>
  <c r="AO3" i="37"/>
  <c r="AP3" i="37"/>
  <c r="AQ3" i="37"/>
  <c r="AR3" i="37"/>
  <c r="AS3" i="37"/>
  <c r="AT3" i="37"/>
  <c r="AU3" i="37"/>
  <c r="AV3" i="37"/>
  <c r="AW3" i="37"/>
  <c r="AX3" i="37"/>
  <c r="AY3" i="37"/>
  <c r="AZ3" i="37"/>
  <c r="BA3" i="37"/>
  <c r="BB3" i="37"/>
  <c r="BC3" i="37"/>
  <c r="BD3" i="37"/>
  <c r="BE3" i="37"/>
  <c r="BF3" i="37"/>
  <c r="BG3" i="37"/>
  <c r="BH3" i="37"/>
  <c r="BI3" i="37"/>
  <c r="BJ3" i="37"/>
  <c r="BK3" i="37"/>
  <c r="BL3" i="37"/>
  <c r="BM3" i="37"/>
  <c r="BN3" i="37"/>
  <c r="BO3" i="37"/>
  <c r="BP3" i="37"/>
  <c r="BQ3" i="37"/>
  <c r="BR3" i="37"/>
  <c r="BS3" i="37"/>
  <c r="BT3" i="37"/>
  <c r="BU3" i="37"/>
  <c r="BV3" i="37"/>
  <c r="BW3" i="37"/>
  <c r="BX3" i="37"/>
  <c r="BY3" i="37"/>
  <c r="BZ3" i="37"/>
  <c r="CA3" i="37"/>
  <c r="CB3" i="37"/>
  <c r="CC3" i="37"/>
  <c r="CD3" i="37"/>
  <c r="CE3" i="37"/>
  <c r="L3" i="37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Z3" i="36"/>
  <c r="AA3" i="36"/>
  <c r="AB3" i="36"/>
  <c r="AC3" i="36"/>
  <c r="AD3" i="36"/>
  <c r="AE3" i="36"/>
  <c r="AF3" i="36"/>
  <c r="AG3" i="36"/>
  <c r="AH3" i="36"/>
  <c r="AI3" i="36"/>
  <c r="AJ3" i="36"/>
  <c r="AK3" i="36"/>
  <c r="AL3" i="36"/>
  <c r="AM3" i="36"/>
  <c r="AN3" i="36"/>
  <c r="AO3" i="36"/>
  <c r="AP3" i="36"/>
  <c r="AQ3" i="36"/>
  <c r="AR3" i="36"/>
  <c r="AS3" i="36"/>
  <c r="AT3" i="36"/>
  <c r="AU3" i="36"/>
  <c r="AV3" i="36"/>
  <c r="AW3" i="36"/>
  <c r="AX3" i="36"/>
  <c r="AY3" i="36"/>
  <c r="AZ3" i="36"/>
  <c r="BA3" i="36"/>
  <c r="BB3" i="36"/>
  <c r="BC3" i="36"/>
  <c r="BD3" i="36"/>
  <c r="BE3" i="36"/>
  <c r="BF3" i="36"/>
  <c r="BG3" i="36"/>
  <c r="BH3" i="36"/>
  <c r="BI3" i="36"/>
  <c r="BJ3" i="36"/>
  <c r="BK3" i="36"/>
  <c r="BL3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CA3" i="36"/>
  <c r="CB3" i="36"/>
  <c r="CC3" i="36"/>
  <c r="CD3" i="36"/>
  <c r="CE3" i="36"/>
  <c r="L3" i="36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AT3" i="34"/>
  <c r="AU3" i="34"/>
  <c r="AV3" i="34"/>
  <c r="AW3" i="34"/>
  <c r="AX3" i="34"/>
  <c r="AY3" i="34"/>
  <c r="AZ3" i="34"/>
  <c r="BA3" i="34"/>
  <c r="BB3" i="34"/>
  <c r="BC3" i="34"/>
  <c r="BD3" i="34"/>
  <c r="BE3" i="34"/>
  <c r="BF3" i="34"/>
  <c r="BG3" i="34"/>
  <c r="BH3" i="34"/>
  <c r="BI3" i="34"/>
  <c r="BJ3" i="34"/>
  <c r="BK3" i="34"/>
  <c r="BL3" i="34"/>
  <c r="BM3" i="34"/>
  <c r="BN3" i="34"/>
  <c r="BO3" i="34"/>
  <c r="BP3" i="34"/>
  <c r="BQ3" i="34"/>
  <c r="BR3" i="34"/>
  <c r="BS3" i="34"/>
  <c r="BT3" i="34"/>
  <c r="BU3" i="34"/>
  <c r="BV3" i="34"/>
  <c r="BW3" i="34"/>
  <c r="BX3" i="34"/>
  <c r="BY3" i="34"/>
  <c r="BZ3" i="34"/>
  <c r="CA3" i="34"/>
  <c r="CB3" i="34"/>
  <c r="CC3" i="34"/>
  <c r="CD3" i="34"/>
  <c r="CE3" i="34"/>
  <c r="L3" i="34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Z3" i="35"/>
  <c r="AA3" i="35"/>
  <c r="AB3" i="35"/>
  <c r="AC3" i="35"/>
  <c r="AD3" i="35"/>
  <c r="AE3" i="35"/>
  <c r="AF3" i="35"/>
  <c r="AG3" i="35"/>
  <c r="AH3" i="35"/>
  <c r="AI3" i="35"/>
  <c r="AJ3" i="35"/>
  <c r="AK3" i="35"/>
  <c r="AL3" i="35"/>
  <c r="AM3" i="35"/>
  <c r="AN3" i="35"/>
  <c r="AO3" i="35"/>
  <c r="AP3" i="35"/>
  <c r="AQ3" i="35"/>
  <c r="AR3" i="35"/>
  <c r="AS3" i="35"/>
  <c r="AT3" i="35"/>
  <c r="AU3" i="35"/>
  <c r="AV3" i="35"/>
  <c r="AW3" i="35"/>
  <c r="AX3" i="35"/>
  <c r="AY3" i="35"/>
  <c r="AZ3" i="35"/>
  <c r="BA3" i="35"/>
  <c r="BB3" i="35"/>
  <c r="BC3" i="35"/>
  <c r="BD3" i="35"/>
  <c r="BE3" i="35"/>
  <c r="BF3" i="35"/>
  <c r="BG3" i="35"/>
  <c r="BH3" i="35"/>
  <c r="BI3" i="35"/>
  <c r="BJ3" i="35"/>
  <c r="BK3" i="35"/>
  <c r="BL3" i="35"/>
  <c r="BM3" i="35"/>
  <c r="BN3" i="35"/>
  <c r="BO3" i="35"/>
  <c r="BP3" i="35"/>
  <c r="BQ3" i="35"/>
  <c r="BR3" i="35"/>
  <c r="BS3" i="35"/>
  <c r="BT3" i="35"/>
  <c r="BU3" i="35"/>
  <c r="BV3" i="35"/>
  <c r="BW3" i="35"/>
  <c r="BX3" i="35"/>
  <c r="BY3" i="35"/>
  <c r="BZ3" i="35"/>
  <c r="CA3" i="35"/>
  <c r="CB3" i="35"/>
  <c r="CC3" i="35"/>
  <c r="CD3" i="35"/>
  <c r="CE3" i="35"/>
  <c r="L3" i="35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Z3" i="33"/>
  <c r="AA3" i="33"/>
  <c r="AB3" i="33"/>
  <c r="AC3" i="33"/>
  <c r="AD3" i="33"/>
  <c r="AE3" i="33"/>
  <c r="AF3" i="33"/>
  <c r="AG3" i="33"/>
  <c r="AH3" i="33"/>
  <c r="AI3" i="33"/>
  <c r="AJ3" i="33"/>
  <c r="AK3" i="33"/>
  <c r="AL3" i="33"/>
  <c r="AM3" i="33"/>
  <c r="AN3" i="33"/>
  <c r="AO3" i="33"/>
  <c r="AP3" i="33"/>
  <c r="AQ3" i="33"/>
  <c r="AR3" i="33"/>
  <c r="AS3" i="33"/>
  <c r="AT3" i="33"/>
  <c r="AU3" i="33"/>
  <c r="AV3" i="33"/>
  <c r="AW3" i="33"/>
  <c r="AX3" i="33"/>
  <c r="AY3" i="33"/>
  <c r="AZ3" i="33"/>
  <c r="BA3" i="33"/>
  <c r="BB3" i="33"/>
  <c r="BC3" i="33"/>
  <c r="BD3" i="33"/>
  <c r="BE3" i="33"/>
  <c r="BF3" i="33"/>
  <c r="BG3" i="33"/>
  <c r="BH3" i="33"/>
  <c r="BI3" i="33"/>
  <c r="BJ3" i="33"/>
  <c r="BK3" i="33"/>
  <c r="BL3" i="33"/>
  <c r="BM3" i="33"/>
  <c r="BN3" i="33"/>
  <c r="BO3" i="33"/>
  <c r="BP3" i="33"/>
  <c r="BQ3" i="33"/>
  <c r="BR3" i="33"/>
  <c r="BS3" i="33"/>
  <c r="BT3" i="33"/>
  <c r="BU3" i="33"/>
  <c r="BV3" i="33"/>
  <c r="BW3" i="33"/>
  <c r="BX3" i="33"/>
  <c r="BY3" i="33"/>
  <c r="BZ3" i="33"/>
  <c r="CA3" i="33"/>
  <c r="CB3" i="33"/>
  <c r="CC3" i="33"/>
  <c r="CD3" i="33"/>
  <c r="CE3" i="33"/>
  <c r="L3" i="33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Z3" i="32"/>
  <c r="AA3" i="32"/>
  <c r="AB3" i="32"/>
  <c r="AC3" i="32"/>
  <c r="AD3" i="32"/>
  <c r="AE3" i="32"/>
  <c r="AF3" i="32"/>
  <c r="AG3" i="32"/>
  <c r="AH3" i="32"/>
  <c r="AI3" i="32"/>
  <c r="AJ3" i="32"/>
  <c r="AK3" i="32"/>
  <c r="AL3" i="32"/>
  <c r="AM3" i="32"/>
  <c r="AN3" i="32"/>
  <c r="AO3" i="32"/>
  <c r="AP3" i="32"/>
  <c r="AQ3" i="32"/>
  <c r="AR3" i="32"/>
  <c r="AS3" i="32"/>
  <c r="AT3" i="32"/>
  <c r="AU3" i="32"/>
  <c r="AV3" i="32"/>
  <c r="AW3" i="32"/>
  <c r="AX3" i="32"/>
  <c r="AY3" i="32"/>
  <c r="AZ3" i="32"/>
  <c r="BA3" i="32"/>
  <c r="BB3" i="32"/>
  <c r="BC3" i="32"/>
  <c r="BD3" i="32"/>
  <c r="BE3" i="32"/>
  <c r="BF3" i="32"/>
  <c r="BG3" i="32"/>
  <c r="BH3" i="32"/>
  <c r="BI3" i="32"/>
  <c r="BJ3" i="32"/>
  <c r="BK3" i="32"/>
  <c r="BL3" i="32"/>
  <c r="BM3" i="32"/>
  <c r="BN3" i="32"/>
  <c r="BO3" i="32"/>
  <c r="BP3" i="32"/>
  <c r="BQ3" i="32"/>
  <c r="BR3" i="32"/>
  <c r="BS3" i="32"/>
  <c r="BT3" i="32"/>
  <c r="BU3" i="32"/>
  <c r="BV3" i="32"/>
  <c r="BW3" i="32"/>
  <c r="BX3" i="32"/>
  <c r="BY3" i="32"/>
  <c r="BZ3" i="32"/>
  <c r="CA3" i="32"/>
  <c r="CB3" i="32"/>
  <c r="CC3" i="32"/>
  <c r="CD3" i="32"/>
  <c r="CE3" i="32"/>
  <c r="L3" i="3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L3" i="2"/>
  <c r="J9" i="34" l="1"/>
  <c r="J8" i="34"/>
  <c r="F8" i="32"/>
  <c r="F15" i="32"/>
  <c r="I255" i="40" l="1"/>
  <c r="G255" i="40"/>
  <c r="J255" i="40" s="1"/>
  <c r="E255" i="40"/>
  <c r="I254" i="40"/>
  <c r="G254" i="40"/>
  <c r="E254" i="40"/>
  <c r="I253" i="40"/>
  <c r="G253" i="40"/>
  <c r="E253" i="40"/>
  <c r="I252" i="40"/>
  <c r="G252" i="40"/>
  <c r="E252" i="40"/>
  <c r="I251" i="40"/>
  <c r="G251" i="40"/>
  <c r="J251" i="40" s="1"/>
  <c r="E251" i="40"/>
  <c r="I250" i="40"/>
  <c r="G250" i="40"/>
  <c r="E250" i="40"/>
  <c r="I249" i="40"/>
  <c r="G249" i="40"/>
  <c r="E249" i="40"/>
  <c r="I248" i="40"/>
  <c r="G248" i="40"/>
  <c r="E248" i="40"/>
  <c r="I247" i="40"/>
  <c r="G247" i="40"/>
  <c r="J247" i="40" s="1"/>
  <c r="E247" i="40"/>
  <c r="I246" i="40"/>
  <c r="G246" i="40"/>
  <c r="E246" i="40"/>
  <c r="I245" i="40"/>
  <c r="G245" i="40"/>
  <c r="E245" i="40"/>
  <c r="I244" i="40"/>
  <c r="G244" i="40"/>
  <c r="E244" i="40"/>
  <c r="I243" i="40"/>
  <c r="G243" i="40"/>
  <c r="J243" i="40" s="1"/>
  <c r="E243" i="40"/>
  <c r="I242" i="40"/>
  <c r="G242" i="40"/>
  <c r="E242" i="40"/>
  <c r="I241" i="40"/>
  <c r="G241" i="40"/>
  <c r="J241" i="40" s="1"/>
  <c r="E241" i="40"/>
  <c r="I240" i="40"/>
  <c r="G240" i="40"/>
  <c r="E240" i="40"/>
  <c r="I239" i="40"/>
  <c r="G239" i="40"/>
  <c r="J239" i="40" s="1"/>
  <c r="E239" i="40"/>
  <c r="I238" i="40"/>
  <c r="G238" i="40"/>
  <c r="E238" i="40"/>
  <c r="I237" i="40"/>
  <c r="G237" i="40"/>
  <c r="J237" i="40" s="1"/>
  <c r="E237" i="40"/>
  <c r="I236" i="40"/>
  <c r="G236" i="40"/>
  <c r="E236" i="40"/>
  <c r="I235" i="40"/>
  <c r="G235" i="40"/>
  <c r="J235" i="40" s="1"/>
  <c r="E235" i="40"/>
  <c r="I234" i="40"/>
  <c r="G234" i="40"/>
  <c r="E234" i="40"/>
  <c r="I233" i="40"/>
  <c r="G233" i="40"/>
  <c r="J233" i="40" s="1"/>
  <c r="E233" i="40"/>
  <c r="I232" i="40"/>
  <c r="G232" i="40"/>
  <c r="E232" i="40"/>
  <c r="I231" i="40"/>
  <c r="G231" i="40"/>
  <c r="J231" i="40" s="1"/>
  <c r="E231" i="40"/>
  <c r="I230" i="40"/>
  <c r="G230" i="40"/>
  <c r="E230" i="40"/>
  <c r="I229" i="40"/>
  <c r="G229" i="40"/>
  <c r="J229" i="40" s="1"/>
  <c r="E229" i="40"/>
  <c r="I228" i="40"/>
  <c r="G228" i="40"/>
  <c r="E228" i="40"/>
  <c r="I227" i="40"/>
  <c r="G227" i="40"/>
  <c r="J227" i="40" s="1"/>
  <c r="E227" i="40"/>
  <c r="I226" i="40"/>
  <c r="G226" i="40"/>
  <c r="E226" i="40"/>
  <c r="I225" i="40"/>
  <c r="G225" i="40"/>
  <c r="J225" i="40" s="1"/>
  <c r="E225" i="40"/>
  <c r="I224" i="40"/>
  <c r="G224" i="40"/>
  <c r="E224" i="40"/>
  <c r="I223" i="40"/>
  <c r="G223" i="40"/>
  <c r="J223" i="40" s="1"/>
  <c r="E223" i="40"/>
  <c r="I222" i="40"/>
  <c r="G222" i="40"/>
  <c r="E222" i="40"/>
  <c r="I221" i="40"/>
  <c r="G221" i="40"/>
  <c r="J221" i="40" s="1"/>
  <c r="E221" i="40"/>
  <c r="I220" i="40"/>
  <c r="G220" i="40"/>
  <c r="E220" i="40"/>
  <c r="I219" i="40"/>
  <c r="G219" i="40"/>
  <c r="J219" i="40" s="1"/>
  <c r="E219" i="40"/>
  <c r="I218" i="40"/>
  <c r="G218" i="40"/>
  <c r="E218" i="40"/>
  <c r="I217" i="40"/>
  <c r="G217" i="40"/>
  <c r="J217" i="40" s="1"/>
  <c r="E217" i="40"/>
  <c r="I216" i="40"/>
  <c r="G216" i="40"/>
  <c r="E216" i="40"/>
  <c r="I215" i="40"/>
  <c r="G215" i="40"/>
  <c r="J215" i="40" s="1"/>
  <c r="E215" i="40"/>
  <c r="I214" i="40"/>
  <c r="G214" i="40"/>
  <c r="E214" i="40"/>
  <c r="I213" i="40"/>
  <c r="G213" i="40"/>
  <c r="J213" i="40" s="1"/>
  <c r="E213" i="40"/>
  <c r="I212" i="40"/>
  <c r="G212" i="40"/>
  <c r="E212" i="40"/>
  <c r="I211" i="40"/>
  <c r="G211" i="40"/>
  <c r="J211" i="40" s="1"/>
  <c r="E211" i="40"/>
  <c r="I210" i="40"/>
  <c r="G210" i="40"/>
  <c r="E210" i="40"/>
  <c r="I209" i="40"/>
  <c r="G209" i="40"/>
  <c r="J209" i="40" s="1"/>
  <c r="E209" i="40"/>
  <c r="I208" i="40"/>
  <c r="G208" i="40"/>
  <c r="E208" i="40"/>
  <c r="I207" i="40"/>
  <c r="G207" i="40"/>
  <c r="J207" i="40" s="1"/>
  <c r="E207" i="40"/>
  <c r="I206" i="40"/>
  <c r="G206" i="40"/>
  <c r="E206" i="40"/>
  <c r="I205" i="40"/>
  <c r="G205" i="40"/>
  <c r="J205" i="40" s="1"/>
  <c r="E205" i="40"/>
  <c r="I204" i="40"/>
  <c r="G204" i="40"/>
  <c r="E204" i="40"/>
  <c r="I203" i="40"/>
  <c r="G203" i="40"/>
  <c r="J203" i="40" s="1"/>
  <c r="E203" i="40"/>
  <c r="I202" i="40"/>
  <c r="G202" i="40"/>
  <c r="E202" i="40"/>
  <c r="I201" i="40"/>
  <c r="G201" i="40"/>
  <c r="J201" i="40" s="1"/>
  <c r="E201" i="40"/>
  <c r="I200" i="40"/>
  <c r="G200" i="40"/>
  <c r="E200" i="40"/>
  <c r="I199" i="40"/>
  <c r="G199" i="40"/>
  <c r="J199" i="40" s="1"/>
  <c r="E199" i="40"/>
  <c r="I198" i="40"/>
  <c r="G198" i="40"/>
  <c r="E198" i="40"/>
  <c r="I197" i="40"/>
  <c r="G197" i="40"/>
  <c r="J197" i="40" s="1"/>
  <c r="E197" i="40"/>
  <c r="I196" i="40"/>
  <c r="G196" i="40"/>
  <c r="E196" i="40"/>
  <c r="I195" i="40"/>
  <c r="G195" i="40"/>
  <c r="E195" i="40"/>
  <c r="I194" i="40"/>
  <c r="G194" i="40"/>
  <c r="E194" i="40"/>
  <c r="I193" i="40"/>
  <c r="G193" i="40"/>
  <c r="J193" i="40" s="1"/>
  <c r="E193" i="40"/>
  <c r="I192" i="40"/>
  <c r="G192" i="40"/>
  <c r="E192" i="40"/>
  <c r="I191" i="40"/>
  <c r="G191" i="40"/>
  <c r="E191" i="40"/>
  <c r="I190" i="40"/>
  <c r="G190" i="40"/>
  <c r="E190" i="40"/>
  <c r="I189" i="40"/>
  <c r="G189" i="40"/>
  <c r="J189" i="40" s="1"/>
  <c r="E189" i="40"/>
  <c r="I188" i="40"/>
  <c r="G188" i="40"/>
  <c r="E188" i="40"/>
  <c r="I187" i="40"/>
  <c r="G187" i="40"/>
  <c r="E187" i="40"/>
  <c r="I186" i="40"/>
  <c r="G186" i="40"/>
  <c r="E186" i="40"/>
  <c r="I185" i="40"/>
  <c r="G185" i="40"/>
  <c r="J185" i="40" s="1"/>
  <c r="E185" i="40"/>
  <c r="I184" i="40"/>
  <c r="G184" i="40"/>
  <c r="E184" i="40"/>
  <c r="I183" i="40"/>
  <c r="G183" i="40"/>
  <c r="J183" i="40" s="1"/>
  <c r="E183" i="40"/>
  <c r="I182" i="40"/>
  <c r="G182" i="40"/>
  <c r="E182" i="40"/>
  <c r="I181" i="40"/>
  <c r="G181" i="40"/>
  <c r="J181" i="40" s="1"/>
  <c r="E181" i="40"/>
  <c r="I180" i="40"/>
  <c r="G180" i="40"/>
  <c r="E180" i="40"/>
  <c r="I179" i="40"/>
  <c r="G179" i="40"/>
  <c r="E179" i="40"/>
  <c r="I178" i="40"/>
  <c r="G178" i="40"/>
  <c r="E178" i="40"/>
  <c r="I177" i="40"/>
  <c r="G177" i="40"/>
  <c r="J177" i="40" s="1"/>
  <c r="E177" i="40"/>
  <c r="I176" i="40"/>
  <c r="G176" i="40"/>
  <c r="E176" i="40"/>
  <c r="I175" i="40"/>
  <c r="G175" i="40"/>
  <c r="E175" i="40"/>
  <c r="I174" i="40"/>
  <c r="G174" i="40"/>
  <c r="E174" i="40"/>
  <c r="I173" i="40"/>
  <c r="G173" i="40"/>
  <c r="J173" i="40" s="1"/>
  <c r="E173" i="40"/>
  <c r="I172" i="40"/>
  <c r="G172" i="40"/>
  <c r="E172" i="40"/>
  <c r="I171" i="40"/>
  <c r="G171" i="40"/>
  <c r="E171" i="40"/>
  <c r="I170" i="40"/>
  <c r="G170" i="40"/>
  <c r="E170" i="40"/>
  <c r="I169" i="40"/>
  <c r="G169" i="40"/>
  <c r="J169" i="40" s="1"/>
  <c r="E169" i="40"/>
  <c r="I168" i="40"/>
  <c r="G168" i="40"/>
  <c r="E168" i="40"/>
  <c r="I167" i="40"/>
  <c r="G167" i="40"/>
  <c r="E167" i="40"/>
  <c r="I166" i="40"/>
  <c r="G166" i="40"/>
  <c r="E166" i="40"/>
  <c r="I165" i="40"/>
  <c r="G165" i="40"/>
  <c r="J165" i="40" s="1"/>
  <c r="E165" i="40"/>
  <c r="I164" i="40"/>
  <c r="G164" i="40"/>
  <c r="E164" i="40"/>
  <c r="I163" i="40"/>
  <c r="G163" i="40"/>
  <c r="J163" i="40" s="1"/>
  <c r="E163" i="40"/>
  <c r="I162" i="40"/>
  <c r="G162" i="40"/>
  <c r="E162" i="40"/>
  <c r="I161" i="40"/>
  <c r="G161" i="40"/>
  <c r="J161" i="40" s="1"/>
  <c r="E161" i="40"/>
  <c r="I160" i="40"/>
  <c r="G160" i="40"/>
  <c r="E160" i="40"/>
  <c r="I159" i="40"/>
  <c r="G159" i="40"/>
  <c r="J159" i="40" s="1"/>
  <c r="E159" i="40"/>
  <c r="I158" i="40"/>
  <c r="G158" i="40"/>
  <c r="E158" i="40"/>
  <c r="I157" i="40"/>
  <c r="G157" i="40"/>
  <c r="J157" i="40" s="1"/>
  <c r="E157" i="40"/>
  <c r="I156" i="40"/>
  <c r="G156" i="40"/>
  <c r="E156" i="40"/>
  <c r="I155" i="40"/>
  <c r="G155" i="40"/>
  <c r="E155" i="40"/>
  <c r="I154" i="40"/>
  <c r="G154" i="40"/>
  <c r="E154" i="40"/>
  <c r="I153" i="40"/>
  <c r="G153" i="40"/>
  <c r="J153" i="40" s="1"/>
  <c r="E153" i="40"/>
  <c r="I152" i="40"/>
  <c r="G152" i="40"/>
  <c r="E152" i="40"/>
  <c r="I151" i="40"/>
  <c r="G151" i="40"/>
  <c r="J151" i="40" s="1"/>
  <c r="E151" i="40"/>
  <c r="I150" i="40"/>
  <c r="G150" i="40"/>
  <c r="E150" i="40"/>
  <c r="I149" i="40"/>
  <c r="G149" i="40"/>
  <c r="J149" i="40" s="1"/>
  <c r="E149" i="40"/>
  <c r="I148" i="40"/>
  <c r="G148" i="40"/>
  <c r="E148" i="40"/>
  <c r="I147" i="40"/>
  <c r="G147" i="40"/>
  <c r="J147" i="40" s="1"/>
  <c r="E147" i="40"/>
  <c r="I146" i="40"/>
  <c r="G146" i="40"/>
  <c r="E146" i="40"/>
  <c r="I145" i="40"/>
  <c r="G145" i="40"/>
  <c r="J145" i="40" s="1"/>
  <c r="E145" i="40"/>
  <c r="I144" i="40"/>
  <c r="G144" i="40"/>
  <c r="E144" i="40"/>
  <c r="I143" i="40"/>
  <c r="G143" i="40"/>
  <c r="E143" i="40"/>
  <c r="I142" i="40"/>
  <c r="G142" i="40"/>
  <c r="E142" i="40"/>
  <c r="I141" i="40"/>
  <c r="G141" i="40"/>
  <c r="J141" i="40" s="1"/>
  <c r="E141" i="40"/>
  <c r="I140" i="40"/>
  <c r="G140" i="40"/>
  <c r="E140" i="40"/>
  <c r="I139" i="40"/>
  <c r="G139" i="40"/>
  <c r="E139" i="40"/>
  <c r="I138" i="40"/>
  <c r="G138" i="40"/>
  <c r="E138" i="40"/>
  <c r="I137" i="40"/>
  <c r="G137" i="40"/>
  <c r="J137" i="40" s="1"/>
  <c r="E137" i="40"/>
  <c r="I136" i="40"/>
  <c r="G136" i="40"/>
  <c r="E136" i="40"/>
  <c r="I135" i="40"/>
  <c r="G135" i="40"/>
  <c r="J135" i="40" s="1"/>
  <c r="E135" i="40"/>
  <c r="I134" i="40"/>
  <c r="G134" i="40"/>
  <c r="E134" i="40"/>
  <c r="I133" i="40"/>
  <c r="G133" i="40"/>
  <c r="J133" i="40" s="1"/>
  <c r="E133" i="40"/>
  <c r="I132" i="40"/>
  <c r="G132" i="40"/>
  <c r="E132" i="40"/>
  <c r="I131" i="40"/>
  <c r="G131" i="40"/>
  <c r="E131" i="40"/>
  <c r="I130" i="40"/>
  <c r="G130" i="40"/>
  <c r="E130" i="40"/>
  <c r="I129" i="40"/>
  <c r="G129" i="40"/>
  <c r="J129" i="40" s="1"/>
  <c r="E129" i="40"/>
  <c r="I128" i="40"/>
  <c r="G128" i="40"/>
  <c r="E128" i="40"/>
  <c r="I127" i="40"/>
  <c r="G127" i="40"/>
  <c r="E127" i="40"/>
  <c r="I126" i="40"/>
  <c r="G126" i="40"/>
  <c r="E126" i="40"/>
  <c r="I125" i="40"/>
  <c r="G125" i="40"/>
  <c r="J125" i="40" s="1"/>
  <c r="E125" i="40"/>
  <c r="I124" i="40"/>
  <c r="G124" i="40"/>
  <c r="E124" i="40"/>
  <c r="I123" i="40"/>
  <c r="G123" i="40"/>
  <c r="E123" i="40"/>
  <c r="I122" i="40"/>
  <c r="G122" i="40"/>
  <c r="E122" i="40"/>
  <c r="I121" i="40"/>
  <c r="G121" i="40"/>
  <c r="J121" i="40" s="1"/>
  <c r="E121" i="40"/>
  <c r="I120" i="40"/>
  <c r="G120" i="40"/>
  <c r="E120" i="40"/>
  <c r="I119" i="40"/>
  <c r="G119" i="40"/>
  <c r="E119" i="40"/>
  <c r="I118" i="40"/>
  <c r="G118" i="40"/>
  <c r="E118" i="40"/>
  <c r="I117" i="40"/>
  <c r="G117" i="40"/>
  <c r="J117" i="40" s="1"/>
  <c r="E117" i="40"/>
  <c r="I116" i="40"/>
  <c r="G116" i="40"/>
  <c r="E116" i="40"/>
  <c r="I115" i="40"/>
  <c r="G115" i="40"/>
  <c r="E115" i="40"/>
  <c r="I114" i="40"/>
  <c r="G114" i="40"/>
  <c r="E114" i="40"/>
  <c r="I113" i="40"/>
  <c r="G113" i="40"/>
  <c r="J113" i="40" s="1"/>
  <c r="E113" i="40"/>
  <c r="I112" i="40"/>
  <c r="G112" i="40"/>
  <c r="E112" i="40"/>
  <c r="I111" i="40"/>
  <c r="G111" i="40"/>
  <c r="E111" i="40"/>
  <c r="I110" i="40"/>
  <c r="G110" i="40"/>
  <c r="E110" i="40"/>
  <c r="I109" i="40"/>
  <c r="G109" i="40"/>
  <c r="J109" i="40" s="1"/>
  <c r="E109" i="40"/>
  <c r="I108" i="40"/>
  <c r="G108" i="40"/>
  <c r="E108" i="40"/>
  <c r="I107" i="40"/>
  <c r="G107" i="40"/>
  <c r="J107" i="40" s="1"/>
  <c r="E107" i="40"/>
  <c r="I106" i="40"/>
  <c r="G106" i="40"/>
  <c r="E106" i="40"/>
  <c r="I105" i="40"/>
  <c r="G105" i="40"/>
  <c r="J105" i="40" s="1"/>
  <c r="E105" i="40"/>
  <c r="I104" i="40"/>
  <c r="G104" i="40"/>
  <c r="E104" i="40"/>
  <c r="I103" i="40"/>
  <c r="G103" i="40"/>
  <c r="J103" i="40" s="1"/>
  <c r="E103" i="40"/>
  <c r="I102" i="40"/>
  <c r="G102" i="40"/>
  <c r="E102" i="40"/>
  <c r="I101" i="40"/>
  <c r="G101" i="40"/>
  <c r="J101" i="40" s="1"/>
  <c r="E101" i="40"/>
  <c r="I100" i="40"/>
  <c r="G100" i="40"/>
  <c r="E100" i="40"/>
  <c r="I99" i="40"/>
  <c r="G99" i="40"/>
  <c r="E99" i="40"/>
  <c r="I98" i="40"/>
  <c r="G98" i="40"/>
  <c r="E98" i="40"/>
  <c r="I97" i="40"/>
  <c r="G97" i="40"/>
  <c r="J97" i="40" s="1"/>
  <c r="E97" i="40"/>
  <c r="I96" i="40"/>
  <c r="G96" i="40"/>
  <c r="E96" i="40"/>
  <c r="I95" i="40"/>
  <c r="G95" i="40"/>
  <c r="J95" i="40" s="1"/>
  <c r="E95" i="40"/>
  <c r="I94" i="40"/>
  <c r="G94" i="40"/>
  <c r="E94" i="40"/>
  <c r="I93" i="40"/>
  <c r="G93" i="40"/>
  <c r="J93" i="40" s="1"/>
  <c r="E93" i="40"/>
  <c r="I92" i="40"/>
  <c r="G92" i="40"/>
  <c r="E92" i="40"/>
  <c r="I91" i="40"/>
  <c r="G91" i="40"/>
  <c r="J91" i="40" s="1"/>
  <c r="E91" i="40"/>
  <c r="I90" i="40"/>
  <c r="G90" i="40"/>
  <c r="E90" i="40"/>
  <c r="I89" i="40"/>
  <c r="G89" i="40"/>
  <c r="J89" i="40" s="1"/>
  <c r="E89" i="40"/>
  <c r="I88" i="40"/>
  <c r="G88" i="40"/>
  <c r="E88" i="40"/>
  <c r="I87" i="40"/>
  <c r="G87" i="40"/>
  <c r="E87" i="40"/>
  <c r="I86" i="40"/>
  <c r="G86" i="40"/>
  <c r="E86" i="40"/>
  <c r="I85" i="40"/>
  <c r="G85" i="40"/>
  <c r="J85" i="40" s="1"/>
  <c r="E85" i="40"/>
  <c r="I84" i="40"/>
  <c r="G84" i="40"/>
  <c r="E84" i="40"/>
  <c r="I83" i="40"/>
  <c r="G83" i="40"/>
  <c r="E83" i="40"/>
  <c r="I82" i="40"/>
  <c r="G82" i="40"/>
  <c r="E82" i="40"/>
  <c r="I81" i="40"/>
  <c r="G81" i="40"/>
  <c r="J81" i="40" s="1"/>
  <c r="E81" i="40"/>
  <c r="I80" i="40"/>
  <c r="G80" i="40"/>
  <c r="E80" i="40"/>
  <c r="I79" i="40"/>
  <c r="G79" i="40"/>
  <c r="J79" i="40" s="1"/>
  <c r="E79" i="40"/>
  <c r="I78" i="40"/>
  <c r="G78" i="40"/>
  <c r="E78" i="40"/>
  <c r="I77" i="40"/>
  <c r="G77" i="40"/>
  <c r="J77" i="40" s="1"/>
  <c r="E77" i="40"/>
  <c r="I76" i="40"/>
  <c r="G76" i="40"/>
  <c r="E76" i="40"/>
  <c r="I75" i="40"/>
  <c r="G75" i="40"/>
  <c r="E75" i="40"/>
  <c r="I74" i="40"/>
  <c r="G74" i="40"/>
  <c r="E74" i="40"/>
  <c r="I73" i="40"/>
  <c r="G73" i="40"/>
  <c r="J73" i="40" s="1"/>
  <c r="E73" i="40"/>
  <c r="I72" i="40"/>
  <c r="G72" i="40"/>
  <c r="E72" i="40"/>
  <c r="I71" i="40"/>
  <c r="G71" i="40"/>
  <c r="J71" i="40" s="1"/>
  <c r="E71" i="40"/>
  <c r="I70" i="40"/>
  <c r="G70" i="40"/>
  <c r="E70" i="40"/>
  <c r="I69" i="40"/>
  <c r="G69" i="40"/>
  <c r="J69" i="40" s="1"/>
  <c r="E69" i="40"/>
  <c r="I68" i="40"/>
  <c r="G68" i="40"/>
  <c r="E68" i="40"/>
  <c r="I67" i="40"/>
  <c r="G67" i="40"/>
  <c r="J67" i="40" s="1"/>
  <c r="E67" i="40"/>
  <c r="I66" i="40"/>
  <c r="G66" i="40"/>
  <c r="E66" i="40"/>
  <c r="I65" i="40"/>
  <c r="G65" i="40"/>
  <c r="J65" i="40" s="1"/>
  <c r="E65" i="40"/>
  <c r="I64" i="40"/>
  <c r="G64" i="40"/>
  <c r="E64" i="40"/>
  <c r="I63" i="40"/>
  <c r="G63" i="40"/>
  <c r="E63" i="40"/>
  <c r="I62" i="40"/>
  <c r="G62" i="40"/>
  <c r="E62" i="40"/>
  <c r="I61" i="40"/>
  <c r="G61" i="40"/>
  <c r="J61" i="40" s="1"/>
  <c r="E61" i="40"/>
  <c r="I60" i="40"/>
  <c r="G60" i="40"/>
  <c r="E60" i="40"/>
  <c r="I59" i="40"/>
  <c r="G59" i="40"/>
  <c r="E59" i="40"/>
  <c r="I58" i="40"/>
  <c r="G58" i="40"/>
  <c r="E58" i="40"/>
  <c r="I57" i="40"/>
  <c r="G57" i="40"/>
  <c r="J57" i="40" s="1"/>
  <c r="E57" i="40"/>
  <c r="I56" i="40"/>
  <c r="G56" i="40"/>
  <c r="E56" i="40"/>
  <c r="I55" i="40"/>
  <c r="G55" i="40"/>
  <c r="E55" i="40"/>
  <c r="I54" i="40"/>
  <c r="G54" i="40"/>
  <c r="E54" i="40"/>
  <c r="I53" i="40"/>
  <c r="G53" i="40"/>
  <c r="J53" i="40" s="1"/>
  <c r="E53" i="40"/>
  <c r="I52" i="40"/>
  <c r="G52" i="40"/>
  <c r="E52" i="40"/>
  <c r="I51" i="40"/>
  <c r="G51" i="40"/>
  <c r="E51" i="40"/>
  <c r="I50" i="40"/>
  <c r="G50" i="40"/>
  <c r="E50" i="40"/>
  <c r="I49" i="40"/>
  <c r="G49" i="40"/>
  <c r="J49" i="40" s="1"/>
  <c r="E49" i="40"/>
  <c r="I48" i="40"/>
  <c r="G48" i="40"/>
  <c r="E48" i="40"/>
  <c r="I47" i="40"/>
  <c r="G47" i="40"/>
  <c r="E47" i="40"/>
  <c r="I46" i="40"/>
  <c r="G46" i="40"/>
  <c r="E46" i="40"/>
  <c r="I45" i="40"/>
  <c r="G45" i="40"/>
  <c r="J45" i="40" s="1"/>
  <c r="E45" i="40"/>
  <c r="I44" i="40"/>
  <c r="G44" i="40"/>
  <c r="E44" i="40"/>
  <c r="I43" i="40"/>
  <c r="G43" i="40"/>
  <c r="E43" i="40"/>
  <c r="I42" i="40"/>
  <c r="G42" i="40"/>
  <c r="E42" i="40"/>
  <c r="I41" i="40"/>
  <c r="G41" i="40"/>
  <c r="J41" i="40" s="1"/>
  <c r="E41" i="40"/>
  <c r="I40" i="40"/>
  <c r="G40" i="40"/>
  <c r="E40" i="40"/>
  <c r="I39" i="40"/>
  <c r="G39" i="40"/>
  <c r="E39" i="40"/>
  <c r="I38" i="40"/>
  <c r="G38" i="40"/>
  <c r="E38" i="40"/>
  <c r="I37" i="40"/>
  <c r="G37" i="40"/>
  <c r="J37" i="40" s="1"/>
  <c r="E37" i="40"/>
  <c r="I36" i="40"/>
  <c r="G36" i="40"/>
  <c r="E36" i="40"/>
  <c r="I35" i="40"/>
  <c r="G35" i="40"/>
  <c r="E35" i="40"/>
  <c r="I34" i="40"/>
  <c r="G34" i="40"/>
  <c r="E34" i="40"/>
  <c r="I33" i="40"/>
  <c r="G33" i="40"/>
  <c r="J33" i="40" s="1"/>
  <c r="E33" i="40"/>
  <c r="I32" i="40"/>
  <c r="G32" i="40"/>
  <c r="E32" i="40"/>
  <c r="I31" i="40"/>
  <c r="G31" i="40"/>
  <c r="E31" i="40"/>
  <c r="I30" i="40"/>
  <c r="G30" i="40"/>
  <c r="E30" i="40"/>
  <c r="I29" i="40"/>
  <c r="G29" i="40"/>
  <c r="J29" i="40" s="1"/>
  <c r="E29" i="40"/>
  <c r="I28" i="40"/>
  <c r="G28" i="40"/>
  <c r="E28" i="40"/>
  <c r="I27" i="40"/>
  <c r="G27" i="40"/>
  <c r="E27" i="40"/>
  <c r="I26" i="40"/>
  <c r="G26" i="40"/>
  <c r="E26" i="40"/>
  <c r="I25" i="40"/>
  <c r="G25" i="40"/>
  <c r="J25" i="40" s="1"/>
  <c r="E25" i="40"/>
  <c r="I24" i="40"/>
  <c r="G24" i="40"/>
  <c r="E24" i="40"/>
  <c r="I23" i="40"/>
  <c r="G23" i="40"/>
  <c r="E23" i="40"/>
  <c r="I22" i="40"/>
  <c r="G22" i="40"/>
  <c r="E22" i="40"/>
  <c r="I21" i="40"/>
  <c r="G21" i="40"/>
  <c r="J21" i="40" s="1"/>
  <c r="E21" i="40"/>
  <c r="I20" i="40"/>
  <c r="G20" i="40"/>
  <c r="E20" i="40"/>
  <c r="I19" i="40"/>
  <c r="G19" i="40"/>
  <c r="E19" i="40"/>
  <c r="I18" i="40"/>
  <c r="G18" i="40"/>
  <c r="E18" i="40"/>
  <c r="I17" i="40"/>
  <c r="G17" i="40"/>
  <c r="J17" i="40" s="1"/>
  <c r="E17" i="40"/>
  <c r="I16" i="40"/>
  <c r="G16" i="40"/>
  <c r="E16" i="40"/>
  <c r="I15" i="40"/>
  <c r="G15" i="40"/>
  <c r="E15" i="40"/>
  <c r="I14" i="40"/>
  <c r="G14" i="40"/>
  <c r="E14" i="40"/>
  <c r="I13" i="40"/>
  <c r="G13" i="40"/>
  <c r="J13" i="40" s="1"/>
  <c r="E13" i="40"/>
  <c r="I12" i="40"/>
  <c r="G12" i="40"/>
  <c r="E12" i="40"/>
  <c r="I11" i="40"/>
  <c r="G11" i="40"/>
  <c r="E11" i="40"/>
  <c r="I10" i="40"/>
  <c r="G10" i="40"/>
  <c r="E10" i="40"/>
  <c r="I9" i="40"/>
  <c r="G9" i="40"/>
  <c r="J9" i="40" s="1"/>
  <c r="E9" i="40"/>
  <c r="I8" i="40"/>
  <c r="G8" i="40"/>
  <c r="E8" i="40"/>
  <c r="CJ5" i="40"/>
  <c r="CI5" i="40"/>
  <c r="CH5" i="40"/>
  <c r="CG5" i="40"/>
  <c r="CF5" i="40"/>
  <c r="CE5" i="40"/>
  <c r="CD5" i="40"/>
  <c r="CC5" i="40"/>
  <c r="CB5" i="40"/>
  <c r="CA5" i="40"/>
  <c r="BZ5" i="40"/>
  <c r="BY5" i="40"/>
  <c r="BX5" i="40"/>
  <c r="BW5" i="40"/>
  <c r="BV5" i="40"/>
  <c r="BU5" i="40"/>
  <c r="BT5" i="40"/>
  <c r="BS5" i="40"/>
  <c r="BR5" i="40"/>
  <c r="BQ5" i="40"/>
  <c r="BP5" i="40"/>
  <c r="BO5" i="40"/>
  <c r="BN5" i="40"/>
  <c r="BM5" i="40"/>
  <c r="BL5" i="40"/>
  <c r="BK5" i="40"/>
  <c r="BJ5" i="40"/>
  <c r="BI5" i="40"/>
  <c r="BH5" i="40"/>
  <c r="BG5" i="40"/>
  <c r="BF5" i="40"/>
  <c r="BE5" i="40"/>
  <c r="BD5" i="40"/>
  <c r="BC5" i="40"/>
  <c r="BB5" i="40"/>
  <c r="BA5" i="40"/>
  <c r="AZ5" i="40"/>
  <c r="AY5" i="40"/>
  <c r="AX5" i="40"/>
  <c r="AW5" i="40"/>
  <c r="AV5" i="40"/>
  <c r="AU5" i="40"/>
  <c r="AT5" i="40"/>
  <c r="AS5" i="40"/>
  <c r="AR5" i="40"/>
  <c r="AQ5" i="40"/>
  <c r="AP5" i="40"/>
  <c r="AO5" i="40"/>
  <c r="AN5" i="40"/>
  <c r="AM5" i="40"/>
  <c r="AL5" i="40"/>
  <c r="AK5" i="40"/>
  <c r="AJ5" i="40"/>
  <c r="AI5" i="40"/>
  <c r="AH5" i="40"/>
  <c r="AG5" i="40"/>
  <c r="AF5" i="40"/>
  <c r="AE5" i="40"/>
  <c r="AD5" i="40"/>
  <c r="AC5" i="40"/>
  <c r="AB5" i="40"/>
  <c r="AA5" i="40"/>
  <c r="Z5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CJ4" i="40"/>
  <c r="CI4" i="40"/>
  <c r="CH4" i="40"/>
  <c r="CG4" i="40"/>
  <c r="CF4" i="40"/>
  <c r="CE4" i="40"/>
  <c r="CD4" i="40"/>
  <c r="CC4" i="40"/>
  <c r="CB4" i="40"/>
  <c r="CA4" i="40"/>
  <c r="BZ4" i="40"/>
  <c r="BY4" i="40"/>
  <c r="BX4" i="40"/>
  <c r="BW4" i="40"/>
  <c r="BV4" i="40"/>
  <c r="BU4" i="40"/>
  <c r="BT4" i="40"/>
  <c r="BS4" i="40"/>
  <c r="BR4" i="40"/>
  <c r="BQ4" i="40"/>
  <c r="BP4" i="40"/>
  <c r="BO4" i="40"/>
  <c r="BN4" i="40"/>
  <c r="BM4" i="40"/>
  <c r="BL4" i="40"/>
  <c r="BK4" i="40"/>
  <c r="BJ4" i="40"/>
  <c r="BI4" i="40"/>
  <c r="BH4" i="40"/>
  <c r="BG4" i="40"/>
  <c r="BF4" i="40"/>
  <c r="BE4" i="40"/>
  <c r="BD4" i="40"/>
  <c r="BC4" i="40"/>
  <c r="BB4" i="40"/>
  <c r="BA4" i="40"/>
  <c r="AZ4" i="40"/>
  <c r="AY4" i="40"/>
  <c r="AX4" i="40"/>
  <c r="AW4" i="40"/>
  <c r="AV4" i="40"/>
  <c r="AU4" i="40"/>
  <c r="AT4" i="40"/>
  <c r="AS4" i="40"/>
  <c r="AR4" i="40"/>
  <c r="AQ4" i="40"/>
  <c r="AP4" i="40"/>
  <c r="AO4" i="40"/>
  <c r="AN4" i="40"/>
  <c r="AM4" i="40"/>
  <c r="AL4" i="40"/>
  <c r="AK4" i="40"/>
  <c r="AJ4" i="40"/>
  <c r="AI4" i="40"/>
  <c r="AH4" i="40"/>
  <c r="AG4" i="40"/>
  <c r="AF4" i="40"/>
  <c r="AE4" i="40"/>
  <c r="AD4" i="40"/>
  <c r="AC4" i="40"/>
  <c r="AB4" i="40"/>
  <c r="AA4" i="40"/>
  <c r="Z4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CJ3" i="40"/>
  <c r="CI3" i="40"/>
  <c r="CH3" i="40"/>
  <c r="CG3" i="40"/>
  <c r="CF3" i="40"/>
  <c r="CE3" i="40"/>
  <c r="H3" i="40"/>
  <c r="F3" i="40"/>
  <c r="D3" i="40"/>
  <c r="I255" i="39"/>
  <c r="G255" i="39"/>
  <c r="E255" i="39"/>
  <c r="I254" i="39"/>
  <c r="G254" i="39"/>
  <c r="E254" i="39"/>
  <c r="I253" i="39"/>
  <c r="G253" i="39"/>
  <c r="E253" i="39"/>
  <c r="I252" i="39"/>
  <c r="G252" i="39"/>
  <c r="J252" i="39" s="1"/>
  <c r="E252" i="39"/>
  <c r="I251" i="39"/>
  <c r="G251" i="39"/>
  <c r="E251" i="39"/>
  <c r="I250" i="39"/>
  <c r="G250" i="39"/>
  <c r="E250" i="39"/>
  <c r="I249" i="39"/>
  <c r="G249" i="39"/>
  <c r="E249" i="39"/>
  <c r="I248" i="39"/>
  <c r="G248" i="39"/>
  <c r="J248" i="39" s="1"/>
  <c r="E248" i="39"/>
  <c r="I247" i="39"/>
  <c r="G247" i="39"/>
  <c r="E247" i="39"/>
  <c r="I246" i="39"/>
  <c r="G246" i="39"/>
  <c r="E246" i="39"/>
  <c r="I245" i="39"/>
  <c r="G245" i="39"/>
  <c r="E245" i="39"/>
  <c r="I244" i="39"/>
  <c r="G244" i="39"/>
  <c r="J244" i="39" s="1"/>
  <c r="E244" i="39"/>
  <c r="I243" i="39"/>
  <c r="G243" i="39"/>
  <c r="E243" i="39"/>
  <c r="I242" i="39"/>
  <c r="G242" i="39"/>
  <c r="E242" i="39"/>
  <c r="I241" i="39"/>
  <c r="G241" i="39"/>
  <c r="E241" i="39"/>
  <c r="I240" i="39"/>
  <c r="G240" i="39"/>
  <c r="J240" i="39" s="1"/>
  <c r="E240" i="39"/>
  <c r="I239" i="39"/>
  <c r="G239" i="39"/>
  <c r="E239" i="39"/>
  <c r="I238" i="39"/>
  <c r="G238" i="39"/>
  <c r="E238" i="39"/>
  <c r="I237" i="39"/>
  <c r="G237" i="39"/>
  <c r="E237" i="39"/>
  <c r="I236" i="39"/>
  <c r="G236" i="39"/>
  <c r="J236" i="39" s="1"/>
  <c r="E236" i="39"/>
  <c r="I235" i="39"/>
  <c r="G235" i="39"/>
  <c r="E235" i="39"/>
  <c r="I234" i="39"/>
  <c r="G234" i="39"/>
  <c r="E234" i="39"/>
  <c r="I233" i="39"/>
  <c r="G233" i="39"/>
  <c r="E233" i="39"/>
  <c r="I232" i="39"/>
  <c r="G232" i="39"/>
  <c r="J232" i="39" s="1"/>
  <c r="E232" i="39"/>
  <c r="I231" i="39"/>
  <c r="G231" i="39"/>
  <c r="E231" i="39"/>
  <c r="I230" i="39"/>
  <c r="G230" i="39"/>
  <c r="E230" i="39"/>
  <c r="I229" i="39"/>
  <c r="G229" i="39"/>
  <c r="E229" i="39"/>
  <c r="I228" i="39"/>
  <c r="G228" i="39"/>
  <c r="J228" i="39" s="1"/>
  <c r="E228" i="39"/>
  <c r="I227" i="39"/>
  <c r="G227" i="39"/>
  <c r="E227" i="39"/>
  <c r="I226" i="39"/>
  <c r="G226" i="39"/>
  <c r="J226" i="39" s="1"/>
  <c r="E226" i="39"/>
  <c r="I225" i="39"/>
  <c r="G225" i="39"/>
  <c r="E225" i="39"/>
  <c r="I224" i="39"/>
  <c r="G224" i="39"/>
  <c r="J224" i="39" s="1"/>
  <c r="E224" i="39"/>
  <c r="I223" i="39"/>
  <c r="G223" i="39"/>
  <c r="E223" i="39"/>
  <c r="I222" i="39"/>
  <c r="G222" i="39"/>
  <c r="J222" i="39" s="1"/>
  <c r="E222" i="39"/>
  <c r="I221" i="39"/>
  <c r="G221" i="39"/>
  <c r="E221" i="39"/>
  <c r="I220" i="39"/>
  <c r="G220" i="39"/>
  <c r="J220" i="39" s="1"/>
  <c r="E220" i="39"/>
  <c r="I219" i="39"/>
  <c r="G219" i="39"/>
  <c r="E219" i="39"/>
  <c r="I218" i="39"/>
  <c r="G218" i="39"/>
  <c r="E218" i="39"/>
  <c r="I217" i="39"/>
  <c r="G217" i="39"/>
  <c r="E217" i="39"/>
  <c r="I216" i="39"/>
  <c r="G216" i="39"/>
  <c r="J216" i="39" s="1"/>
  <c r="E216" i="39"/>
  <c r="I215" i="39"/>
  <c r="G215" i="39"/>
  <c r="E215" i="39"/>
  <c r="I214" i="39"/>
  <c r="G214" i="39"/>
  <c r="E214" i="39"/>
  <c r="I213" i="39"/>
  <c r="G213" i="39"/>
  <c r="E213" i="39"/>
  <c r="I212" i="39"/>
  <c r="G212" i="39"/>
  <c r="J212" i="39" s="1"/>
  <c r="E212" i="39"/>
  <c r="I211" i="39"/>
  <c r="G211" i="39"/>
  <c r="E211" i="39"/>
  <c r="I210" i="39"/>
  <c r="G210" i="39"/>
  <c r="E210" i="39"/>
  <c r="I209" i="39"/>
  <c r="G209" i="39"/>
  <c r="E209" i="39"/>
  <c r="I208" i="39"/>
  <c r="G208" i="39"/>
  <c r="J208" i="39" s="1"/>
  <c r="E208" i="39"/>
  <c r="I207" i="39"/>
  <c r="G207" i="39"/>
  <c r="E207" i="39"/>
  <c r="I206" i="39"/>
  <c r="G206" i="39"/>
  <c r="E206" i="39"/>
  <c r="I205" i="39"/>
  <c r="G205" i="39"/>
  <c r="E205" i="39"/>
  <c r="I204" i="39"/>
  <c r="G204" i="39"/>
  <c r="J204" i="39" s="1"/>
  <c r="E204" i="39"/>
  <c r="I203" i="39"/>
  <c r="G203" i="39"/>
  <c r="E203" i="39"/>
  <c r="I202" i="39"/>
  <c r="G202" i="39"/>
  <c r="E202" i="39"/>
  <c r="I201" i="39"/>
  <c r="G201" i="39"/>
  <c r="E201" i="39"/>
  <c r="I200" i="39"/>
  <c r="G200" i="39"/>
  <c r="J200" i="39" s="1"/>
  <c r="E200" i="39"/>
  <c r="I199" i="39"/>
  <c r="G199" i="39"/>
  <c r="E199" i="39"/>
  <c r="I198" i="39"/>
  <c r="G198" i="39"/>
  <c r="E198" i="39"/>
  <c r="I197" i="39"/>
  <c r="G197" i="39"/>
  <c r="E197" i="39"/>
  <c r="I196" i="39"/>
  <c r="G196" i="39"/>
  <c r="J196" i="39" s="1"/>
  <c r="E196" i="39"/>
  <c r="I195" i="39"/>
  <c r="G195" i="39"/>
  <c r="E195" i="39"/>
  <c r="I194" i="39"/>
  <c r="G194" i="39"/>
  <c r="E194" i="39"/>
  <c r="I193" i="39"/>
  <c r="G193" i="39"/>
  <c r="E193" i="39"/>
  <c r="I192" i="39"/>
  <c r="G192" i="39"/>
  <c r="J192" i="39" s="1"/>
  <c r="E192" i="39"/>
  <c r="I191" i="39"/>
  <c r="G191" i="39"/>
  <c r="E191" i="39"/>
  <c r="I190" i="39"/>
  <c r="G190" i="39"/>
  <c r="E190" i="39"/>
  <c r="I189" i="39"/>
  <c r="G189" i="39"/>
  <c r="E189" i="39"/>
  <c r="I188" i="39"/>
  <c r="G188" i="39"/>
  <c r="J188" i="39" s="1"/>
  <c r="E188" i="39"/>
  <c r="I187" i="39"/>
  <c r="G187" i="39"/>
  <c r="E187" i="39"/>
  <c r="I186" i="39"/>
  <c r="G186" i="39"/>
  <c r="E186" i="39"/>
  <c r="I185" i="39"/>
  <c r="G185" i="39"/>
  <c r="E185" i="39"/>
  <c r="I184" i="39"/>
  <c r="G184" i="39"/>
  <c r="J184" i="39" s="1"/>
  <c r="E184" i="39"/>
  <c r="I183" i="39"/>
  <c r="G183" i="39"/>
  <c r="E183" i="39"/>
  <c r="I182" i="39"/>
  <c r="G182" i="39"/>
  <c r="E182" i="39"/>
  <c r="I181" i="39"/>
  <c r="G181" i="39"/>
  <c r="E181" i="39"/>
  <c r="I180" i="39"/>
  <c r="G180" i="39"/>
  <c r="J180" i="39" s="1"/>
  <c r="E180" i="39"/>
  <c r="I179" i="39"/>
  <c r="G179" i="39"/>
  <c r="E179" i="39"/>
  <c r="I178" i="39"/>
  <c r="G178" i="39"/>
  <c r="E178" i="39"/>
  <c r="I177" i="39"/>
  <c r="G177" i="39"/>
  <c r="E177" i="39"/>
  <c r="I176" i="39"/>
  <c r="G176" i="39"/>
  <c r="J176" i="39" s="1"/>
  <c r="E176" i="39"/>
  <c r="I175" i="39"/>
  <c r="G175" i="39"/>
  <c r="E175" i="39"/>
  <c r="I174" i="39"/>
  <c r="G174" i="39"/>
  <c r="E174" i="39"/>
  <c r="I173" i="39"/>
  <c r="G173" i="39"/>
  <c r="E173" i="39"/>
  <c r="I172" i="39"/>
  <c r="G172" i="39"/>
  <c r="J172" i="39" s="1"/>
  <c r="E172" i="39"/>
  <c r="I171" i="39"/>
  <c r="G171" i="39"/>
  <c r="E171" i="39"/>
  <c r="I170" i="39"/>
  <c r="G170" i="39"/>
  <c r="E170" i="39"/>
  <c r="I169" i="39"/>
  <c r="G169" i="39"/>
  <c r="E169" i="39"/>
  <c r="I168" i="39"/>
  <c r="G168" i="39"/>
  <c r="J168" i="39" s="1"/>
  <c r="E168" i="39"/>
  <c r="I167" i="39"/>
  <c r="G167" i="39"/>
  <c r="E167" i="39"/>
  <c r="I166" i="39"/>
  <c r="G166" i="39"/>
  <c r="E166" i="39"/>
  <c r="I165" i="39"/>
  <c r="G165" i="39"/>
  <c r="E165" i="39"/>
  <c r="I164" i="39"/>
  <c r="G164" i="39"/>
  <c r="J164" i="39" s="1"/>
  <c r="E164" i="39"/>
  <c r="I163" i="39"/>
  <c r="G163" i="39"/>
  <c r="E163" i="39"/>
  <c r="I162" i="39"/>
  <c r="G162" i="39"/>
  <c r="E162" i="39"/>
  <c r="I161" i="39"/>
  <c r="G161" i="39"/>
  <c r="E161" i="39"/>
  <c r="I160" i="39"/>
  <c r="G160" i="39"/>
  <c r="J160" i="39" s="1"/>
  <c r="E160" i="39"/>
  <c r="I159" i="39"/>
  <c r="G159" i="39"/>
  <c r="E159" i="39"/>
  <c r="I158" i="39"/>
  <c r="G158" i="39"/>
  <c r="E158" i="39"/>
  <c r="I157" i="39"/>
  <c r="G157" i="39"/>
  <c r="E157" i="39"/>
  <c r="I156" i="39"/>
  <c r="G156" i="39"/>
  <c r="J156" i="39" s="1"/>
  <c r="E156" i="39"/>
  <c r="I155" i="39"/>
  <c r="G155" i="39"/>
  <c r="E155" i="39"/>
  <c r="I154" i="39"/>
  <c r="G154" i="39"/>
  <c r="E154" i="39"/>
  <c r="I153" i="39"/>
  <c r="G153" i="39"/>
  <c r="E153" i="39"/>
  <c r="I152" i="39"/>
  <c r="G152" i="39"/>
  <c r="J152" i="39" s="1"/>
  <c r="E152" i="39"/>
  <c r="I151" i="39"/>
  <c r="G151" i="39"/>
  <c r="E151" i="39"/>
  <c r="I150" i="39"/>
  <c r="G150" i="39"/>
  <c r="E150" i="39"/>
  <c r="I149" i="39"/>
  <c r="G149" i="39"/>
  <c r="E149" i="39"/>
  <c r="I148" i="39"/>
  <c r="G148" i="39"/>
  <c r="J148" i="39" s="1"/>
  <c r="E148" i="39"/>
  <c r="I147" i="39"/>
  <c r="G147" i="39"/>
  <c r="E147" i="39"/>
  <c r="I146" i="39"/>
  <c r="G146" i="39"/>
  <c r="E146" i="39"/>
  <c r="I145" i="39"/>
  <c r="G145" i="39"/>
  <c r="E145" i="39"/>
  <c r="I144" i="39"/>
  <c r="G144" i="39"/>
  <c r="J144" i="39" s="1"/>
  <c r="E144" i="39"/>
  <c r="I143" i="39"/>
  <c r="G143" i="39"/>
  <c r="E143" i="39"/>
  <c r="I142" i="39"/>
  <c r="G142" i="39"/>
  <c r="E142" i="39"/>
  <c r="I141" i="39"/>
  <c r="G141" i="39"/>
  <c r="E141" i="39"/>
  <c r="I140" i="39"/>
  <c r="G140" i="39"/>
  <c r="J140" i="39" s="1"/>
  <c r="E140" i="39"/>
  <c r="I139" i="39"/>
  <c r="G139" i="39"/>
  <c r="E139" i="39"/>
  <c r="I138" i="39"/>
  <c r="G138" i="39"/>
  <c r="E138" i="39"/>
  <c r="I137" i="39"/>
  <c r="G137" i="39"/>
  <c r="E137" i="39"/>
  <c r="I136" i="39"/>
  <c r="G136" i="39"/>
  <c r="J136" i="39" s="1"/>
  <c r="E136" i="39"/>
  <c r="I135" i="39"/>
  <c r="G135" i="39"/>
  <c r="E135" i="39"/>
  <c r="I134" i="39"/>
  <c r="G134" i="39"/>
  <c r="E134" i="39"/>
  <c r="I133" i="39"/>
  <c r="G133" i="39"/>
  <c r="E133" i="39"/>
  <c r="I132" i="39"/>
  <c r="G132" i="39"/>
  <c r="J132" i="39" s="1"/>
  <c r="E132" i="39"/>
  <c r="I131" i="39"/>
  <c r="G131" i="39"/>
  <c r="E131" i="39"/>
  <c r="I130" i="39"/>
  <c r="G130" i="39"/>
  <c r="E130" i="39"/>
  <c r="I129" i="39"/>
  <c r="G129" i="39"/>
  <c r="E129" i="39"/>
  <c r="I128" i="39"/>
  <c r="G128" i="39"/>
  <c r="J128" i="39" s="1"/>
  <c r="E128" i="39"/>
  <c r="I127" i="39"/>
  <c r="G127" i="39"/>
  <c r="E127" i="39"/>
  <c r="I126" i="39"/>
  <c r="G126" i="39"/>
  <c r="E126" i="39"/>
  <c r="I125" i="39"/>
  <c r="G125" i="39"/>
  <c r="E125" i="39"/>
  <c r="I124" i="39"/>
  <c r="G124" i="39"/>
  <c r="J124" i="39" s="1"/>
  <c r="E124" i="39"/>
  <c r="I123" i="39"/>
  <c r="G123" i="39"/>
  <c r="E123" i="39"/>
  <c r="I122" i="39"/>
  <c r="G122" i="39"/>
  <c r="E122" i="39"/>
  <c r="I121" i="39"/>
  <c r="G121" i="39"/>
  <c r="E121" i="39"/>
  <c r="I120" i="39"/>
  <c r="G120" i="39"/>
  <c r="J120" i="39" s="1"/>
  <c r="E120" i="39"/>
  <c r="I119" i="39"/>
  <c r="G119" i="39"/>
  <c r="E119" i="39"/>
  <c r="I118" i="39"/>
  <c r="G118" i="39"/>
  <c r="E118" i="39"/>
  <c r="I117" i="39"/>
  <c r="G117" i="39"/>
  <c r="E117" i="39"/>
  <c r="I116" i="39"/>
  <c r="G116" i="39"/>
  <c r="J116" i="39" s="1"/>
  <c r="E116" i="39"/>
  <c r="I115" i="39"/>
  <c r="G115" i="39"/>
  <c r="E115" i="39"/>
  <c r="I114" i="39"/>
  <c r="G114" i="39"/>
  <c r="E114" i="39"/>
  <c r="I113" i="39"/>
  <c r="G113" i="39"/>
  <c r="E113" i="39"/>
  <c r="I112" i="39"/>
  <c r="G112" i="39"/>
  <c r="J112" i="39" s="1"/>
  <c r="E112" i="39"/>
  <c r="I111" i="39"/>
  <c r="G111" i="39"/>
  <c r="E111" i="39"/>
  <c r="I110" i="39"/>
  <c r="G110" i="39"/>
  <c r="E110" i="39"/>
  <c r="I109" i="39"/>
  <c r="G109" i="39"/>
  <c r="E109" i="39"/>
  <c r="I108" i="39"/>
  <c r="G108" i="39"/>
  <c r="J108" i="39" s="1"/>
  <c r="E108" i="39"/>
  <c r="I107" i="39"/>
  <c r="G107" i="39"/>
  <c r="E107" i="39"/>
  <c r="I106" i="39"/>
  <c r="G106" i="39"/>
  <c r="E106" i="39"/>
  <c r="I105" i="39"/>
  <c r="G105" i="39"/>
  <c r="E105" i="39"/>
  <c r="I104" i="39"/>
  <c r="G104" i="39"/>
  <c r="J104" i="39" s="1"/>
  <c r="E104" i="39"/>
  <c r="I103" i="39"/>
  <c r="G103" i="39"/>
  <c r="E103" i="39"/>
  <c r="I102" i="39"/>
  <c r="G102" i="39"/>
  <c r="E102" i="39"/>
  <c r="I101" i="39"/>
  <c r="G101" i="39"/>
  <c r="E101" i="39"/>
  <c r="I100" i="39"/>
  <c r="G100" i="39"/>
  <c r="J100" i="39" s="1"/>
  <c r="E100" i="39"/>
  <c r="I99" i="39"/>
  <c r="G99" i="39"/>
  <c r="E99" i="39"/>
  <c r="I98" i="39"/>
  <c r="G98" i="39"/>
  <c r="E98" i="39"/>
  <c r="I97" i="39"/>
  <c r="G97" i="39"/>
  <c r="E97" i="39"/>
  <c r="I96" i="39"/>
  <c r="G96" i="39"/>
  <c r="J96" i="39" s="1"/>
  <c r="E96" i="39"/>
  <c r="I95" i="39"/>
  <c r="G95" i="39"/>
  <c r="E95" i="39"/>
  <c r="I94" i="39"/>
  <c r="G94" i="39"/>
  <c r="E94" i="39"/>
  <c r="I93" i="39"/>
  <c r="G93" i="39"/>
  <c r="E93" i="39"/>
  <c r="I92" i="39"/>
  <c r="G92" i="39"/>
  <c r="J92" i="39" s="1"/>
  <c r="E92" i="39"/>
  <c r="I91" i="39"/>
  <c r="G91" i="39"/>
  <c r="E91" i="39"/>
  <c r="I90" i="39"/>
  <c r="G90" i="39"/>
  <c r="E90" i="39"/>
  <c r="I89" i="39"/>
  <c r="G89" i="39"/>
  <c r="E89" i="39"/>
  <c r="I88" i="39"/>
  <c r="G88" i="39"/>
  <c r="J88" i="39" s="1"/>
  <c r="E88" i="39"/>
  <c r="I87" i="39"/>
  <c r="G87" i="39"/>
  <c r="E87" i="39"/>
  <c r="I86" i="39"/>
  <c r="G86" i="39"/>
  <c r="E86" i="39"/>
  <c r="I85" i="39"/>
  <c r="G85" i="39"/>
  <c r="E85" i="39"/>
  <c r="I84" i="39"/>
  <c r="G84" i="39"/>
  <c r="J84" i="39" s="1"/>
  <c r="E84" i="39"/>
  <c r="I83" i="39"/>
  <c r="G83" i="39"/>
  <c r="E83" i="39"/>
  <c r="I82" i="39"/>
  <c r="G82" i="39"/>
  <c r="E82" i="39"/>
  <c r="I81" i="39"/>
  <c r="G81" i="39"/>
  <c r="E81" i="39"/>
  <c r="I80" i="39"/>
  <c r="G80" i="39"/>
  <c r="J80" i="39" s="1"/>
  <c r="E80" i="39"/>
  <c r="I79" i="39"/>
  <c r="G79" i="39"/>
  <c r="E79" i="39"/>
  <c r="I78" i="39"/>
  <c r="G78" i="39"/>
  <c r="J78" i="39" s="1"/>
  <c r="E78" i="39"/>
  <c r="I77" i="39"/>
  <c r="G77" i="39"/>
  <c r="E77" i="39"/>
  <c r="I76" i="39"/>
  <c r="G76" i="39"/>
  <c r="J76" i="39" s="1"/>
  <c r="E76" i="39"/>
  <c r="I75" i="39"/>
  <c r="G75" i="39"/>
  <c r="E75" i="39"/>
  <c r="I74" i="39"/>
  <c r="G74" i="39"/>
  <c r="J74" i="39" s="1"/>
  <c r="E74" i="39"/>
  <c r="I73" i="39"/>
  <c r="G73" i="39"/>
  <c r="E73" i="39"/>
  <c r="I72" i="39"/>
  <c r="G72" i="39"/>
  <c r="J72" i="39" s="1"/>
  <c r="E72" i="39"/>
  <c r="I71" i="39"/>
  <c r="G71" i="39"/>
  <c r="E71" i="39"/>
  <c r="I70" i="39"/>
  <c r="G70" i="39"/>
  <c r="J70" i="39" s="1"/>
  <c r="E70" i="39"/>
  <c r="I69" i="39"/>
  <c r="G69" i="39"/>
  <c r="E69" i="39"/>
  <c r="I68" i="39"/>
  <c r="G68" i="39"/>
  <c r="J68" i="39" s="1"/>
  <c r="E68" i="39"/>
  <c r="I67" i="39"/>
  <c r="G67" i="39"/>
  <c r="E67" i="39"/>
  <c r="I66" i="39"/>
  <c r="G66" i="39"/>
  <c r="J66" i="39" s="1"/>
  <c r="E66" i="39"/>
  <c r="I65" i="39"/>
  <c r="G65" i="39"/>
  <c r="E65" i="39"/>
  <c r="I64" i="39"/>
  <c r="G64" i="39"/>
  <c r="J64" i="39" s="1"/>
  <c r="E64" i="39"/>
  <c r="I63" i="39"/>
  <c r="G63" i="39"/>
  <c r="E63" i="39"/>
  <c r="I62" i="39"/>
  <c r="G62" i="39"/>
  <c r="J62" i="39" s="1"/>
  <c r="E62" i="39"/>
  <c r="I61" i="39"/>
  <c r="G61" i="39"/>
  <c r="E61" i="39"/>
  <c r="I60" i="39"/>
  <c r="G60" i="39"/>
  <c r="J60" i="39" s="1"/>
  <c r="E60" i="39"/>
  <c r="I59" i="39"/>
  <c r="G59" i="39"/>
  <c r="E59" i="39"/>
  <c r="I58" i="39"/>
  <c r="G58" i="39"/>
  <c r="J58" i="39" s="1"/>
  <c r="E58" i="39"/>
  <c r="I57" i="39"/>
  <c r="G57" i="39"/>
  <c r="E57" i="39"/>
  <c r="I56" i="39"/>
  <c r="G56" i="39"/>
  <c r="J56" i="39" s="1"/>
  <c r="E56" i="39"/>
  <c r="I55" i="39"/>
  <c r="G55" i="39"/>
  <c r="E55" i="39"/>
  <c r="I54" i="39"/>
  <c r="G54" i="39"/>
  <c r="J54" i="39" s="1"/>
  <c r="E54" i="39"/>
  <c r="I53" i="39"/>
  <c r="G53" i="39"/>
  <c r="E53" i="39"/>
  <c r="I52" i="39"/>
  <c r="G52" i="39"/>
  <c r="J52" i="39" s="1"/>
  <c r="E52" i="39"/>
  <c r="I51" i="39"/>
  <c r="G51" i="39"/>
  <c r="E51" i="39"/>
  <c r="I50" i="39"/>
  <c r="G50" i="39"/>
  <c r="J50" i="39" s="1"/>
  <c r="E50" i="39"/>
  <c r="I49" i="39"/>
  <c r="G49" i="39"/>
  <c r="E49" i="39"/>
  <c r="I48" i="39"/>
  <c r="G48" i="39"/>
  <c r="J48" i="39" s="1"/>
  <c r="E48" i="39"/>
  <c r="I47" i="39"/>
  <c r="G47" i="39"/>
  <c r="E47" i="39"/>
  <c r="I46" i="39"/>
  <c r="G46" i="39"/>
  <c r="J46" i="39" s="1"/>
  <c r="E46" i="39"/>
  <c r="I45" i="39"/>
  <c r="G45" i="39"/>
  <c r="E45" i="39"/>
  <c r="I44" i="39"/>
  <c r="G44" i="39"/>
  <c r="J44" i="39" s="1"/>
  <c r="E44" i="39"/>
  <c r="I43" i="39"/>
  <c r="G43" i="39"/>
  <c r="E43" i="39"/>
  <c r="I42" i="39"/>
  <c r="G42" i="39"/>
  <c r="J42" i="39" s="1"/>
  <c r="E42" i="39"/>
  <c r="I41" i="39"/>
  <c r="G41" i="39"/>
  <c r="E41" i="39"/>
  <c r="I40" i="39"/>
  <c r="G40" i="39"/>
  <c r="J40" i="39" s="1"/>
  <c r="E40" i="39"/>
  <c r="I39" i="39"/>
  <c r="G39" i="39"/>
  <c r="E39" i="39"/>
  <c r="I38" i="39"/>
  <c r="G38" i="39"/>
  <c r="J38" i="39" s="1"/>
  <c r="E38" i="39"/>
  <c r="I37" i="39"/>
  <c r="G37" i="39"/>
  <c r="E37" i="39"/>
  <c r="I36" i="39"/>
  <c r="G36" i="39"/>
  <c r="J36" i="39" s="1"/>
  <c r="E36" i="39"/>
  <c r="I35" i="39"/>
  <c r="G35" i="39"/>
  <c r="E35" i="39"/>
  <c r="I34" i="39"/>
  <c r="G34" i="39"/>
  <c r="J34" i="39" s="1"/>
  <c r="E34" i="39"/>
  <c r="I33" i="39"/>
  <c r="G33" i="39"/>
  <c r="E33" i="39"/>
  <c r="I32" i="39"/>
  <c r="G32" i="39"/>
  <c r="J32" i="39" s="1"/>
  <c r="E32" i="39"/>
  <c r="I31" i="39"/>
  <c r="G31" i="39"/>
  <c r="E31" i="39"/>
  <c r="I30" i="39"/>
  <c r="G30" i="39"/>
  <c r="J30" i="39" s="1"/>
  <c r="E30" i="39"/>
  <c r="I29" i="39"/>
  <c r="G29" i="39"/>
  <c r="E29" i="39"/>
  <c r="I28" i="39"/>
  <c r="G28" i="39"/>
  <c r="J28" i="39" s="1"/>
  <c r="E28" i="39"/>
  <c r="I27" i="39"/>
  <c r="G27" i="39"/>
  <c r="E27" i="39"/>
  <c r="I26" i="39"/>
  <c r="G26" i="39"/>
  <c r="J26" i="39" s="1"/>
  <c r="E26" i="39"/>
  <c r="I25" i="39"/>
  <c r="G25" i="39"/>
  <c r="E25" i="39"/>
  <c r="I24" i="39"/>
  <c r="G24" i="39"/>
  <c r="J24" i="39" s="1"/>
  <c r="E24" i="39"/>
  <c r="I23" i="39"/>
  <c r="G23" i="39"/>
  <c r="E23" i="39"/>
  <c r="I22" i="39"/>
  <c r="G22" i="39"/>
  <c r="J22" i="39" s="1"/>
  <c r="E22" i="39"/>
  <c r="I21" i="39"/>
  <c r="G21" i="39"/>
  <c r="E21" i="39"/>
  <c r="I20" i="39"/>
  <c r="G20" i="39"/>
  <c r="J20" i="39" s="1"/>
  <c r="E20" i="39"/>
  <c r="I19" i="39"/>
  <c r="G19" i="39"/>
  <c r="E19" i="39"/>
  <c r="I18" i="39"/>
  <c r="G18" i="39"/>
  <c r="J18" i="39" s="1"/>
  <c r="E18" i="39"/>
  <c r="I17" i="39"/>
  <c r="G17" i="39"/>
  <c r="E17" i="39"/>
  <c r="I16" i="39"/>
  <c r="G16" i="39"/>
  <c r="J16" i="39" s="1"/>
  <c r="E16" i="39"/>
  <c r="I15" i="39"/>
  <c r="G15" i="39"/>
  <c r="E15" i="39"/>
  <c r="I14" i="39"/>
  <c r="G14" i="39"/>
  <c r="J14" i="39" s="1"/>
  <c r="E14" i="39"/>
  <c r="I13" i="39"/>
  <c r="G13" i="39"/>
  <c r="E13" i="39"/>
  <c r="I12" i="39"/>
  <c r="G12" i="39"/>
  <c r="E12" i="39"/>
  <c r="I11" i="39"/>
  <c r="G11" i="39"/>
  <c r="E11" i="39"/>
  <c r="I10" i="39"/>
  <c r="G10" i="39"/>
  <c r="E10" i="39"/>
  <c r="I9" i="39"/>
  <c r="G9" i="39"/>
  <c r="E9" i="39"/>
  <c r="I8" i="39"/>
  <c r="G8" i="39"/>
  <c r="E8" i="39"/>
  <c r="CJ5" i="39"/>
  <c r="CI5" i="39"/>
  <c r="CH5" i="39"/>
  <c r="CG5" i="39"/>
  <c r="CF5" i="39"/>
  <c r="CE5" i="39"/>
  <c r="CD5" i="39"/>
  <c r="CC5" i="39"/>
  <c r="CB5" i="39"/>
  <c r="CA5" i="39"/>
  <c r="BZ5" i="39"/>
  <c r="BY5" i="39"/>
  <c r="BX5" i="39"/>
  <c r="BW5" i="39"/>
  <c r="BV5" i="39"/>
  <c r="BU5" i="39"/>
  <c r="BT5" i="39"/>
  <c r="BS5" i="39"/>
  <c r="BR5" i="39"/>
  <c r="BQ5" i="39"/>
  <c r="BP5" i="39"/>
  <c r="BO5" i="39"/>
  <c r="BN5" i="39"/>
  <c r="BM5" i="39"/>
  <c r="BL5" i="39"/>
  <c r="BK5" i="39"/>
  <c r="BJ5" i="39"/>
  <c r="BI5" i="39"/>
  <c r="BH5" i="39"/>
  <c r="BG5" i="39"/>
  <c r="BF5" i="39"/>
  <c r="BE5" i="39"/>
  <c r="BD5" i="39"/>
  <c r="BC5" i="39"/>
  <c r="BB5" i="39"/>
  <c r="BA5" i="39"/>
  <c r="AZ5" i="39"/>
  <c r="AY5" i="39"/>
  <c r="AX5" i="39"/>
  <c r="AW5" i="39"/>
  <c r="AV5" i="39"/>
  <c r="AU5" i="39"/>
  <c r="AT5" i="39"/>
  <c r="AS5" i="39"/>
  <c r="AR5" i="39"/>
  <c r="AQ5" i="39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CJ4" i="39"/>
  <c r="CI4" i="39"/>
  <c r="CH4" i="39"/>
  <c r="CG4" i="39"/>
  <c r="CF4" i="39"/>
  <c r="CE4" i="39"/>
  <c r="CD4" i="39"/>
  <c r="CC4" i="39"/>
  <c r="CB4" i="39"/>
  <c r="CA4" i="39"/>
  <c r="BZ4" i="39"/>
  <c r="BY4" i="39"/>
  <c r="BX4" i="39"/>
  <c r="BW4" i="39"/>
  <c r="BV4" i="39"/>
  <c r="BU4" i="39"/>
  <c r="BT4" i="39"/>
  <c r="BS4" i="39"/>
  <c r="BR4" i="39"/>
  <c r="BQ4" i="39"/>
  <c r="BP4" i="39"/>
  <c r="BO4" i="39"/>
  <c r="BN4" i="39"/>
  <c r="BM4" i="39"/>
  <c r="BL4" i="39"/>
  <c r="BK4" i="39"/>
  <c r="BJ4" i="39"/>
  <c r="BI4" i="39"/>
  <c r="BH4" i="39"/>
  <c r="BG4" i="39"/>
  <c r="BF4" i="39"/>
  <c r="BE4" i="39"/>
  <c r="BD4" i="39"/>
  <c r="BC4" i="39"/>
  <c r="BB4" i="39"/>
  <c r="BA4" i="39"/>
  <c r="AZ4" i="39"/>
  <c r="AY4" i="39"/>
  <c r="AX4" i="39"/>
  <c r="AW4" i="39"/>
  <c r="AV4" i="39"/>
  <c r="AU4" i="39"/>
  <c r="AT4" i="39"/>
  <c r="AS4" i="39"/>
  <c r="AR4" i="39"/>
  <c r="AQ4" i="39"/>
  <c r="AP4" i="39"/>
  <c r="AO4" i="39"/>
  <c r="AN4" i="39"/>
  <c r="AM4" i="39"/>
  <c r="AL4" i="39"/>
  <c r="AK4" i="39"/>
  <c r="AJ4" i="39"/>
  <c r="AI4" i="39"/>
  <c r="AH4" i="39"/>
  <c r="AG4" i="39"/>
  <c r="AF4" i="39"/>
  <c r="AE4" i="39"/>
  <c r="AD4" i="39"/>
  <c r="AC4" i="39"/>
  <c r="AB4" i="39"/>
  <c r="AA4" i="39"/>
  <c r="Z4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H3" i="39"/>
  <c r="F3" i="39"/>
  <c r="D3" i="39"/>
  <c r="I255" i="38"/>
  <c r="G255" i="38"/>
  <c r="J255" i="38" s="1"/>
  <c r="E255" i="38"/>
  <c r="I254" i="38"/>
  <c r="G254" i="38"/>
  <c r="E254" i="38"/>
  <c r="I253" i="38"/>
  <c r="G253" i="38"/>
  <c r="J253" i="38" s="1"/>
  <c r="E253" i="38"/>
  <c r="I252" i="38"/>
  <c r="G252" i="38"/>
  <c r="E252" i="38"/>
  <c r="I251" i="38"/>
  <c r="G251" i="38"/>
  <c r="J251" i="38" s="1"/>
  <c r="E251" i="38"/>
  <c r="I250" i="38"/>
  <c r="G250" i="38"/>
  <c r="E250" i="38"/>
  <c r="I249" i="38"/>
  <c r="G249" i="38"/>
  <c r="J249" i="38" s="1"/>
  <c r="E249" i="38"/>
  <c r="I248" i="38"/>
  <c r="G248" i="38"/>
  <c r="E248" i="38"/>
  <c r="I247" i="38"/>
  <c r="G247" i="38"/>
  <c r="J247" i="38" s="1"/>
  <c r="E247" i="38"/>
  <c r="I246" i="38"/>
  <c r="G246" i="38"/>
  <c r="E246" i="38"/>
  <c r="I245" i="38"/>
  <c r="G245" i="38"/>
  <c r="J245" i="38" s="1"/>
  <c r="E245" i="38"/>
  <c r="I244" i="38"/>
  <c r="G244" i="38"/>
  <c r="E244" i="38"/>
  <c r="I243" i="38"/>
  <c r="G243" i="38"/>
  <c r="J243" i="38" s="1"/>
  <c r="E243" i="38"/>
  <c r="I242" i="38"/>
  <c r="G242" i="38"/>
  <c r="E242" i="38"/>
  <c r="I241" i="38"/>
  <c r="G241" i="38"/>
  <c r="J241" i="38" s="1"/>
  <c r="E241" i="38"/>
  <c r="I240" i="38"/>
  <c r="G240" i="38"/>
  <c r="E240" i="38"/>
  <c r="I239" i="38"/>
  <c r="G239" i="38"/>
  <c r="J239" i="38" s="1"/>
  <c r="E239" i="38"/>
  <c r="I238" i="38"/>
  <c r="G238" i="38"/>
  <c r="E238" i="38"/>
  <c r="I237" i="38"/>
  <c r="G237" i="38"/>
  <c r="J237" i="38" s="1"/>
  <c r="E237" i="38"/>
  <c r="I236" i="38"/>
  <c r="G236" i="38"/>
  <c r="E236" i="38"/>
  <c r="I235" i="38"/>
  <c r="G235" i="38"/>
  <c r="J235" i="38" s="1"/>
  <c r="E235" i="38"/>
  <c r="I234" i="38"/>
  <c r="G234" i="38"/>
  <c r="E234" i="38"/>
  <c r="I233" i="38"/>
  <c r="G233" i="38"/>
  <c r="J233" i="38" s="1"/>
  <c r="E233" i="38"/>
  <c r="I232" i="38"/>
  <c r="G232" i="38"/>
  <c r="E232" i="38"/>
  <c r="I231" i="38"/>
  <c r="G231" i="38"/>
  <c r="J231" i="38" s="1"/>
  <c r="E231" i="38"/>
  <c r="I230" i="38"/>
  <c r="G230" i="38"/>
  <c r="E230" i="38"/>
  <c r="I229" i="38"/>
  <c r="G229" i="38"/>
  <c r="J229" i="38" s="1"/>
  <c r="E229" i="38"/>
  <c r="I228" i="38"/>
  <c r="G228" i="38"/>
  <c r="E228" i="38"/>
  <c r="I227" i="38"/>
  <c r="G227" i="38"/>
  <c r="J227" i="38" s="1"/>
  <c r="E227" i="38"/>
  <c r="I226" i="38"/>
  <c r="G226" i="38"/>
  <c r="E226" i="38"/>
  <c r="I225" i="38"/>
  <c r="G225" i="38"/>
  <c r="J225" i="38" s="1"/>
  <c r="E225" i="38"/>
  <c r="I224" i="38"/>
  <c r="G224" i="38"/>
  <c r="E224" i="38"/>
  <c r="I223" i="38"/>
  <c r="G223" i="38"/>
  <c r="J223" i="38" s="1"/>
  <c r="E223" i="38"/>
  <c r="I222" i="38"/>
  <c r="G222" i="38"/>
  <c r="E222" i="38"/>
  <c r="I221" i="38"/>
  <c r="G221" i="38"/>
  <c r="J221" i="38" s="1"/>
  <c r="E221" i="38"/>
  <c r="I220" i="38"/>
  <c r="G220" i="38"/>
  <c r="E220" i="38"/>
  <c r="I219" i="38"/>
  <c r="G219" i="38"/>
  <c r="J219" i="38" s="1"/>
  <c r="E219" i="38"/>
  <c r="I218" i="38"/>
  <c r="G218" i="38"/>
  <c r="E218" i="38"/>
  <c r="I217" i="38"/>
  <c r="G217" i="38"/>
  <c r="J217" i="38" s="1"/>
  <c r="E217" i="38"/>
  <c r="I216" i="38"/>
  <c r="G216" i="38"/>
  <c r="E216" i="38"/>
  <c r="I215" i="38"/>
  <c r="G215" i="38"/>
  <c r="J215" i="38" s="1"/>
  <c r="E215" i="38"/>
  <c r="I214" i="38"/>
  <c r="G214" i="38"/>
  <c r="E214" i="38"/>
  <c r="I213" i="38"/>
  <c r="G213" i="38"/>
  <c r="J213" i="38" s="1"/>
  <c r="E213" i="38"/>
  <c r="I212" i="38"/>
  <c r="G212" i="38"/>
  <c r="E212" i="38"/>
  <c r="I211" i="38"/>
  <c r="G211" i="38"/>
  <c r="J211" i="38" s="1"/>
  <c r="E211" i="38"/>
  <c r="I210" i="38"/>
  <c r="G210" i="38"/>
  <c r="E210" i="38"/>
  <c r="I209" i="38"/>
  <c r="G209" i="38"/>
  <c r="J209" i="38" s="1"/>
  <c r="E209" i="38"/>
  <c r="I208" i="38"/>
  <c r="G208" i="38"/>
  <c r="E208" i="38"/>
  <c r="I207" i="38"/>
  <c r="G207" i="38"/>
  <c r="J207" i="38" s="1"/>
  <c r="E207" i="38"/>
  <c r="I206" i="38"/>
  <c r="G206" i="38"/>
  <c r="E206" i="38"/>
  <c r="I205" i="38"/>
  <c r="G205" i="38"/>
  <c r="J205" i="38" s="1"/>
  <c r="E205" i="38"/>
  <c r="I204" i="38"/>
  <c r="G204" i="38"/>
  <c r="E204" i="38"/>
  <c r="I203" i="38"/>
  <c r="G203" i="38"/>
  <c r="J203" i="38" s="1"/>
  <c r="E203" i="38"/>
  <c r="I202" i="38"/>
  <c r="G202" i="38"/>
  <c r="E202" i="38"/>
  <c r="I201" i="38"/>
  <c r="G201" i="38"/>
  <c r="J201" i="38" s="1"/>
  <c r="E201" i="38"/>
  <c r="I200" i="38"/>
  <c r="G200" i="38"/>
  <c r="E200" i="38"/>
  <c r="I199" i="38"/>
  <c r="G199" i="38"/>
  <c r="J199" i="38" s="1"/>
  <c r="E199" i="38"/>
  <c r="I198" i="38"/>
  <c r="G198" i="38"/>
  <c r="E198" i="38"/>
  <c r="I197" i="38"/>
  <c r="G197" i="38"/>
  <c r="J197" i="38" s="1"/>
  <c r="E197" i="38"/>
  <c r="I196" i="38"/>
  <c r="G196" i="38"/>
  <c r="E196" i="38"/>
  <c r="I195" i="38"/>
  <c r="G195" i="38"/>
  <c r="J195" i="38" s="1"/>
  <c r="E195" i="38"/>
  <c r="I194" i="38"/>
  <c r="G194" i="38"/>
  <c r="E194" i="38"/>
  <c r="I193" i="38"/>
  <c r="G193" i="38"/>
  <c r="J193" i="38" s="1"/>
  <c r="E193" i="38"/>
  <c r="I192" i="38"/>
  <c r="G192" i="38"/>
  <c r="E192" i="38"/>
  <c r="I191" i="38"/>
  <c r="G191" i="38"/>
  <c r="J191" i="38" s="1"/>
  <c r="E191" i="38"/>
  <c r="I190" i="38"/>
  <c r="G190" i="38"/>
  <c r="E190" i="38"/>
  <c r="I189" i="38"/>
  <c r="G189" i="38"/>
  <c r="J189" i="38" s="1"/>
  <c r="E189" i="38"/>
  <c r="I188" i="38"/>
  <c r="G188" i="38"/>
  <c r="E188" i="38"/>
  <c r="I187" i="38"/>
  <c r="G187" i="38"/>
  <c r="J187" i="38" s="1"/>
  <c r="E187" i="38"/>
  <c r="I186" i="38"/>
  <c r="G186" i="38"/>
  <c r="E186" i="38"/>
  <c r="I185" i="38"/>
  <c r="G185" i="38"/>
  <c r="J185" i="38" s="1"/>
  <c r="E185" i="38"/>
  <c r="I184" i="38"/>
  <c r="G184" i="38"/>
  <c r="E184" i="38"/>
  <c r="I183" i="38"/>
  <c r="G183" i="38"/>
  <c r="J183" i="38" s="1"/>
  <c r="E183" i="38"/>
  <c r="I182" i="38"/>
  <c r="G182" i="38"/>
  <c r="E182" i="38"/>
  <c r="I181" i="38"/>
  <c r="G181" i="38"/>
  <c r="J181" i="38" s="1"/>
  <c r="E181" i="38"/>
  <c r="I180" i="38"/>
  <c r="G180" i="38"/>
  <c r="E180" i="38"/>
  <c r="I179" i="38"/>
  <c r="G179" i="38"/>
  <c r="J179" i="38" s="1"/>
  <c r="E179" i="38"/>
  <c r="I178" i="38"/>
  <c r="G178" i="38"/>
  <c r="E178" i="38"/>
  <c r="I177" i="38"/>
  <c r="G177" i="38"/>
  <c r="J177" i="38" s="1"/>
  <c r="E177" i="38"/>
  <c r="I176" i="38"/>
  <c r="G176" i="38"/>
  <c r="E176" i="38"/>
  <c r="I175" i="38"/>
  <c r="G175" i="38"/>
  <c r="J175" i="38" s="1"/>
  <c r="E175" i="38"/>
  <c r="I174" i="38"/>
  <c r="G174" i="38"/>
  <c r="E174" i="38"/>
  <c r="I173" i="38"/>
  <c r="G173" i="38"/>
  <c r="J173" i="38" s="1"/>
  <c r="E173" i="38"/>
  <c r="I172" i="38"/>
  <c r="G172" i="38"/>
  <c r="E172" i="38"/>
  <c r="I171" i="38"/>
  <c r="G171" i="38"/>
  <c r="J171" i="38" s="1"/>
  <c r="E171" i="38"/>
  <c r="I170" i="38"/>
  <c r="G170" i="38"/>
  <c r="E170" i="38"/>
  <c r="I169" i="38"/>
  <c r="G169" i="38"/>
  <c r="J169" i="38" s="1"/>
  <c r="E169" i="38"/>
  <c r="I168" i="38"/>
  <c r="G168" i="38"/>
  <c r="E168" i="38"/>
  <c r="I167" i="38"/>
  <c r="G167" i="38"/>
  <c r="J167" i="38" s="1"/>
  <c r="E167" i="38"/>
  <c r="I166" i="38"/>
  <c r="G166" i="38"/>
  <c r="E166" i="38"/>
  <c r="I165" i="38"/>
  <c r="G165" i="38"/>
  <c r="J165" i="38" s="1"/>
  <c r="E165" i="38"/>
  <c r="I164" i="38"/>
  <c r="G164" i="38"/>
  <c r="E164" i="38"/>
  <c r="I163" i="38"/>
  <c r="G163" i="38"/>
  <c r="J163" i="38" s="1"/>
  <c r="E163" i="38"/>
  <c r="I162" i="38"/>
  <c r="G162" i="38"/>
  <c r="E162" i="38"/>
  <c r="I161" i="38"/>
  <c r="G161" i="38"/>
  <c r="J161" i="38" s="1"/>
  <c r="E161" i="38"/>
  <c r="I160" i="38"/>
  <c r="G160" i="38"/>
  <c r="E160" i="38"/>
  <c r="I159" i="38"/>
  <c r="G159" i="38"/>
  <c r="J159" i="38" s="1"/>
  <c r="E159" i="38"/>
  <c r="I158" i="38"/>
  <c r="G158" i="38"/>
  <c r="E158" i="38"/>
  <c r="I157" i="38"/>
  <c r="G157" i="38"/>
  <c r="J157" i="38" s="1"/>
  <c r="E157" i="38"/>
  <c r="I156" i="38"/>
  <c r="G156" i="38"/>
  <c r="E156" i="38"/>
  <c r="I155" i="38"/>
  <c r="G155" i="38"/>
  <c r="J155" i="38" s="1"/>
  <c r="E155" i="38"/>
  <c r="I154" i="38"/>
  <c r="G154" i="38"/>
  <c r="E154" i="38"/>
  <c r="I153" i="38"/>
  <c r="G153" i="38"/>
  <c r="J153" i="38" s="1"/>
  <c r="E153" i="38"/>
  <c r="I152" i="38"/>
  <c r="G152" i="38"/>
  <c r="E152" i="38"/>
  <c r="I151" i="38"/>
  <c r="G151" i="38"/>
  <c r="J151" i="38" s="1"/>
  <c r="E151" i="38"/>
  <c r="I150" i="38"/>
  <c r="G150" i="38"/>
  <c r="E150" i="38"/>
  <c r="I149" i="38"/>
  <c r="G149" i="38"/>
  <c r="J149" i="38" s="1"/>
  <c r="E149" i="38"/>
  <c r="I148" i="38"/>
  <c r="G148" i="38"/>
  <c r="E148" i="38"/>
  <c r="I147" i="38"/>
  <c r="G147" i="38"/>
  <c r="J147" i="38" s="1"/>
  <c r="E147" i="38"/>
  <c r="I146" i="38"/>
  <c r="G146" i="38"/>
  <c r="E146" i="38"/>
  <c r="I145" i="38"/>
  <c r="G145" i="38"/>
  <c r="J145" i="38" s="1"/>
  <c r="E145" i="38"/>
  <c r="I144" i="38"/>
  <c r="G144" i="38"/>
  <c r="E144" i="38"/>
  <c r="I143" i="38"/>
  <c r="G143" i="38"/>
  <c r="J143" i="38" s="1"/>
  <c r="E143" i="38"/>
  <c r="I142" i="38"/>
  <c r="G142" i="38"/>
  <c r="E142" i="38"/>
  <c r="I141" i="38"/>
  <c r="G141" i="38"/>
  <c r="J141" i="38" s="1"/>
  <c r="E141" i="38"/>
  <c r="I140" i="38"/>
  <c r="G140" i="38"/>
  <c r="E140" i="38"/>
  <c r="I139" i="38"/>
  <c r="G139" i="38"/>
  <c r="J139" i="38" s="1"/>
  <c r="E139" i="38"/>
  <c r="I138" i="38"/>
  <c r="G138" i="38"/>
  <c r="E138" i="38"/>
  <c r="I137" i="38"/>
  <c r="G137" i="38"/>
  <c r="J137" i="38" s="1"/>
  <c r="E137" i="38"/>
  <c r="I136" i="38"/>
  <c r="G136" i="38"/>
  <c r="E136" i="38"/>
  <c r="I135" i="38"/>
  <c r="G135" i="38"/>
  <c r="J135" i="38" s="1"/>
  <c r="E135" i="38"/>
  <c r="I134" i="38"/>
  <c r="G134" i="38"/>
  <c r="E134" i="38"/>
  <c r="I133" i="38"/>
  <c r="G133" i="38"/>
  <c r="J133" i="38" s="1"/>
  <c r="E133" i="38"/>
  <c r="I132" i="38"/>
  <c r="G132" i="38"/>
  <c r="E132" i="38"/>
  <c r="I131" i="38"/>
  <c r="G131" i="38"/>
  <c r="J131" i="38" s="1"/>
  <c r="E131" i="38"/>
  <c r="I130" i="38"/>
  <c r="G130" i="38"/>
  <c r="E130" i="38"/>
  <c r="I129" i="38"/>
  <c r="G129" i="38"/>
  <c r="J129" i="38" s="1"/>
  <c r="E129" i="38"/>
  <c r="I128" i="38"/>
  <c r="G128" i="38"/>
  <c r="E128" i="38"/>
  <c r="I127" i="38"/>
  <c r="G127" i="38"/>
  <c r="J127" i="38" s="1"/>
  <c r="E127" i="38"/>
  <c r="I126" i="38"/>
  <c r="G126" i="38"/>
  <c r="E126" i="38"/>
  <c r="I125" i="38"/>
  <c r="G125" i="38"/>
  <c r="J125" i="38" s="1"/>
  <c r="E125" i="38"/>
  <c r="I124" i="38"/>
  <c r="G124" i="38"/>
  <c r="E124" i="38"/>
  <c r="I123" i="38"/>
  <c r="G123" i="38"/>
  <c r="J123" i="38" s="1"/>
  <c r="E123" i="38"/>
  <c r="I122" i="38"/>
  <c r="G122" i="38"/>
  <c r="E122" i="38"/>
  <c r="I121" i="38"/>
  <c r="G121" i="38"/>
  <c r="J121" i="38" s="1"/>
  <c r="E121" i="38"/>
  <c r="I120" i="38"/>
  <c r="G120" i="38"/>
  <c r="E120" i="38"/>
  <c r="I119" i="38"/>
  <c r="G119" i="38"/>
  <c r="J119" i="38" s="1"/>
  <c r="E119" i="38"/>
  <c r="I118" i="38"/>
  <c r="G118" i="38"/>
  <c r="E118" i="38"/>
  <c r="I117" i="38"/>
  <c r="G117" i="38"/>
  <c r="J117" i="38" s="1"/>
  <c r="E117" i="38"/>
  <c r="I116" i="38"/>
  <c r="G116" i="38"/>
  <c r="E116" i="38"/>
  <c r="I115" i="38"/>
  <c r="G115" i="38"/>
  <c r="J115" i="38" s="1"/>
  <c r="E115" i="38"/>
  <c r="I114" i="38"/>
  <c r="G114" i="38"/>
  <c r="E114" i="38"/>
  <c r="I113" i="38"/>
  <c r="G113" i="38"/>
  <c r="J113" i="38" s="1"/>
  <c r="E113" i="38"/>
  <c r="I112" i="38"/>
  <c r="G112" i="38"/>
  <c r="E112" i="38"/>
  <c r="I111" i="38"/>
  <c r="G111" i="38"/>
  <c r="J111" i="38" s="1"/>
  <c r="E111" i="38"/>
  <c r="I110" i="38"/>
  <c r="G110" i="38"/>
  <c r="E110" i="38"/>
  <c r="I109" i="38"/>
  <c r="G109" i="38"/>
  <c r="J109" i="38" s="1"/>
  <c r="E109" i="38"/>
  <c r="I108" i="38"/>
  <c r="G108" i="38"/>
  <c r="E108" i="38"/>
  <c r="I107" i="38"/>
  <c r="G107" i="38"/>
  <c r="J107" i="38" s="1"/>
  <c r="E107" i="38"/>
  <c r="I106" i="38"/>
  <c r="G106" i="38"/>
  <c r="E106" i="38"/>
  <c r="I105" i="38"/>
  <c r="G105" i="38"/>
  <c r="J105" i="38" s="1"/>
  <c r="E105" i="38"/>
  <c r="I104" i="38"/>
  <c r="G104" i="38"/>
  <c r="E104" i="38"/>
  <c r="I103" i="38"/>
  <c r="G103" i="38"/>
  <c r="J103" i="38" s="1"/>
  <c r="E103" i="38"/>
  <c r="I102" i="38"/>
  <c r="G102" i="38"/>
  <c r="E102" i="38"/>
  <c r="I101" i="38"/>
  <c r="G101" i="38"/>
  <c r="J101" i="38" s="1"/>
  <c r="E101" i="38"/>
  <c r="I100" i="38"/>
  <c r="G100" i="38"/>
  <c r="E100" i="38"/>
  <c r="I99" i="38"/>
  <c r="G99" i="38"/>
  <c r="J99" i="38" s="1"/>
  <c r="E99" i="38"/>
  <c r="I98" i="38"/>
  <c r="G98" i="38"/>
  <c r="E98" i="38"/>
  <c r="I97" i="38"/>
  <c r="G97" i="38"/>
  <c r="J97" i="38" s="1"/>
  <c r="E97" i="38"/>
  <c r="I96" i="38"/>
  <c r="G96" i="38"/>
  <c r="E96" i="38"/>
  <c r="I95" i="38"/>
  <c r="G95" i="38"/>
  <c r="J95" i="38" s="1"/>
  <c r="E95" i="38"/>
  <c r="I94" i="38"/>
  <c r="G94" i="38"/>
  <c r="E94" i="38"/>
  <c r="I93" i="38"/>
  <c r="G93" i="38"/>
  <c r="J93" i="38" s="1"/>
  <c r="E93" i="38"/>
  <c r="I92" i="38"/>
  <c r="G92" i="38"/>
  <c r="E92" i="38"/>
  <c r="I91" i="38"/>
  <c r="G91" i="38"/>
  <c r="J91" i="38" s="1"/>
  <c r="E91" i="38"/>
  <c r="I90" i="38"/>
  <c r="G90" i="38"/>
  <c r="E90" i="38"/>
  <c r="I89" i="38"/>
  <c r="G89" i="38"/>
  <c r="J89" i="38" s="1"/>
  <c r="E89" i="38"/>
  <c r="I88" i="38"/>
  <c r="G88" i="38"/>
  <c r="E88" i="38"/>
  <c r="I87" i="38"/>
  <c r="G87" i="38"/>
  <c r="J87" i="38" s="1"/>
  <c r="E87" i="38"/>
  <c r="I86" i="38"/>
  <c r="G86" i="38"/>
  <c r="E86" i="38"/>
  <c r="I85" i="38"/>
  <c r="G85" i="38"/>
  <c r="J85" i="38" s="1"/>
  <c r="E85" i="38"/>
  <c r="I84" i="38"/>
  <c r="G84" i="38"/>
  <c r="E84" i="38"/>
  <c r="I83" i="38"/>
  <c r="G83" i="38"/>
  <c r="J83" i="38" s="1"/>
  <c r="E83" i="38"/>
  <c r="I82" i="38"/>
  <c r="G82" i="38"/>
  <c r="E82" i="38"/>
  <c r="I81" i="38"/>
  <c r="G81" i="38"/>
  <c r="J81" i="38" s="1"/>
  <c r="E81" i="38"/>
  <c r="I80" i="38"/>
  <c r="G80" i="38"/>
  <c r="E80" i="38"/>
  <c r="I79" i="38"/>
  <c r="G79" i="38"/>
  <c r="J79" i="38" s="1"/>
  <c r="E79" i="38"/>
  <c r="I78" i="38"/>
  <c r="G78" i="38"/>
  <c r="E78" i="38"/>
  <c r="I77" i="38"/>
  <c r="G77" i="38"/>
  <c r="J77" i="38" s="1"/>
  <c r="E77" i="38"/>
  <c r="I76" i="38"/>
  <c r="G76" i="38"/>
  <c r="E76" i="38"/>
  <c r="I75" i="38"/>
  <c r="G75" i="38"/>
  <c r="J75" i="38" s="1"/>
  <c r="E75" i="38"/>
  <c r="I74" i="38"/>
  <c r="G74" i="38"/>
  <c r="E74" i="38"/>
  <c r="I73" i="38"/>
  <c r="G73" i="38"/>
  <c r="J73" i="38" s="1"/>
  <c r="E73" i="38"/>
  <c r="I72" i="38"/>
  <c r="G72" i="38"/>
  <c r="E72" i="38"/>
  <c r="I71" i="38"/>
  <c r="G71" i="38"/>
  <c r="J71" i="38" s="1"/>
  <c r="E71" i="38"/>
  <c r="I70" i="38"/>
  <c r="G70" i="38"/>
  <c r="E70" i="38"/>
  <c r="I69" i="38"/>
  <c r="G69" i="38"/>
  <c r="J69" i="38" s="1"/>
  <c r="E69" i="38"/>
  <c r="I68" i="38"/>
  <c r="G68" i="38"/>
  <c r="E68" i="38"/>
  <c r="I67" i="38"/>
  <c r="G67" i="38"/>
  <c r="J67" i="38" s="1"/>
  <c r="E67" i="38"/>
  <c r="I66" i="38"/>
  <c r="G66" i="38"/>
  <c r="E66" i="38"/>
  <c r="I65" i="38"/>
  <c r="G65" i="38"/>
  <c r="J65" i="38" s="1"/>
  <c r="E65" i="38"/>
  <c r="I64" i="38"/>
  <c r="G64" i="38"/>
  <c r="E64" i="38"/>
  <c r="I63" i="38"/>
  <c r="G63" i="38"/>
  <c r="J63" i="38" s="1"/>
  <c r="E63" i="38"/>
  <c r="I62" i="38"/>
  <c r="G62" i="38"/>
  <c r="E62" i="38"/>
  <c r="I61" i="38"/>
  <c r="G61" i="38"/>
  <c r="J61" i="38" s="1"/>
  <c r="E61" i="38"/>
  <c r="I60" i="38"/>
  <c r="G60" i="38"/>
  <c r="E60" i="38"/>
  <c r="I59" i="38"/>
  <c r="G59" i="38"/>
  <c r="J59" i="38" s="1"/>
  <c r="E59" i="38"/>
  <c r="I58" i="38"/>
  <c r="G58" i="38"/>
  <c r="E58" i="38"/>
  <c r="I57" i="38"/>
  <c r="G57" i="38"/>
  <c r="J57" i="38" s="1"/>
  <c r="E57" i="38"/>
  <c r="I56" i="38"/>
  <c r="G56" i="38"/>
  <c r="E56" i="38"/>
  <c r="I55" i="38"/>
  <c r="G55" i="38"/>
  <c r="J55" i="38" s="1"/>
  <c r="E55" i="38"/>
  <c r="I54" i="38"/>
  <c r="G54" i="38"/>
  <c r="E54" i="38"/>
  <c r="I53" i="38"/>
  <c r="G53" i="38"/>
  <c r="J53" i="38" s="1"/>
  <c r="E53" i="38"/>
  <c r="I52" i="38"/>
  <c r="G52" i="38"/>
  <c r="E52" i="38"/>
  <c r="I51" i="38"/>
  <c r="G51" i="38"/>
  <c r="J51" i="38" s="1"/>
  <c r="E51" i="38"/>
  <c r="I50" i="38"/>
  <c r="G50" i="38"/>
  <c r="E50" i="38"/>
  <c r="I49" i="38"/>
  <c r="G49" i="38"/>
  <c r="J49" i="38" s="1"/>
  <c r="E49" i="38"/>
  <c r="I48" i="38"/>
  <c r="G48" i="38"/>
  <c r="E48" i="38"/>
  <c r="I47" i="38"/>
  <c r="G47" i="38"/>
  <c r="J47" i="38" s="1"/>
  <c r="E47" i="38"/>
  <c r="I46" i="38"/>
  <c r="G46" i="38"/>
  <c r="E46" i="38"/>
  <c r="I45" i="38"/>
  <c r="G45" i="38"/>
  <c r="J45" i="38" s="1"/>
  <c r="E45" i="38"/>
  <c r="I44" i="38"/>
  <c r="G44" i="38"/>
  <c r="E44" i="38"/>
  <c r="I43" i="38"/>
  <c r="G43" i="38"/>
  <c r="J43" i="38" s="1"/>
  <c r="E43" i="38"/>
  <c r="I42" i="38"/>
  <c r="G42" i="38"/>
  <c r="E42" i="38"/>
  <c r="I41" i="38"/>
  <c r="G41" i="38"/>
  <c r="J41" i="38" s="1"/>
  <c r="E41" i="38"/>
  <c r="I40" i="38"/>
  <c r="G40" i="38"/>
  <c r="E40" i="38"/>
  <c r="I39" i="38"/>
  <c r="G39" i="38"/>
  <c r="J39" i="38" s="1"/>
  <c r="E39" i="38"/>
  <c r="I38" i="38"/>
  <c r="G38" i="38"/>
  <c r="E38" i="38"/>
  <c r="I37" i="38"/>
  <c r="G37" i="38"/>
  <c r="J37" i="38" s="1"/>
  <c r="E37" i="38"/>
  <c r="I36" i="38"/>
  <c r="G36" i="38"/>
  <c r="E36" i="38"/>
  <c r="I35" i="38"/>
  <c r="G35" i="38"/>
  <c r="J35" i="38" s="1"/>
  <c r="E35" i="38"/>
  <c r="I34" i="38"/>
  <c r="G34" i="38"/>
  <c r="E34" i="38"/>
  <c r="I33" i="38"/>
  <c r="G33" i="38"/>
  <c r="J33" i="38" s="1"/>
  <c r="E33" i="38"/>
  <c r="I32" i="38"/>
  <c r="G32" i="38"/>
  <c r="E32" i="38"/>
  <c r="I31" i="38"/>
  <c r="G31" i="38"/>
  <c r="J31" i="38" s="1"/>
  <c r="E31" i="38"/>
  <c r="I30" i="38"/>
  <c r="G30" i="38"/>
  <c r="E30" i="38"/>
  <c r="I29" i="38"/>
  <c r="G29" i="38"/>
  <c r="J29" i="38" s="1"/>
  <c r="E29" i="38"/>
  <c r="I28" i="38"/>
  <c r="G28" i="38"/>
  <c r="E28" i="38"/>
  <c r="I27" i="38"/>
  <c r="G27" i="38"/>
  <c r="J27" i="38" s="1"/>
  <c r="E27" i="38"/>
  <c r="I26" i="38"/>
  <c r="G26" i="38"/>
  <c r="E26" i="38"/>
  <c r="I25" i="38"/>
  <c r="G25" i="38"/>
  <c r="J25" i="38" s="1"/>
  <c r="E25" i="38"/>
  <c r="I24" i="38"/>
  <c r="G24" i="38"/>
  <c r="E24" i="38"/>
  <c r="I23" i="38"/>
  <c r="G23" i="38"/>
  <c r="J23" i="38" s="1"/>
  <c r="E23" i="38"/>
  <c r="I22" i="38"/>
  <c r="G22" i="38"/>
  <c r="E22" i="38"/>
  <c r="I21" i="38"/>
  <c r="G21" i="38"/>
  <c r="J21" i="38" s="1"/>
  <c r="E21" i="38"/>
  <c r="I20" i="38"/>
  <c r="G20" i="38"/>
  <c r="E20" i="38"/>
  <c r="I19" i="38"/>
  <c r="G19" i="38"/>
  <c r="J19" i="38" s="1"/>
  <c r="E19" i="38"/>
  <c r="I18" i="38"/>
  <c r="G18" i="38"/>
  <c r="E18" i="38"/>
  <c r="I17" i="38"/>
  <c r="G17" i="38"/>
  <c r="J17" i="38" s="1"/>
  <c r="E17" i="38"/>
  <c r="I16" i="38"/>
  <c r="G16" i="38"/>
  <c r="E16" i="38"/>
  <c r="I15" i="38"/>
  <c r="G15" i="38"/>
  <c r="J15" i="38" s="1"/>
  <c r="E15" i="38"/>
  <c r="I14" i="38"/>
  <c r="G14" i="38"/>
  <c r="E14" i="38"/>
  <c r="I13" i="38"/>
  <c r="G13" i="38"/>
  <c r="J13" i="38" s="1"/>
  <c r="E13" i="38"/>
  <c r="I12" i="38"/>
  <c r="G12" i="38"/>
  <c r="E12" i="38"/>
  <c r="I11" i="38"/>
  <c r="G11" i="38"/>
  <c r="J11" i="38" s="1"/>
  <c r="E11" i="38"/>
  <c r="I10" i="38"/>
  <c r="G10" i="38"/>
  <c r="E10" i="38"/>
  <c r="I9" i="38"/>
  <c r="G9" i="38"/>
  <c r="J9" i="38" s="1"/>
  <c r="E9" i="38"/>
  <c r="I8" i="38"/>
  <c r="G8" i="38"/>
  <c r="E8" i="38"/>
  <c r="CJ5" i="38"/>
  <c r="CI5" i="38"/>
  <c r="CH5" i="38"/>
  <c r="CG5" i="38"/>
  <c r="CF5" i="38"/>
  <c r="CE5" i="38"/>
  <c r="CD5" i="38"/>
  <c r="CC5" i="38"/>
  <c r="CB5" i="38"/>
  <c r="CA5" i="38"/>
  <c r="BZ5" i="38"/>
  <c r="BY5" i="38"/>
  <c r="BX5" i="38"/>
  <c r="BW5" i="38"/>
  <c r="BV5" i="38"/>
  <c r="BU5" i="38"/>
  <c r="BT5" i="38"/>
  <c r="BS5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CJ4" i="38"/>
  <c r="CI4" i="38"/>
  <c r="CH4" i="38"/>
  <c r="CG4" i="38"/>
  <c r="CF4" i="38"/>
  <c r="CE4" i="38"/>
  <c r="CD4" i="38"/>
  <c r="CC4" i="38"/>
  <c r="CB4" i="38"/>
  <c r="CA4" i="38"/>
  <c r="BZ4" i="38"/>
  <c r="BY4" i="38"/>
  <c r="BX4" i="38"/>
  <c r="BW4" i="38"/>
  <c r="BV4" i="38"/>
  <c r="BU4" i="38"/>
  <c r="BT4" i="38"/>
  <c r="BS4" i="38"/>
  <c r="BR4" i="38"/>
  <c r="BQ4" i="38"/>
  <c r="BP4" i="38"/>
  <c r="BO4" i="38"/>
  <c r="BN4" i="38"/>
  <c r="BM4" i="38"/>
  <c r="BL4" i="38"/>
  <c r="BK4" i="38"/>
  <c r="BJ4" i="38"/>
  <c r="BI4" i="38"/>
  <c r="BH4" i="38"/>
  <c r="BG4" i="38"/>
  <c r="BF4" i="38"/>
  <c r="BE4" i="38"/>
  <c r="BD4" i="38"/>
  <c r="BC4" i="38"/>
  <c r="BB4" i="38"/>
  <c r="BA4" i="38"/>
  <c r="AZ4" i="38"/>
  <c r="AY4" i="38"/>
  <c r="AX4" i="38"/>
  <c r="AW4" i="38"/>
  <c r="AV4" i="38"/>
  <c r="AU4" i="38"/>
  <c r="AT4" i="38"/>
  <c r="AS4" i="38"/>
  <c r="AR4" i="38"/>
  <c r="AQ4" i="38"/>
  <c r="AP4" i="38"/>
  <c r="AO4" i="38"/>
  <c r="AN4" i="38"/>
  <c r="AM4" i="38"/>
  <c r="AL4" i="38"/>
  <c r="AK4" i="38"/>
  <c r="AJ4" i="38"/>
  <c r="AI4" i="38"/>
  <c r="AH4" i="38"/>
  <c r="AG4" i="38"/>
  <c r="AF4" i="38"/>
  <c r="AE4" i="38"/>
  <c r="AD4" i="38"/>
  <c r="AC4" i="38"/>
  <c r="AB4" i="38"/>
  <c r="AA4" i="38"/>
  <c r="Z4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H3" i="38"/>
  <c r="F3" i="38"/>
  <c r="D3" i="38"/>
  <c r="J255" i="37"/>
  <c r="H255" i="37"/>
  <c r="F255" i="37"/>
  <c r="J254" i="37"/>
  <c r="H254" i="37"/>
  <c r="K254" i="37" s="1"/>
  <c r="F254" i="37"/>
  <c r="J253" i="37"/>
  <c r="H253" i="37"/>
  <c r="F253" i="37"/>
  <c r="J252" i="37"/>
  <c r="H252" i="37"/>
  <c r="F252" i="37"/>
  <c r="J251" i="37"/>
  <c r="H251" i="37"/>
  <c r="F251" i="37"/>
  <c r="J250" i="37"/>
  <c r="H250" i="37"/>
  <c r="K250" i="37" s="1"/>
  <c r="F250" i="37"/>
  <c r="J249" i="37"/>
  <c r="H249" i="37"/>
  <c r="F249" i="37"/>
  <c r="J248" i="37"/>
  <c r="H248" i="37"/>
  <c r="F248" i="37"/>
  <c r="J247" i="37"/>
  <c r="H247" i="37"/>
  <c r="F247" i="37"/>
  <c r="J246" i="37"/>
  <c r="H246" i="37"/>
  <c r="K246" i="37" s="1"/>
  <c r="F246" i="37"/>
  <c r="J245" i="37"/>
  <c r="H245" i="37"/>
  <c r="F245" i="37"/>
  <c r="J244" i="37"/>
  <c r="H244" i="37"/>
  <c r="F244" i="37"/>
  <c r="J243" i="37"/>
  <c r="H243" i="37"/>
  <c r="F243" i="37"/>
  <c r="J242" i="37"/>
  <c r="H242" i="37"/>
  <c r="K242" i="37" s="1"/>
  <c r="F242" i="37"/>
  <c r="J241" i="37"/>
  <c r="H241" i="37"/>
  <c r="F241" i="37"/>
  <c r="J240" i="37"/>
  <c r="H240" i="37"/>
  <c r="F240" i="37"/>
  <c r="J239" i="37"/>
  <c r="H239" i="37"/>
  <c r="F239" i="37"/>
  <c r="J238" i="37"/>
  <c r="H238" i="37"/>
  <c r="K238" i="37" s="1"/>
  <c r="F238" i="37"/>
  <c r="J237" i="37"/>
  <c r="H237" i="37"/>
  <c r="F237" i="37"/>
  <c r="J236" i="37"/>
  <c r="H236" i="37"/>
  <c r="F236" i="37"/>
  <c r="J235" i="37"/>
  <c r="H235" i="37"/>
  <c r="F235" i="37"/>
  <c r="J234" i="37"/>
  <c r="H234" i="37"/>
  <c r="K234" i="37" s="1"/>
  <c r="F234" i="37"/>
  <c r="J233" i="37"/>
  <c r="H233" i="37"/>
  <c r="F233" i="37"/>
  <c r="J232" i="37"/>
  <c r="H232" i="37"/>
  <c r="F232" i="37"/>
  <c r="J231" i="37"/>
  <c r="H231" i="37"/>
  <c r="F231" i="37"/>
  <c r="J230" i="37"/>
  <c r="H230" i="37"/>
  <c r="K230" i="37" s="1"/>
  <c r="F230" i="37"/>
  <c r="J229" i="37"/>
  <c r="H229" i="37"/>
  <c r="F229" i="37"/>
  <c r="J228" i="37"/>
  <c r="H228" i="37"/>
  <c r="F228" i="37"/>
  <c r="J227" i="37"/>
  <c r="H227" i="37"/>
  <c r="F227" i="37"/>
  <c r="J226" i="37"/>
  <c r="H226" i="37"/>
  <c r="K226" i="37" s="1"/>
  <c r="F226" i="37"/>
  <c r="J225" i="37"/>
  <c r="H225" i="37"/>
  <c r="F225" i="37"/>
  <c r="J224" i="37"/>
  <c r="H224" i="37"/>
  <c r="F224" i="37"/>
  <c r="J223" i="37"/>
  <c r="H223" i="37"/>
  <c r="F223" i="37"/>
  <c r="J222" i="37"/>
  <c r="H222" i="37"/>
  <c r="K222" i="37" s="1"/>
  <c r="F222" i="37"/>
  <c r="J221" i="37"/>
  <c r="H221" i="37"/>
  <c r="F221" i="37"/>
  <c r="J220" i="37"/>
  <c r="H220" i="37"/>
  <c r="K220" i="37" s="1"/>
  <c r="F220" i="37"/>
  <c r="J219" i="37"/>
  <c r="H219" i="37"/>
  <c r="F219" i="37"/>
  <c r="J218" i="37"/>
  <c r="H218" i="37"/>
  <c r="K218" i="37" s="1"/>
  <c r="F218" i="37"/>
  <c r="J217" i="37"/>
  <c r="H217" i="37"/>
  <c r="F217" i="37"/>
  <c r="J216" i="37"/>
  <c r="H216" i="37"/>
  <c r="K216" i="37" s="1"/>
  <c r="F216" i="37"/>
  <c r="J215" i="37"/>
  <c r="H215" i="37"/>
  <c r="F215" i="37"/>
  <c r="J214" i="37"/>
  <c r="H214" i="37"/>
  <c r="K214" i="37" s="1"/>
  <c r="F214" i="37"/>
  <c r="J213" i="37"/>
  <c r="H213" i="37"/>
  <c r="F213" i="37"/>
  <c r="J212" i="37"/>
  <c r="H212" i="37"/>
  <c r="K212" i="37" s="1"/>
  <c r="F212" i="37"/>
  <c r="J211" i="37"/>
  <c r="H211" i="37"/>
  <c r="F211" i="37"/>
  <c r="J210" i="37"/>
  <c r="H210" i="37"/>
  <c r="K210" i="37" s="1"/>
  <c r="F210" i="37"/>
  <c r="J209" i="37"/>
  <c r="H209" i="37"/>
  <c r="F209" i="37"/>
  <c r="J208" i="37"/>
  <c r="H208" i="37"/>
  <c r="K208" i="37" s="1"/>
  <c r="F208" i="37"/>
  <c r="J207" i="37"/>
  <c r="H207" i="37"/>
  <c r="F207" i="37"/>
  <c r="J206" i="37"/>
  <c r="H206" i="37"/>
  <c r="K206" i="37" s="1"/>
  <c r="F206" i="37"/>
  <c r="J205" i="37"/>
  <c r="H205" i="37"/>
  <c r="F205" i="37"/>
  <c r="J204" i="37"/>
  <c r="H204" i="37"/>
  <c r="K204" i="37" s="1"/>
  <c r="F204" i="37"/>
  <c r="J203" i="37"/>
  <c r="H203" i="37"/>
  <c r="F203" i="37"/>
  <c r="J202" i="37"/>
  <c r="H202" i="37"/>
  <c r="K202" i="37" s="1"/>
  <c r="F202" i="37"/>
  <c r="J201" i="37"/>
  <c r="H201" i="37"/>
  <c r="F201" i="37"/>
  <c r="J200" i="37"/>
  <c r="H200" i="37"/>
  <c r="K200" i="37" s="1"/>
  <c r="F200" i="37"/>
  <c r="J199" i="37"/>
  <c r="H199" i="37"/>
  <c r="F199" i="37"/>
  <c r="J198" i="37"/>
  <c r="H198" i="37"/>
  <c r="K198" i="37" s="1"/>
  <c r="F198" i="37"/>
  <c r="J197" i="37"/>
  <c r="H197" i="37"/>
  <c r="F197" i="37"/>
  <c r="J196" i="37"/>
  <c r="H196" i="37"/>
  <c r="K196" i="37" s="1"/>
  <c r="F196" i="37"/>
  <c r="J195" i="37"/>
  <c r="H195" i="37"/>
  <c r="F195" i="37"/>
  <c r="J194" i="37"/>
  <c r="H194" i="37"/>
  <c r="K194" i="37" s="1"/>
  <c r="F194" i="37"/>
  <c r="J193" i="37"/>
  <c r="H193" i="37"/>
  <c r="F193" i="37"/>
  <c r="J192" i="37"/>
  <c r="H192" i="37"/>
  <c r="K192" i="37" s="1"/>
  <c r="F192" i="37"/>
  <c r="J191" i="37"/>
  <c r="H191" i="37"/>
  <c r="F191" i="37"/>
  <c r="J190" i="37"/>
  <c r="H190" i="37"/>
  <c r="K190" i="37" s="1"/>
  <c r="F190" i="37"/>
  <c r="J189" i="37"/>
  <c r="H189" i="37"/>
  <c r="F189" i="37"/>
  <c r="J188" i="37"/>
  <c r="H188" i="37"/>
  <c r="K188" i="37" s="1"/>
  <c r="F188" i="37"/>
  <c r="J187" i="37"/>
  <c r="H187" i="37"/>
  <c r="F187" i="37"/>
  <c r="J186" i="37"/>
  <c r="H186" i="37"/>
  <c r="K186" i="37" s="1"/>
  <c r="F186" i="37"/>
  <c r="J185" i="37"/>
  <c r="H185" i="37"/>
  <c r="F185" i="37"/>
  <c r="J184" i="37"/>
  <c r="H184" i="37"/>
  <c r="K184" i="37" s="1"/>
  <c r="F184" i="37"/>
  <c r="J183" i="37"/>
  <c r="H183" i="37"/>
  <c r="F183" i="37"/>
  <c r="J182" i="37"/>
  <c r="H182" i="37"/>
  <c r="K182" i="37" s="1"/>
  <c r="F182" i="37"/>
  <c r="J181" i="37"/>
  <c r="H181" i="37"/>
  <c r="F181" i="37"/>
  <c r="J180" i="37"/>
  <c r="H180" i="37"/>
  <c r="K180" i="37" s="1"/>
  <c r="F180" i="37"/>
  <c r="J179" i="37"/>
  <c r="H179" i="37"/>
  <c r="F179" i="37"/>
  <c r="J178" i="37"/>
  <c r="H178" i="37"/>
  <c r="K178" i="37" s="1"/>
  <c r="F178" i="37"/>
  <c r="J177" i="37"/>
  <c r="H177" i="37"/>
  <c r="F177" i="37"/>
  <c r="J176" i="37"/>
  <c r="H176" i="37"/>
  <c r="K176" i="37" s="1"/>
  <c r="F176" i="37"/>
  <c r="J175" i="37"/>
  <c r="H175" i="37"/>
  <c r="F175" i="37"/>
  <c r="J174" i="37"/>
  <c r="H174" i="37"/>
  <c r="K174" i="37" s="1"/>
  <c r="F174" i="37"/>
  <c r="J173" i="37"/>
  <c r="H173" i="37"/>
  <c r="F173" i="37"/>
  <c r="J172" i="37"/>
  <c r="H172" i="37"/>
  <c r="K172" i="37" s="1"/>
  <c r="F172" i="37"/>
  <c r="J171" i="37"/>
  <c r="H171" i="37"/>
  <c r="F171" i="37"/>
  <c r="J170" i="37"/>
  <c r="H170" i="37"/>
  <c r="K170" i="37" s="1"/>
  <c r="F170" i="37"/>
  <c r="J169" i="37"/>
  <c r="H169" i="37"/>
  <c r="F169" i="37"/>
  <c r="J168" i="37"/>
  <c r="H168" i="37"/>
  <c r="K168" i="37" s="1"/>
  <c r="F168" i="37"/>
  <c r="J167" i="37"/>
  <c r="H167" i="37"/>
  <c r="F167" i="37"/>
  <c r="J166" i="37"/>
  <c r="H166" i="37"/>
  <c r="K166" i="37" s="1"/>
  <c r="F166" i="37"/>
  <c r="J165" i="37"/>
  <c r="H165" i="37"/>
  <c r="F165" i="37"/>
  <c r="J164" i="37"/>
  <c r="H164" i="37"/>
  <c r="K164" i="37" s="1"/>
  <c r="F164" i="37"/>
  <c r="J163" i="37"/>
  <c r="H163" i="37"/>
  <c r="F163" i="37"/>
  <c r="J162" i="37"/>
  <c r="H162" i="37"/>
  <c r="K162" i="37" s="1"/>
  <c r="F162" i="37"/>
  <c r="J161" i="37"/>
  <c r="H161" i="37"/>
  <c r="F161" i="37"/>
  <c r="J160" i="37"/>
  <c r="H160" i="37"/>
  <c r="K160" i="37" s="1"/>
  <c r="F160" i="37"/>
  <c r="J159" i="37"/>
  <c r="H159" i="37"/>
  <c r="F159" i="37"/>
  <c r="J158" i="37"/>
  <c r="H158" i="37"/>
  <c r="K158" i="37" s="1"/>
  <c r="F158" i="37"/>
  <c r="J157" i="37"/>
  <c r="H157" i="37"/>
  <c r="F157" i="37"/>
  <c r="J156" i="37"/>
  <c r="H156" i="37"/>
  <c r="K156" i="37" s="1"/>
  <c r="F156" i="37"/>
  <c r="J155" i="37"/>
  <c r="H155" i="37"/>
  <c r="F155" i="37"/>
  <c r="J154" i="37"/>
  <c r="H154" i="37"/>
  <c r="K154" i="37" s="1"/>
  <c r="F154" i="37"/>
  <c r="J153" i="37"/>
  <c r="H153" i="37"/>
  <c r="F153" i="37"/>
  <c r="J152" i="37"/>
  <c r="H152" i="37"/>
  <c r="K152" i="37" s="1"/>
  <c r="F152" i="37"/>
  <c r="J151" i="37"/>
  <c r="H151" i="37"/>
  <c r="F151" i="37"/>
  <c r="J150" i="37"/>
  <c r="H150" i="37"/>
  <c r="K150" i="37" s="1"/>
  <c r="F150" i="37"/>
  <c r="J149" i="37"/>
  <c r="H149" i="37"/>
  <c r="F149" i="37"/>
  <c r="J148" i="37"/>
  <c r="H148" i="37"/>
  <c r="K148" i="37" s="1"/>
  <c r="F148" i="37"/>
  <c r="J147" i="37"/>
  <c r="H147" i="37"/>
  <c r="F147" i="37"/>
  <c r="J146" i="37"/>
  <c r="H146" i="37"/>
  <c r="K146" i="37" s="1"/>
  <c r="F146" i="37"/>
  <c r="J145" i="37"/>
  <c r="H145" i="37"/>
  <c r="F145" i="37"/>
  <c r="J144" i="37"/>
  <c r="H144" i="37"/>
  <c r="K144" i="37" s="1"/>
  <c r="F144" i="37"/>
  <c r="J143" i="37"/>
  <c r="H143" i="37"/>
  <c r="F143" i="37"/>
  <c r="J142" i="37"/>
  <c r="H142" i="37"/>
  <c r="K142" i="37" s="1"/>
  <c r="F142" i="37"/>
  <c r="J141" i="37"/>
  <c r="H141" i="37"/>
  <c r="F141" i="37"/>
  <c r="J140" i="37"/>
  <c r="H140" i="37"/>
  <c r="K140" i="37" s="1"/>
  <c r="F140" i="37"/>
  <c r="J139" i="37"/>
  <c r="H139" i="37"/>
  <c r="F139" i="37"/>
  <c r="J138" i="37"/>
  <c r="H138" i="37"/>
  <c r="K138" i="37" s="1"/>
  <c r="F138" i="37"/>
  <c r="J137" i="37"/>
  <c r="H137" i="37"/>
  <c r="F137" i="37"/>
  <c r="J136" i="37"/>
  <c r="H136" i="37"/>
  <c r="K136" i="37" s="1"/>
  <c r="F136" i="37"/>
  <c r="J135" i="37"/>
  <c r="H135" i="37"/>
  <c r="F135" i="37"/>
  <c r="J134" i="37"/>
  <c r="H134" i="37"/>
  <c r="K134" i="37" s="1"/>
  <c r="F134" i="37"/>
  <c r="J133" i="37"/>
  <c r="H133" i="37"/>
  <c r="F133" i="37"/>
  <c r="J132" i="37"/>
  <c r="H132" i="37"/>
  <c r="K132" i="37" s="1"/>
  <c r="F132" i="37"/>
  <c r="J131" i="37"/>
  <c r="H131" i="37"/>
  <c r="F131" i="37"/>
  <c r="J130" i="37"/>
  <c r="H130" i="37"/>
  <c r="K130" i="37" s="1"/>
  <c r="F130" i="37"/>
  <c r="J129" i="37"/>
  <c r="H129" i="37"/>
  <c r="F129" i="37"/>
  <c r="J128" i="37"/>
  <c r="H128" i="37"/>
  <c r="K128" i="37" s="1"/>
  <c r="F128" i="37"/>
  <c r="J127" i="37"/>
  <c r="H127" i="37"/>
  <c r="F127" i="37"/>
  <c r="J126" i="37"/>
  <c r="H126" i="37"/>
  <c r="K126" i="37" s="1"/>
  <c r="F126" i="37"/>
  <c r="J125" i="37"/>
  <c r="H125" i="37"/>
  <c r="F125" i="37"/>
  <c r="J124" i="37"/>
  <c r="H124" i="37"/>
  <c r="K124" i="37" s="1"/>
  <c r="F124" i="37"/>
  <c r="J123" i="37"/>
  <c r="H123" i="37"/>
  <c r="F123" i="37"/>
  <c r="J122" i="37"/>
  <c r="H122" i="37"/>
  <c r="K122" i="37" s="1"/>
  <c r="F122" i="37"/>
  <c r="J121" i="37"/>
  <c r="H121" i="37"/>
  <c r="F121" i="37"/>
  <c r="J120" i="37"/>
  <c r="H120" i="37"/>
  <c r="K120" i="37" s="1"/>
  <c r="F120" i="37"/>
  <c r="J119" i="37"/>
  <c r="H119" i="37"/>
  <c r="F119" i="37"/>
  <c r="J118" i="37"/>
  <c r="H118" i="37"/>
  <c r="K118" i="37" s="1"/>
  <c r="F118" i="37"/>
  <c r="J117" i="37"/>
  <c r="H117" i="37"/>
  <c r="F117" i="37"/>
  <c r="J116" i="37"/>
  <c r="H116" i="37"/>
  <c r="K116" i="37" s="1"/>
  <c r="F116" i="37"/>
  <c r="J115" i="37"/>
  <c r="H115" i="37"/>
  <c r="F115" i="37"/>
  <c r="J114" i="37"/>
  <c r="H114" i="37"/>
  <c r="K114" i="37" s="1"/>
  <c r="F114" i="37"/>
  <c r="J113" i="37"/>
  <c r="H113" i="37"/>
  <c r="F113" i="37"/>
  <c r="J112" i="37"/>
  <c r="H112" i="37"/>
  <c r="K112" i="37" s="1"/>
  <c r="F112" i="37"/>
  <c r="J111" i="37"/>
  <c r="H111" i="37"/>
  <c r="F111" i="37"/>
  <c r="J110" i="37"/>
  <c r="H110" i="37"/>
  <c r="K110" i="37" s="1"/>
  <c r="F110" i="37"/>
  <c r="J109" i="37"/>
  <c r="H109" i="37"/>
  <c r="F109" i="37"/>
  <c r="J108" i="37"/>
  <c r="H108" i="37"/>
  <c r="K108" i="37" s="1"/>
  <c r="F108" i="37"/>
  <c r="J107" i="37"/>
  <c r="H107" i="37"/>
  <c r="F107" i="37"/>
  <c r="J106" i="37"/>
  <c r="H106" i="37"/>
  <c r="K106" i="37" s="1"/>
  <c r="F106" i="37"/>
  <c r="J105" i="37"/>
  <c r="H105" i="37"/>
  <c r="F105" i="37"/>
  <c r="J104" i="37"/>
  <c r="H104" i="37"/>
  <c r="K104" i="37" s="1"/>
  <c r="F104" i="37"/>
  <c r="J103" i="37"/>
  <c r="H103" i="37"/>
  <c r="F103" i="37"/>
  <c r="J102" i="37"/>
  <c r="H102" i="37"/>
  <c r="K102" i="37" s="1"/>
  <c r="F102" i="37"/>
  <c r="J101" i="37"/>
  <c r="H101" i="37"/>
  <c r="F101" i="37"/>
  <c r="J100" i="37"/>
  <c r="H100" i="37"/>
  <c r="K100" i="37" s="1"/>
  <c r="F100" i="37"/>
  <c r="J99" i="37"/>
  <c r="H99" i="37"/>
  <c r="F99" i="37"/>
  <c r="J98" i="37"/>
  <c r="H98" i="37"/>
  <c r="K98" i="37" s="1"/>
  <c r="F98" i="37"/>
  <c r="J97" i="37"/>
  <c r="H97" i="37"/>
  <c r="F97" i="37"/>
  <c r="J96" i="37"/>
  <c r="H96" i="37"/>
  <c r="K96" i="37" s="1"/>
  <c r="F96" i="37"/>
  <c r="J95" i="37"/>
  <c r="H95" i="37"/>
  <c r="F95" i="37"/>
  <c r="J94" i="37"/>
  <c r="H94" i="37"/>
  <c r="K94" i="37" s="1"/>
  <c r="F94" i="37"/>
  <c r="J93" i="37"/>
  <c r="H93" i="37"/>
  <c r="F93" i="37"/>
  <c r="J92" i="37"/>
  <c r="H92" i="37"/>
  <c r="K92" i="37" s="1"/>
  <c r="F92" i="37"/>
  <c r="J91" i="37"/>
  <c r="H91" i="37"/>
  <c r="F91" i="37"/>
  <c r="J90" i="37"/>
  <c r="H90" i="37"/>
  <c r="K90" i="37" s="1"/>
  <c r="F90" i="37"/>
  <c r="J89" i="37"/>
  <c r="H89" i="37"/>
  <c r="F89" i="37"/>
  <c r="J88" i="37"/>
  <c r="H88" i="37"/>
  <c r="K88" i="37" s="1"/>
  <c r="F88" i="37"/>
  <c r="J87" i="37"/>
  <c r="H87" i="37"/>
  <c r="F87" i="37"/>
  <c r="J86" i="37"/>
  <c r="H86" i="37"/>
  <c r="K86" i="37" s="1"/>
  <c r="F86" i="37"/>
  <c r="J85" i="37"/>
  <c r="H85" i="37"/>
  <c r="F85" i="37"/>
  <c r="J84" i="37"/>
  <c r="H84" i="37"/>
  <c r="K84" i="37" s="1"/>
  <c r="F84" i="37"/>
  <c r="J83" i="37"/>
  <c r="H83" i="37"/>
  <c r="F83" i="37"/>
  <c r="J82" i="37"/>
  <c r="H82" i="37"/>
  <c r="K82" i="37" s="1"/>
  <c r="F82" i="37"/>
  <c r="J81" i="37"/>
  <c r="H81" i="37"/>
  <c r="F81" i="37"/>
  <c r="J80" i="37"/>
  <c r="H80" i="37"/>
  <c r="K80" i="37" s="1"/>
  <c r="F80" i="37"/>
  <c r="J79" i="37"/>
  <c r="H79" i="37"/>
  <c r="F79" i="37"/>
  <c r="J78" i="37"/>
  <c r="H78" i="37"/>
  <c r="K78" i="37" s="1"/>
  <c r="F78" i="37"/>
  <c r="J77" i="37"/>
  <c r="H77" i="37"/>
  <c r="F77" i="37"/>
  <c r="J76" i="37"/>
  <c r="H76" i="37"/>
  <c r="K76" i="37" s="1"/>
  <c r="F76" i="37"/>
  <c r="J75" i="37"/>
  <c r="H75" i="37"/>
  <c r="F75" i="37"/>
  <c r="J74" i="37"/>
  <c r="H74" i="37"/>
  <c r="K74" i="37" s="1"/>
  <c r="F74" i="37"/>
  <c r="J73" i="37"/>
  <c r="H73" i="37"/>
  <c r="F73" i="37"/>
  <c r="J72" i="37"/>
  <c r="H72" i="37"/>
  <c r="K72" i="37" s="1"/>
  <c r="F72" i="37"/>
  <c r="J71" i="37"/>
  <c r="H71" i="37"/>
  <c r="F71" i="37"/>
  <c r="J70" i="37"/>
  <c r="H70" i="37"/>
  <c r="K70" i="37" s="1"/>
  <c r="F70" i="37"/>
  <c r="J69" i="37"/>
  <c r="H69" i="37"/>
  <c r="F69" i="37"/>
  <c r="J68" i="37"/>
  <c r="H68" i="37"/>
  <c r="K68" i="37" s="1"/>
  <c r="F68" i="37"/>
  <c r="J67" i="37"/>
  <c r="H67" i="37"/>
  <c r="F67" i="37"/>
  <c r="J66" i="37"/>
  <c r="H66" i="37"/>
  <c r="K66" i="37" s="1"/>
  <c r="F66" i="37"/>
  <c r="J65" i="37"/>
  <c r="H65" i="37"/>
  <c r="F65" i="37"/>
  <c r="J64" i="37"/>
  <c r="H64" i="37"/>
  <c r="K64" i="37" s="1"/>
  <c r="F64" i="37"/>
  <c r="J63" i="37"/>
  <c r="H63" i="37"/>
  <c r="F63" i="37"/>
  <c r="J62" i="37"/>
  <c r="H62" i="37"/>
  <c r="K62" i="37" s="1"/>
  <c r="F62" i="37"/>
  <c r="J61" i="37"/>
  <c r="H61" i="37"/>
  <c r="F61" i="37"/>
  <c r="J60" i="37"/>
  <c r="H60" i="37"/>
  <c r="K60" i="37" s="1"/>
  <c r="F60" i="37"/>
  <c r="J59" i="37"/>
  <c r="H59" i="37"/>
  <c r="F59" i="37"/>
  <c r="J58" i="37"/>
  <c r="H58" i="37"/>
  <c r="K58" i="37" s="1"/>
  <c r="F58" i="37"/>
  <c r="J57" i="37"/>
  <c r="H57" i="37"/>
  <c r="F57" i="37"/>
  <c r="J56" i="37"/>
  <c r="H56" i="37"/>
  <c r="K56" i="37" s="1"/>
  <c r="F56" i="37"/>
  <c r="J55" i="37"/>
  <c r="H55" i="37"/>
  <c r="F55" i="37"/>
  <c r="J54" i="37"/>
  <c r="H54" i="37"/>
  <c r="K54" i="37" s="1"/>
  <c r="F54" i="37"/>
  <c r="J53" i="37"/>
  <c r="H53" i="37"/>
  <c r="F53" i="37"/>
  <c r="J52" i="37"/>
  <c r="H52" i="37"/>
  <c r="K52" i="37" s="1"/>
  <c r="F52" i="37"/>
  <c r="J51" i="37"/>
  <c r="H51" i="37"/>
  <c r="F51" i="37"/>
  <c r="J50" i="37"/>
  <c r="H50" i="37"/>
  <c r="K50" i="37" s="1"/>
  <c r="F50" i="37"/>
  <c r="J49" i="37"/>
  <c r="H49" i="37"/>
  <c r="F49" i="37"/>
  <c r="J48" i="37"/>
  <c r="H48" i="37"/>
  <c r="K48" i="37" s="1"/>
  <c r="F48" i="37"/>
  <c r="J47" i="37"/>
  <c r="H47" i="37"/>
  <c r="F47" i="37"/>
  <c r="J46" i="37"/>
  <c r="H46" i="37"/>
  <c r="K46" i="37" s="1"/>
  <c r="F46" i="37"/>
  <c r="J45" i="37"/>
  <c r="H45" i="37"/>
  <c r="F45" i="37"/>
  <c r="J44" i="37"/>
  <c r="H44" i="37"/>
  <c r="K44" i="37" s="1"/>
  <c r="F44" i="37"/>
  <c r="J43" i="37"/>
  <c r="H43" i="37"/>
  <c r="F43" i="37"/>
  <c r="J42" i="37"/>
  <c r="H42" i="37"/>
  <c r="K42" i="37" s="1"/>
  <c r="F42" i="37"/>
  <c r="J41" i="37"/>
  <c r="H41" i="37"/>
  <c r="F41" i="37"/>
  <c r="J40" i="37"/>
  <c r="H40" i="37"/>
  <c r="K40" i="37" s="1"/>
  <c r="F40" i="37"/>
  <c r="J39" i="37"/>
  <c r="H39" i="37"/>
  <c r="F39" i="37"/>
  <c r="J38" i="37"/>
  <c r="H38" i="37"/>
  <c r="K38" i="37" s="1"/>
  <c r="F38" i="37"/>
  <c r="J37" i="37"/>
  <c r="H37" i="37"/>
  <c r="F37" i="37"/>
  <c r="J36" i="37"/>
  <c r="H36" i="37"/>
  <c r="K36" i="37" s="1"/>
  <c r="F36" i="37"/>
  <c r="J35" i="37"/>
  <c r="H35" i="37"/>
  <c r="F35" i="37"/>
  <c r="J34" i="37"/>
  <c r="H34" i="37"/>
  <c r="K34" i="37" s="1"/>
  <c r="F34" i="37"/>
  <c r="J33" i="37"/>
  <c r="H33" i="37"/>
  <c r="F33" i="37"/>
  <c r="J32" i="37"/>
  <c r="H32" i="37"/>
  <c r="K32" i="37" s="1"/>
  <c r="F32" i="37"/>
  <c r="J31" i="37"/>
  <c r="H31" i="37"/>
  <c r="F31" i="37"/>
  <c r="J30" i="37"/>
  <c r="H30" i="37"/>
  <c r="K30" i="37" s="1"/>
  <c r="F30" i="37"/>
  <c r="J29" i="37"/>
  <c r="H29" i="37"/>
  <c r="F29" i="37"/>
  <c r="J28" i="37"/>
  <c r="H28" i="37"/>
  <c r="K28" i="37" s="1"/>
  <c r="F28" i="37"/>
  <c r="J27" i="37"/>
  <c r="H27" i="37"/>
  <c r="F27" i="37"/>
  <c r="J26" i="37"/>
  <c r="H26" i="37"/>
  <c r="K26" i="37" s="1"/>
  <c r="F26" i="37"/>
  <c r="J25" i="37"/>
  <c r="H25" i="37"/>
  <c r="F25" i="37"/>
  <c r="J24" i="37"/>
  <c r="H24" i="37"/>
  <c r="K24" i="37" s="1"/>
  <c r="F24" i="37"/>
  <c r="J23" i="37"/>
  <c r="H23" i="37"/>
  <c r="F23" i="37"/>
  <c r="J22" i="37"/>
  <c r="H22" i="37"/>
  <c r="K22" i="37" s="1"/>
  <c r="F22" i="37"/>
  <c r="J21" i="37"/>
  <c r="H21" i="37"/>
  <c r="F21" i="37"/>
  <c r="J20" i="37"/>
  <c r="H20" i="37"/>
  <c r="K20" i="37" s="1"/>
  <c r="F20" i="37"/>
  <c r="J19" i="37"/>
  <c r="H19" i="37"/>
  <c r="F19" i="37"/>
  <c r="J18" i="37"/>
  <c r="H18" i="37"/>
  <c r="K18" i="37" s="1"/>
  <c r="F18" i="37"/>
  <c r="J17" i="37"/>
  <c r="H17" i="37"/>
  <c r="F17" i="37"/>
  <c r="J16" i="37"/>
  <c r="H16" i="37"/>
  <c r="K16" i="37" s="1"/>
  <c r="F16" i="37"/>
  <c r="J15" i="37"/>
  <c r="H15" i="37"/>
  <c r="F15" i="37"/>
  <c r="J14" i="37"/>
  <c r="H14" i="37"/>
  <c r="F14" i="37"/>
  <c r="J13" i="37"/>
  <c r="H13" i="37"/>
  <c r="F13" i="37"/>
  <c r="J12" i="37"/>
  <c r="H12" i="37"/>
  <c r="F12" i="37"/>
  <c r="J11" i="37"/>
  <c r="H11" i="37"/>
  <c r="F11" i="37"/>
  <c r="J10" i="37"/>
  <c r="H10" i="37"/>
  <c r="F10" i="37"/>
  <c r="J9" i="37"/>
  <c r="H9" i="37"/>
  <c r="F9" i="37"/>
  <c r="J8" i="37"/>
  <c r="H8" i="37"/>
  <c r="F8" i="37"/>
  <c r="CK5" i="37"/>
  <c r="CJ5" i="37"/>
  <c r="CI5" i="37"/>
  <c r="CH5" i="37"/>
  <c r="CG5" i="37"/>
  <c r="CF5" i="37"/>
  <c r="CE5" i="37"/>
  <c r="CD5" i="37"/>
  <c r="CC5" i="37"/>
  <c r="CB5" i="37"/>
  <c r="CA5" i="37"/>
  <c r="BZ5" i="37"/>
  <c r="BY5" i="37"/>
  <c r="BX5" i="37"/>
  <c r="BW5" i="37"/>
  <c r="BV5" i="37"/>
  <c r="BU5" i="37"/>
  <c r="BT5" i="37"/>
  <c r="BS5" i="37"/>
  <c r="BR5" i="37"/>
  <c r="BQ5" i="37"/>
  <c r="BP5" i="37"/>
  <c r="BO5" i="37"/>
  <c r="BN5" i="37"/>
  <c r="BM5" i="37"/>
  <c r="BL5" i="37"/>
  <c r="BK5" i="37"/>
  <c r="BJ5" i="37"/>
  <c r="BI5" i="37"/>
  <c r="BH5" i="37"/>
  <c r="BG5" i="37"/>
  <c r="BF5" i="37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K5" i="37"/>
  <c r="AJ5" i="37"/>
  <c r="AI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CK4" i="37"/>
  <c r="CJ4" i="37"/>
  <c r="CI4" i="37"/>
  <c r="CH4" i="37"/>
  <c r="CG4" i="37"/>
  <c r="CF4" i="37"/>
  <c r="CE4" i="37"/>
  <c r="CD4" i="37"/>
  <c r="CC4" i="37"/>
  <c r="CB4" i="37"/>
  <c r="CA4" i="37"/>
  <c r="BZ4" i="37"/>
  <c r="BY4" i="37"/>
  <c r="BX4" i="37"/>
  <c r="BW4" i="37"/>
  <c r="BV4" i="37"/>
  <c r="BU4" i="37"/>
  <c r="BT4" i="37"/>
  <c r="BS4" i="37"/>
  <c r="BR4" i="37"/>
  <c r="BQ4" i="37"/>
  <c r="BP4" i="37"/>
  <c r="BO4" i="37"/>
  <c r="BN4" i="37"/>
  <c r="BM4" i="37"/>
  <c r="BL4" i="37"/>
  <c r="BK4" i="37"/>
  <c r="BJ4" i="37"/>
  <c r="BI4" i="37"/>
  <c r="BH4" i="37"/>
  <c r="BG4" i="37"/>
  <c r="BF4" i="37"/>
  <c r="BE4" i="37"/>
  <c r="BD4" i="37"/>
  <c r="BC4" i="37"/>
  <c r="BB4" i="37"/>
  <c r="BA4" i="37"/>
  <c r="AZ4" i="37"/>
  <c r="AY4" i="37"/>
  <c r="AX4" i="37"/>
  <c r="AW4" i="37"/>
  <c r="AV4" i="37"/>
  <c r="AU4" i="37"/>
  <c r="AT4" i="37"/>
  <c r="AS4" i="37"/>
  <c r="AR4" i="37"/>
  <c r="AQ4" i="37"/>
  <c r="AP4" i="37"/>
  <c r="AO4" i="37"/>
  <c r="AN4" i="37"/>
  <c r="AM4" i="37"/>
  <c r="AL4" i="37"/>
  <c r="AK4" i="37"/>
  <c r="AJ4" i="37"/>
  <c r="AI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CK3" i="37"/>
  <c r="CJ3" i="37"/>
  <c r="CI3" i="37"/>
  <c r="CH3" i="37"/>
  <c r="CG3" i="37"/>
  <c r="CF3" i="37"/>
  <c r="I3" i="37"/>
  <c r="G3" i="37"/>
  <c r="E3" i="37"/>
  <c r="J255" i="36"/>
  <c r="H255" i="36"/>
  <c r="K255" i="36" s="1"/>
  <c r="F255" i="36"/>
  <c r="J254" i="36"/>
  <c r="H254" i="36"/>
  <c r="F254" i="36"/>
  <c r="J253" i="36"/>
  <c r="H253" i="36"/>
  <c r="K253" i="36" s="1"/>
  <c r="F253" i="36"/>
  <c r="J252" i="36"/>
  <c r="H252" i="36"/>
  <c r="F252" i="36"/>
  <c r="J251" i="36"/>
  <c r="H251" i="36"/>
  <c r="K251" i="36" s="1"/>
  <c r="F251" i="36"/>
  <c r="J250" i="36"/>
  <c r="H250" i="36"/>
  <c r="F250" i="36"/>
  <c r="J249" i="36"/>
  <c r="H249" i="36"/>
  <c r="K249" i="36" s="1"/>
  <c r="F249" i="36"/>
  <c r="J248" i="36"/>
  <c r="H248" i="36"/>
  <c r="F248" i="36"/>
  <c r="J247" i="36"/>
  <c r="H247" i="36"/>
  <c r="K247" i="36" s="1"/>
  <c r="F247" i="36"/>
  <c r="J246" i="36"/>
  <c r="H246" i="36"/>
  <c r="F246" i="36"/>
  <c r="J245" i="36"/>
  <c r="H245" i="36"/>
  <c r="K245" i="36" s="1"/>
  <c r="F245" i="36"/>
  <c r="J244" i="36"/>
  <c r="H244" i="36"/>
  <c r="F244" i="36"/>
  <c r="J243" i="36"/>
  <c r="H243" i="36"/>
  <c r="K243" i="36" s="1"/>
  <c r="F243" i="36"/>
  <c r="J242" i="36"/>
  <c r="H242" i="36"/>
  <c r="F242" i="36"/>
  <c r="J241" i="36"/>
  <c r="H241" i="36"/>
  <c r="K241" i="36" s="1"/>
  <c r="F241" i="36"/>
  <c r="J240" i="36"/>
  <c r="H240" i="36"/>
  <c r="F240" i="36"/>
  <c r="J239" i="36"/>
  <c r="H239" i="36"/>
  <c r="K239" i="36" s="1"/>
  <c r="F239" i="36"/>
  <c r="J238" i="36"/>
  <c r="H238" i="36"/>
  <c r="F238" i="36"/>
  <c r="J237" i="36"/>
  <c r="H237" i="36"/>
  <c r="K237" i="36" s="1"/>
  <c r="F237" i="36"/>
  <c r="J236" i="36"/>
  <c r="H236" i="36"/>
  <c r="F236" i="36"/>
  <c r="J235" i="36"/>
  <c r="H235" i="36"/>
  <c r="K235" i="36" s="1"/>
  <c r="F235" i="36"/>
  <c r="J234" i="36"/>
  <c r="H234" i="36"/>
  <c r="F234" i="36"/>
  <c r="J233" i="36"/>
  <c r="H233" i="36"/>
  <c r="K233" i="36" s="1"/>
  <c r="F233" i="36"/>
  <c r="J232" i="36"/>
  <c r="H232" i="36"/>
  <c r="F232" i="36"/>
  <c r="J231" i="36"/>
  <c r="H231" i="36"/>
  <c r="K231" i="36" s="1"/>
  <c r="F231" i="36"/>
  <c r="J230" i="36"/>
  <c r="H230" i="36"/>
  <c r="F230" i="36"/>
  <c r="J229" i="36"/>
  <c r="H229" i="36"/>
  <c r="K229" i="36" s="1"/>
  <c r="F229" i="36"/>
  <c r="J228" i="36"/>
  <c r="H228" i="36"/>
  <c r="F228" i="36"/>
  <c r="J227" i="36"/>
  <c r="H227" i="36"/>
  <c r="K227" i="36" s="1"/>
  <c r="F227" i="36"/>
  <c r="J226" i="36"/>
  <c r="H226" i="36"/>
  <c r="F226" i="36"/>
  <c r="J225" i="36"/>
  <c r="H225" i="36"/>
  <c r="K225" i="36" s="1"/>
  <c r="F225" i="36"/>
  <c r="J224" i="36"/>
  <c r="H224" i="36"/>
  <c r="F224" i="36"/>
  <c r="J223" i="36"/>
  <c r="H223" i="36"/>
  <c r="K223" i="36" s="1"/>
  <c r="F223" i="36"/>
  <c r="J222" i="36"/>
  <c r="H222" i="36"/>
  <c r="F222" i="36"/>
  <c r="J221" i="36"/>
  <c r="H221" i="36"/>
  <c r="K221" i="36" s="1"/>
  <c r="F221" i="36"/>
  <c r="J220" i="36"/>
  <c r="H220" i="36"/>
  <c r="F220" i="36"/>
  <c r="J219" i="36"/>
  <c r="H219" i="36"/>
  <c r="K219" i="36" s="1"/>
  <c r="F219" i="36"/>
  <c r="J218" i="36"/>
  <c r="H218" i="36"/>
  <c r="F218" i="36"/>
  <c r="J217" i="36"/>
  <c r="H217" i="36"/>
  <c r="K217" i="36" s="1"/>
  <c r="F217" i="36"/>
  <c r="J216" i="36"/>
  <c r="H216" i="36"/>
  <c r="F216" i="36"/>
  <c r="J215" i="36"/>
  <c r="H215" i="36"/>
  <c r="K215" i="36" s="1"/>
  <c r="F215" i="36"/>
  <c r="J214" i="36"/>
  <c r="H214" i="36"/>
  <c r="F214" i="36"/>
  <c r="J213" i="36"/>
  <c r="H213" i="36"/>
  <c r="K213" i="36" s="1"/>
  <c r="F213" i="36"/>
  <c r="J212" i="36"/>
  <c r="H212" i="36"/>
  <c r="F212" i="36"/>
  <c r="J211" i="36"/>
  <c r="H211" i="36"/>
  <c r="K211" i="36" s="1"/>
  <c r="F211" i="36"/>
  <c r="J210" i="36"/>
  <c r="H210" i="36"/>
  <c r="F210" i="36"/>
  <c r="J209" i="36"/>
  <c r="H209" i="36"/>
  <c r="K209" i="36" s="1"/>
  <c r="F209" i="36"/>
  <c r="J208" i="36"/>
  <c r="H208" i="36"/>
  <c r="F208" i="36"/>
  <c r="J207" i="36"/>
  <c r="H207" i="36"/>
  <c r="K207" i="36" s="1"/>
  <c r="F207" i="36"/>
  <c r="J206" i="36"/>
  <c r="H206" i="36"/>
  <c r="F206" i="36"/>
  <c r="J205" i="36"/>
  <c r="H205" i="36"/>
  <c r="K205" i="36" s="1"/>
  <c r="F205" i="36"/>
  <c r="J204" i="36"/>
  <c r="H204" i="36"/>
  <c r="F204" i="36"/>
  <c r="J203" i="36"/>
  <c r="H203" i="36"/>
  <c r="K203" i="36" s="1"/>
  <c r="F203" i="36"/>
  <c r="J202" i="36"/>
  <c r="H202" i="36"/>
  <c r="F202" i="36"/>
  <c r="J201" i="36"/>
  <c r="H201" i="36"/>
  <c r="K201" i="36" s="1"/>
  <c r="F201" i="36"/>
  <c r="J200" i="36"/>
  <c r="H200" i="36"/>
  <c r="F200" i="36"/>
  <c r="J199" i="36"/>
  <c r="H199" i="36"/>
  <c r="K199" i="36" s="1"/>
  <c r="F199" i="36"/>
  <c r="J198" i="36"/>
  <c r="H198" i="36"/>
  <c r="F198" i="36"/>
  <c r="J197" i="36"/>
  <c r="H197" i="36"/>
  <c r="K197" i="36" s="1"/>
  <c r="F197" i="36"/>
  <c r="J196" i="36"/>
  <c r="H196" i="36"/>
  <c r="F196" i="36"/>
  <c r="J195" i="36"/>
  <c r="H195" i="36"/>
  <c r="K195" i="36" s="1"/>
  <c r="F195" i="36"/>
  <c r="J194" i="36"/>
  <c r="H194" i="36"/>
  <c r="F194" i="36"/>
  <c r="J193" i="36"/>
  <c r="H193" i="36"/>
  <c r="K193" i="36" s="1"/>
  <c r="F193" i="36"/>
  <c r="J192" i="36"/>
  <c r="H192" i="36"/>
  <c r="F192" i="36"/>
  <c r="J191" i="36"/>
  <c r="H191" i="36"/>
  <c r="K191" i="36" s="1"/>
  <c r="F191" i="36"/>
  <c r="J190" i="36"/>
  <c r="H190" i="36"/>
  <c r="F190" i="36"/>
  <c r="J189" i="36"/>
  <c r="H189" i="36"/>
  <c r="K189" i="36" s="1"/>
  <c r="F189" i="36"/>
  <c r="J188" i="36"/>
  <c r="H188" i="36"/>
  <c r="F188" i="36"/>
  <c r="J187" i="36"/>
  <c r="H187" i="36"/>
  <c r="K187" i="36" s="1"/>
  <c r="F187" i="36"/>
  <c r="J186" i="36"/>
  <c r="H186" i="36"/>
  <c r="F186" i="36"/>
  <c r="J185" i="36"/>
  <c r="H185" i="36"/>
  <c r="K185" i="36" s="1"/>
  <c r="F185" i="36"/>
  <c r="J184" i="36"/>
  <c r="H184" i="36"/>
  <c r="F184" i="36"/>
  <c r="J183" i="36"/>
  <c r="H183" i="36"/>
  <c r="K183" i="36" s="1"/>
  <c r="F183" i="36"/>
  <c r="J182" i="36"/>
  <c r="H182" i="36"/>
  <c r="F182" i="36"/>
  <c r="J181" i="36"/>
  <c r="H181" i="36"/>
  <c r="K181" i="36" s="1"/>
  <c r="F181" i="36"/>
  <c r="J180" i="36"/>
  <c r="H180" i="36"/>
  <c r="F180" i="36"/>
  <c r="J179" i="36"/>
  <c r="H179" i="36"/>
  <c r="K179" i="36" s="1"/>
  <c r="F179" i="36"/>
  <c r="J178" i="36"/>
  <c r="H178" i="36"/>
  <c r="F178" i="36"/>
  <c r="J177" i="36"/>
  <c r="H177" i="36"/>
  <c r="K177" i="36" s="1"/>
  <c r="F177" i="36"/>
  <c r="J176" i="36"/>
  <c r="H176" i="36"/>
  <c r="F176" i="36"/>
  <c r="J175" i="36"/>
  <c r="H175" i="36"/>
  <c r="K175" i="36" s="1"/>
  <c r="F175" i="36"/>
  <c r="J174" i="36"/>
  <c r="H174" i="36"/>
  <c r="F174" i="36"/>
  <c r="J173" i="36"/>
  <c r="H173" i="36"/>
  <c r="K173" i="36" s="1"/>
  <c r="F173" i="36"/>
  <c r="J172" i="36"/>
  <c r="H172" i="36"/>
  <c r="F172" i="36"/>
  <c r="J171" i="36"/>
  <c r="H171" i="36"/>
  <c r="K171" i="36" s="1"/>
  <c r="F171" i="36"/>
  <c r="J170" i="36"/>
  <c r="H170" i="36"/>
  <c r="F170" i="36"/>
  <c r="J169" i="36"/>
  <c r="H169" i="36"/>
  <c r="K169" i="36" s="1"/>
  <c r="F169" i="36"/>
  <c r="J168" i="36"/>
  <c r="H168" i="36"/>
  <c r="F168" i="36"/>
  <c r="J167" i="36"/>
  <c r="H167" i="36"/>
  <c r="K167" i="36" s="1"/>
  <c r="F167" i="36"/>
  <c r="J166" i="36"/>
  <c r="H166" i="36"/>
  <c r="F166" i="36"/>
  <c r="J165" i="36"/>
  <c r="H165" i="36"/>
  <c r="K165" i="36" s="1"/>
  <c r="F165" i="36"/>
  <c r="J164" i="36"/>
  <c r="H164" i="36"/>
  <c r="F164" i="36"/>
  <c r="J163" i="36"/>
  <c r="H163" i="36"/>
  <c r="K163" i="36" s="1"/>
  <c r="F163" i="36"/>
  <c r="J162" i="36"/>
  <c r="H162" i="36"/>
  <c r="F162" i="36"/>
  <c r="J161" i="36"/>
  <c r="H161" i="36"/>
  <c r="K161" i="36" s="1"/>
  <c r="F161" i="36"/>
  <c r="J160" i="36"/>
  <c r="H160" i="36"/>
  <c r="F160" i="36"/>
  <c r="J159" i="36"/>
  <c r="H159" i="36"/>
  <c r="K159" i="36" s="1"/>
  <c r="F159" i="36"/>
  <c r="J158" i="36"/>
  <c r="H158" i="36"/>
  <c r="F158" i="36"/>
  <c r="J157" i="36"/>
  <c r="H157" i="36"/>
  <c r="K157" i="36" s="1"/>
  <c r="F157" i="36"/>
  <c r="J156" i="36"/>
  <c r="H156" i="36"/>
  <c r="F156" i="36"/>
  <c r="J155" i="36"/>
  <c r="H155" i="36"/>
  <c r="K155" i="36" s="1"/>
  <c r="F155" i="36"/>
  <c r="J154" i="36"/>
  <c r="H154" i="36"/>
  <c r="F154" i="36"/>
  <c r="J153" i="36"/>
  <c r="H153" i="36"/>
  <c r="K153" i="36" s="1"/>
  <c r="F153" i="36"/>
  <c r="J152" i="36"/>
  <c r="H152" i="36"/>
  <c r="F152" i="36"/>
  <c r="J151" i="36"/>
  <c r="H151" i="36"/>
  <c r="K151" i="36" s="1"/>
  <c r="F151" i="36"/>
  <c r="J150" i="36"/>
  <c r="H150" i="36"/>
  <c r="F150" i="36"/>
  <c r="J149" i="36"/>
  <c r="H149" i="36"/>
  <c r="K149" i="36" s="1"/>
  <c r="F149" i="36"/>
  <c r="J148" i="36"/>
  <c r="H148" i="36"/>
  <c r="F148" i="36"/>
  <c r="J147" i="36"/>
  <c r="H147" i="36"/>
  <c r="K147" i="36" s="1"/>
  <c r="F147" i="36"/>
  <c r="J146" i="36"/>
  <c r="H146" i="36"/>
  <c r="F146" i="36"/>
  <c r="J145" i="36"/>
  <c r="H145" i="36"/>
  <c r="K145" i="36" s="1"/>
  <c r="F145" i="36"/>
  <c r="J144" i="36"/>
  <c r="H144" i="36"/>
  <c r="F144" i="36"/>
  <c r="J143" i="36"/>
  <c r="H143" i="36"/>
  <c r="K143" i="36" s="1"/>
  <c r="F143" i="36"/>
  <c r="J142" i="36"/>
  <c r="H142" i="36"/>
  <c r="F142" i="36"/>
  <c r="J141" i="36"/>
  <c r="H141" i="36"/>
  <c r="K141" i="36" s="1"/>
  <c r="F141" i="36"/>
  <c r="J140" i="36"/>
  <c r="H140" i="36"/>
  <c r="F140" i="36"/>
  <c r="J139" i="36"/>
  <c r="H139" i="36"/>
  <c r="K139" i="36" s="1"/>
  <c r="F139" i="36"/>
  <c r="J138" i="36"/>
  <c r="H138" i="36"/>
  <c r="F138" i="36"/>
  <c r="J137" i="36"/>
  <c r="H137" i="36"/>
  <c r="K137" i="36" s="1"/>
  <c r="F137" i="36"/>
  <c r="J136" i="36"/>
  <c r="H136" i="36"/>
  <c r="F136" i="36"/>
  <c r="J135" i="36"/>
  <c r="H135" i="36"/>
  <c r="K135" i="36" s="1"/>
  <c r="F135" i="36"/>
  <c r="J134" i="36"/>
  <c r="H134" i="36"/>
  <c r="F134" i="36"/>
  <c r="J133" i="36"/>
  <c r="H133" i="36"/>
  <c r="K133" i="36" s="1"/>
  <c r="F133" i="36"/>
  <c r="J132" i="36"/>
  <c r="H132" i="36"/>
  <c r="F132" i="36"/>
  <c r="J131" i="36"/>
  <c r="H131" i="36"/>
  <c r="K131" i="36" s="1"/>
  <c r="F131" i="36"/>
  <c r="J130" i="36"/>
  <c r="H130" i="36"/>
  <c r="F130" i="36"/>
  <c r="J129" i="36"/>
  <c r="H129" i="36"/>
  <c r="K129" i="36" s="1"/>
  <c r="F129" i="36"/>
  <c r="J128" i="36"/>
  <c r="H128" i="36"/>
  <c r="F128" i="36"/>
  <c r="J127" i="36"/>
  <c r="H127" i="36"/>
  <c r="K127" i="36" s="1"/>
  <c r="F127" i="36"/>
  <c r="J126" i="36"/>
  <c r="H126" i="36"/>
  <c r="F126" i="36"/>
  <c r="J125" i="36"/>
  <c r="H125" i="36"/>
  <c r="K125" i="36" s="1"/>
  <c r="F125" i="36"/>
  <c r="J124" i="36"/>
  <c r="H124" i="36"/>
  <c r="F124" i="36"/>
  <c r="J123" i="36"/>
  <c r="H123" i="36"/>
  <c r="K123" i="36" s="1"/>
  <c r="F123" i="36"/>
  <c r="J122" i="36"/>
  <c r="H122" i="36"/>
  <c r="F122" i="36"/>
  <c r="J121" i="36"/>
  <c r="H121" i="36"/>
  <c r="K121" i="36" s="1"/>
  <c r="F121" i="36"/>
  <c r="J120" i="36"/>
  <c r="H120" i="36"/>
  <c r="F120" i="36"/>
  <c r="J119" i="36"/>
  <c r="H119" i="36"/>
  <c r="K119" i="36" s="1"/>
  <c r="F119" i="36"/>
  <c r="J118" i="36"/>
  <c r="H118" i="36"/>
  <c r="F118" i="36"/>
  <c r="J117" i="36"/>
  <c r="H117" i="36"/>
  <c r="K117" i="36" s="1"/>
  <c r="F117" i="36"/>
  <c r="J116" i="36"/>
  <c r="H116" i="36"/>
  <c r="F116" i="36"/>
  <c r="J115" i="36"/>
  <c r="H115" i="36"/>
  <c r="K115" i="36" s="1"/>
  <c r="F115" i="36"/>
  <c r="J114" i="36"/>
  <c r="H114" i="36"/>
  <c r="F114" i="36"/>
  <c r="J113" i="36"/>
  <c r="H113" i="36"/>
  <c r="K113" i="36" s="1"/>
  <c r="F113" i="36"/>
  <c r="J112" i="36"/>
  <c r="H112" i="36"/>
  <c r="F112" i="36"/>
  <c r="J111" i="36"/>
  <c r="H111" i="36"/>
  <c r="K111" i="36" s="1"/>
  <c r="F111" i="36"/>
  <c r="J110" i="36"/>
  <c r="H110" i="36"/>
  <c r="F110" i="36"/>
  <c r="J109" i="36"/>
  <c r="H109" i="36"/>
  <c r="K109" i="36" s="1"/>
  <c r="F109" i="36"/>
  <c r="J108" i="36"/>
  <c r="H108" i="36"/>
  <c r="F108" i="36"/>
  <c r="J107" i="36"/>
  <c r="H107" i="36"/>
  <c r="K107" i="36" s="1"/>
  <c r="F107" i="36"/>
  <c r="J106" i="36"/>
  <c r="H106" i="36"/>
  <c r="F106" i="36"/>
  <c r="J105" i="36"/>
  <c r="H105" i="36"/>
  <c r="K105" i="36" s="1"/>
  <c r="F105" i="36"/>
  <c r="J104" i="36"/>
  <c r="H104" i="36"/>
  <c r="F104" i="36"/>
  <c r="J103" i="36"/>
  <c r="H103" i="36"/>
  <c r="K103" i="36" s="1"/>
  <c r="F103" i="36"/>
  <c r="J102" i="36"/>
  <c r="H102" i="36"/>
  <c r="F102" i="36"/>
  <c r="J101" i="36"/>
  <c r="H101" i="36"/>
  <c r="K101" i="36" s="1"/>
  <c r="F101" i="36"/>
  <c r="J100" i="36"/>
  <c r="H100" i="36"/>
  <c r="F100" i="36"/>
  <c r="J99" i="36"/>
  <c r="H99" i="36"/>
  <c r="K99" i="36" s="1"/>
  <c r="F99" i="36"/>
  <c r="J98" i="36"/>
  <c r="H98" i="36"/>
  <c r="F98" i="36"/>
  <c r="J97" i="36"/>
  <c r="H97" i="36"/>
  <c r="K97" i="36" s="1"/>
  <c r="F97" i="36"/>
  <c r="J96" i="36"/>
  <c r="H96" i="36"/>
  <c r="F96" i="36"/>
  <c r="J95" i="36"/>
  <c r="H95" i="36"/>
  <c r="K95" i="36" s="1"/>
  <c r="F95" i="36"/>
  <c r="J94" i="36"/>
  <c r="H94" i="36"/>
  <c r="F94" i="36"/>
  <c r="J93" i="36"/>
  <c r="H93" i="36"/>
  <c r="K93" i="36" s="1"/>
  <c r="F93" i="36"/>
  <c r="J92" i="36"/>
  <c r="H92" i="36"/>
  <c r="F92" i="36"/>
  <c r="J91" i="36"/>
  <c r="H91" i="36"/>
  <c r="K91" i="36" s="1"/>
  <c r="F91" i="36"/>
  <c r="J90" i="36"/>
  <c r="H90" i="36"/>
  <c r="F90" i="36"/>
  <c r="J89" i="36"/>
  <c r="H89" i="36"/>
  <c r="K89" i="36" s="1"/>
  <c r="F89" i="36"/>
  <c r="J88" i="36"/>
  <c r="H88" i="36"/>
  <c r="F88" i="36"/>
  <c r="J87" i="36"/>
  <c r="H87" i="36"/>
  <c r="K87" i="36" s="1"/>
  <c r="F87" i="36"/>
  <c r="J86" i="36"/>
  <c r="H86" i="36"/>
  <c r="F86" i="36"/>
  <c r="J85" i="36"/>
  <c r="H85" i="36"/>
  <c r="K85" i="36" s="1"/>
  <c r="F85" i="36"/>
  <c r="J84" i="36"/>
  <c r="H84" i="36"/>
  <c r="F84" i="36"/>
  <c r="J83" i="36"/>
  <c r="H83" i="36"/>
  <c r="K83" i="36" s="1"/>
  <c r="F83" i="36"/>
  <c r="J82" i="36"/>
  <c r="H82" i="36"/>
  <c r="F82" i="36"/>
  <c r="J81" i="36"/>
  <c r="H81" i="36"/>
  <c r="K81" i="36" s="1"/>
  <c r="F81" i="36"/>
  <c r="J80" i="36"/>
  <c r="H80" i="36"/>
  <c r="F80" i="36"/>
  <c r="J79" i="36"/>
  <c r="H79" i="36"/>
  <c r="K79" i="36" s="1"/>
  <c r="F79" i="36"/>
  <c r="J78" i="36"/>
  <c r="H78" i="36"/>
  <c r="F78" i="36"/>
  <c r="J77" i="36"/>
  <c r="H77" i="36"/>
  <c r="K77" i="36" s="1"/>
  <c r="F77" i="36"/>
  <c r="J76" i="36"/>
  <c r="H76" i="36"/>
  <c r="F76" i="36"/>
  <c r="J75" i="36"/>
  <c r="H75" i="36"/>
  <c r="K75" i="36" s="1"/>
  <c r="F75" i="36"/>
  <c r="J74" i="36"/>
  <c r="H74" i="36"/>
  <c r="F74" i="36"/>
  <c r="J73" i="36"/>
  <c r="H73" i="36"/>
  <c r="K73" i="36" s="1"/>
  <c r="F73" i="36"/>
  <c r="J72" i="36"/>
  <c r="H72" i="36"/>
  <c r="F72" i="36"/>
  <c r="J71" i="36"/>
  <c r="H71" i="36"/>
  <c r="K71" i="36" s="1"/>
  <c r="F71" i="36"/>
  <c r="J70" i="36"/>
  <c r="H70" i="36"/>
  <c r="F70" i="36"/>
  <c r="J69" i="36"/>
  <c r="H69" i="36"/>
  <c r="K69" i="36" s="1"/>
  <c r="F69" i="36"/>
  <c r="J68" i="36"/>
  <c r="H68" i="36"/>
  <c r="F68" i="36"/>
  <c r="J67" i="36"/>
  <c r="H67" i="36"/>
  <c r="K67" i="36" s="1"/>
  <c r="F67" i="36"/>
  <c r="J66" i="36"/>
  <c r="H66" i="36"/>
  <c r="F66" i="36"/>
  <c r="J65" i="36"/>
  <c r="H65" i="36"/>
  <c r="K65" i="36" s="1"/>
  <c r="F65" i="36"/>
  <c r="J64" i="36"/>
  <c r="H64" i="36"/>
  <c r="F64" i="36"/>
  <c r="J63" i="36"/>
  <c r="H63" i="36"/>
  <c r="K63" i="36" s="1"/>
  <c r="F63" i="36"/>
  <c r="J62" i="36"/>
  <c r="H62" i="36"/>
  <c r="F62" i="36"/>
  <c r="J61" i="36"/>
  <c r="H61" i="36"/>
  <c r="K61" i="36" s="1"/>
  <c r="F61" i="36"/>
  <c r="J60" i="36"/>
  <c r="H60" i="36"/>
  <c r="F60" i="36"/>
  <c r="J59" i="36"/>
  <c r="H59" i="36"/>
  <c r="K59" i="36" s="1"/>
  <c r="F59" i="36"/>
  <c r="J58" i="36"/>
  <c r="H58" i="36"/>
  <c r="F58" i="36"/>
  <c r="J57" i="36"/>
  <c r="H57" i="36"/>
  <c r="K57" i="36" s="1"/>
  <c r="F57" i="36"/>
  <c r="J56" i="36"/>
  <c r="H56" i="36"/>
  <c r="F56" i="36"/>
  <c r="J55" i="36"/>
  <c r="H55" i="36"/>
  <c r="K55" i="36" s="1"/>
  <c r="F55" i="36"/>
  <c r="J54" i="36"/>
  <c r="H54" i="36"/>
  <c r="F54" i="36"/>
  <c r="J53" i="36"/>
  <c r="H53" i="36"/>
  <c r="K53" i="36" s="1"/>
  <c r="F53" i="36"/>
  <c r="J52" i="36"/>
  <c r="H52" i="36"/>
  <c r="F52" i="36"/>
  <c r="J51" i="36"/>
  <c r="H51" i="36"/>
  <c r="K51" i="36" s="1"/>
  <c r="F51" i="36"/>
  <c r="J50" i="36"/>
  <c r="H50" i="36"/>
  <c r="F50" i="36"/>
  <c r="J49" i="36"/>
  <c r="H49" i="36"/>
  <c r="K49" i="36" s="1"/>
  <c r="F49" i="36"/>
  <c r="J48" i="36"/>
  <c r="H48" i="36"/>
  <c r="F48" i="36"/>
  <c r="J47" i="36"/>
  <c r="H47" i="36"/>
  <c r="K47" i="36" s="1"/>
  <c r="F47" i="36"/>
  <c r="J46" i="36"/>
  <c r="H46" i="36"/>
  <c r="F46" i="36"/>
  <c r="J45" i="36"/>
  <c r="H45" i="36"/>
  <c r="K45" i="36" s="1"/>
  <c r="F45" i="36"/>
  <c r="J44" i="36"/>
  <c r="H44" i="36"/>
  <c r="F44" i="36"/>
  <c r="J43" i="36"/>
  <c r="H43" i="36"/>
  <c r="K43" i="36" s="1"/>
  <c r="F43" i="36"/>
  <c r="J42" i="36"/>
  <c r="H42" i="36"/>
  <c r="F42" i="36"/>
  <c r="J41" i="36"/>
  <c r="H41" i="36"/>
  <c r="K41" i="36" s="1"/>
  <c r="F41" i="36"/>
  <c r="J40" i="36"/>
  <c r="H40" i="36"/>
  <c r="F40" i="36"/>
  <c r="J39" i="36"/>
  <c r="H39" i="36"/>
  <c r="K39" i="36" s="1"/>
  <c r="F39" i="36"/>
  <c r="J38" i="36"/>
  <c r="H38" i="36"/>
  <c r="F38" i="36"/>
  <c r="J37" i="36"/>
  <c r="H37" i="36"/>
  <c r="K37" i="36" s="1"/>
  <c r="F37" i="36"/>
  <c r="J36" i="36"/>
  <c r="H36" i="36"/>
  <c r="F36" i="36"/>
  <c r="J35" i="36"/>
  <c r="H35" i="36"/>
  <c r="K35" i="36" s="1"/>
  <c r="F35" i="36"/>
  <c r="J34" i="36"/>
  <c r="H34" i="36"/>
  <c r="F34" i="36"/>
  <c r="J33" i="36"/>
  <c r="H33" i="36"/>
  <c r="K33" i="36" s="1"/>
  <c r="F33" i="36"/>
  <c r="J32" i="36"/>
  <c r="H32" i="36"/>
  <c r="F32" i="36"/>
  <c r="J31" i="36"/>
  <c r="H31" i="36"/>
  <c r="K31" i="36" s="1"/>
  <c r="F31" i="36"/>
  <c r="J30" i="36"/>
  <c r="H30" i="36"/>
  <c r="F30" i="36"/>
  <c r="J29" i="36"/>
  <c r="H29" i="36"/>
  <c r="K29" i="36" s="1"/>
  <c r="F29" i="36"/>
  <c r="J28" i="36"/>
  <c r="H28" i="36"/>
  <c r="F28" i="36"/>
  <c r="J27" i="36"/>
  <c r="H27" i="36"/>
  <c r="K27" i="36" s="1"/>
  <c r="F27" i="36"/>
  <c r="J26" i="36"/>
  <c r="H26" i="36"/>
  <c r="F26" i="36"/>
  <c r="J25" i="36"/>
  <c r="H25" i="36"/>
  <c r="K25" i="36" s="1"/>
  <c r="F25" i="36"/>
  <c r="J24" i="36"/>
  <c r="H24" i="36"/>
  <c r="F24" i="36"/>
  <c r="J23" i="36"/>
  <c r="H23" i="36"/>
  <c r="K23" i="36" s="1"/>
  <c r="F23" i="36"/>
  <c r="J22" i="36"/>
  <c r="H22" i="36"/>
  <c r="F22" i="36"/>
  <c r="J21" i="36"/>
  <c r="H21" i="36"/>
  <c r="K21" i="36" s="1"/>
  <c r="F21" i="36"/>
  <c r="J20" i="36"/>
  <c r="H20" i="36"/>
  <c r="F20" i="36"/>
  <c r="J19" i="36"/>
  <c r="H19" i="36"/>
  <c r="K19" i="36" s="1"/>
  <c r="F19" i="36"/>
  <c r="J18" i="36"/>
  <c r="H18" i="36"/>
  <c r="F18" i="36"/>
  <c r="J17" i="36"/>
  <c r="H17" i="36"/>
  <c r="K17" i="36" s="1"/>
  <c r="F17" i="36"/>
  <c r="J16" i="36"/>
  <c r="H16" i="36"/>
  <c r="F16" i="36"/>
  <c r="J15" i="36"/>
  <c r="H15" i="36"/>
  <c r="K15" i="36" s="1"/>
  <c r="F15" i="36"/>
  <c r="J14" i="36"/>
  <c r="H14" i="36"/>
  <c r="F14" i="36"/>
  <c r="J13" i="36"/>
  <c r="H13" i="36"/>
  <c r="K13" i="36" s="1"/>
  <c r="F13" i="36"/>
  <c r="J12" i="36"/>
  <c r="H12" i="36"/>
  <c r="F12" i="36"/>
  <c r="J11" i="36"/>
  <c r="H11" i="36"/>
  <c r="F11" i="36"/>
  <c r="J10" i="36"/>
  <c r="H10" i="36"/>
  <c r="F10" i="36"/>
  <c r="J9" i="36"/>
  <c r="H9" i="36"/>
  <c r="F9" i="36"/>
  <c r="J8" i="36"/>
  <c r="H8" i="36"/>
  <c r="F8" i="36"/>
  <c r="CK5" i="36"/>
  <c r="CJ5" i="36"/>
  <c r="CI5" i="36"/>
  <c r="CH5" i="36"/>
  <c r="CG5" i="36"/>
  <c r="CF5" i="36"/>
  <c r="CE5" i="36"/>
  <c r="CD5" i="36"/>
  <c r="CC5" i="36"/>
  <c r="CB5" i="36"/>
  <c r="CA5" i="36"/>
  <c r="BZ5" i="36"/>
  <c r="BY5" i="36"/>
  <c r="BX5" i="36"/>
  <c r="BW5" i="36"/>
  <c r="BV5" i="36"/>
  <c r="BU5" i="36"/>
  <c r="BT5" i="36"/>
  <c r="BS5" i="36"/>
  <c r="BR5" i="36"/>
  <c r="BQ5" i="36"/>
  <c r="BP5" i="36"/>
  <c r="BO5" i="36"/>
  <c r="BN5" i="36"/>
  <c r="BM5" i="36"/>
  <c r="BL5" i="36"/>
  <c r="BK5" i="36"/>
  <c r="BJ5" i="36"/>
  <c r="BI5" i="36"/>
  <c r="BH5" i="36"/>
  <c r="BG5" i="36"/>
  <c r="BF5" i="36"/>
  <c r="BE5" i="36"/>
  <c r="BD5" i="36"/>
  <c r="BC5" i="36"/>
  <c r="BB5" i="36"/>
  <c r="BA5" i="36"/>
  <c r="AZ5" i="36"/>
  <c r="AY5" i="36"/>
  <c r="AX5" i="36"/>
  <c r="AW5" i="36"/>
  <c r="AV5" i="36"/>
  <c r="AU5" i="36"/>
  <c r="AT5" i="36"/>
  <c r="AS5" i="36"/>
  <c r="AR5" i="36"/>
  <c r="AQ5" i="36"/>
  <c r="AP5" i="36"/>
  <c r="AO5" i="36"/>
  <c r="AN5" i="36"/>
  <c r="AM5" i="36"/>
  <c r="AL5" i="36"/>
  <c r="AK5" i="36"/>
  <c r="AJ5" i="36"/>
  <c r="AI5" i="36"/>
  <c r="AH5" i="36"/>
  <c r="AG5" i="36"/>
  <c r="AF5" i="36"/>
  <c r="AE5" i="36"/>
  <c r="AD5" i="36"/>
  <c r="AC5" i="36"/>
  <c r="AB5" i="36"/>
  <c r="AA5" i="36"/>
  <c r="Z5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CK4" i="36"/>
  <c r="CJ4" i="36"/>
  <c r="CI4" i="36"/>
  <c r="CH4" i="36"/>
  <c r="CG4" i="36"/>
  <c r="CF4" i="36"/>
  <c r="CE4" i="36"/>
  <c r="CD4" i="36"/>
  <c r="CC4" i="36"/>
  <c r="CB4" i="36"/>
  <c r="CA4" i="36"/>
  <c r="BZ4" i="36"/>
  <c r="BY4" i="36"/>
  <c r="BX4" i="36"/>
  <c r="BW4" i="36"/>
  <c r="BV4" i="36"/>
  <c r="BU4" i="36"/>
  <c r="BT4" i="36"/>
  <c r="BS4" i="36"/>
  <c r="BR4" i="36"/>
  <c r="BQ4" i="36"/>
  <c r="BP4" i="36"/>
  <c r="BO4" i="36"/>
  <c r="BN4" i="36"/>
  <c r="BM4" i="36"/>
  <c r="BL4" i="36"/>
  <c r="BK4" i="36"/>
  <c r="BJ4" i="36"/>
  <c r="BI4" i="36"/>
  <c r="BH4" i="36"/>
  <c r="BG4" i="36"/>
  <c r="BF4" i="36"/>
  <c r="BE4" i="36"/>
  <c r="BD4" i="36"/>
  <c r="BC4" i="36"/>
  <c r="BB4" i="36"/>
  <c r="BA4" i="36"/>
  <c r="AZ4" i="36"/>
  <c r="AY4" i="36"/>
  <c r="AX4" i="36"/>
  <c r="AW4" i="36"/>
  <c r="AV4" i="36"/>
  <c r="AU4" i="36"/>
  <c r="AT4" i="36"/>
  <c r="AS4" i="36"/>
  <c r="AR4" i="36"/>
  <c r="AQ4" i="36"/>
  <c r="AP4" i="36"/>
  <c r="AO4" i="36"/>
  <c r="AN4" i="36"/>
  <c r="AM4" i="36"/>
  <c r="AL4" i="36"/>
  <c r="AK4" i="36"/>
  <c r="AJ4" i="36"/>
  <c r="AI4" i="36"/>
  <c r="AH4" i="36"/>
  <c r="AG4" i="36"/>
  <c r="AF4" i="36"/>
  <c r="AE4" i="36"/>
  <c r="AD4" i="36"/>
  <c r="AC4" i="36"/>
  <c r="AB4" i="36"/>
  <c r="AA4" i="36"/>
  <c r="Z4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CK3" i="36"/>
  <c r="CJ3" i="36"/>
  <c r="CI3" i="36"/>
  <c r="CH3" i="36"/>
  <c r="CG3" i="36"/>
  <c r="CF3" i="36"/>
  <c r="I3" i="36"/>
  <c r="G3" i="36"/>
  <c r="E3" i="36"/>
  <c r="J255" i="35"/>
  <c r="H255" i="35"/>
  <c r="F255" i="35"/>
  <c r="J254" i="35"/>
  <c r="H254" i="35"/>
  <c r="K254" i="35" s="1"/>
  <c r="F254" i="35"/>
  <c r="J253" i="35"/>
  <c r="H253" i="35"/>
  <c r="F253" i="35"/>
  <c r="J252" i="35"/>
  <c r="H252" i="35"/>
  <c r="F252" i="35"/>
  <c r="J251" i="35"/>
  <c r="H251" i="35"/>
  <c r="F251" i="35"/>
  <c r="J250" i="35"/>
  <c r="H250" i="35"/>
  <c r="K250" i="35" s="1"/>
  <c r="F250" i="35"/>
  <c r="J249" i="35"/>
  <c r="H249" i="35"/>
  <c r="F249" i="35"/>
  <c r="J248" i="35"/>
  <c r="H248" i="35"/>
  <c r="F248" i="35"/>
  <c r="J247" i="35"/>
  <c r="H247" i="35"/>
  <c r="F247" i="35"/>
  <c r="J246" i="35"/>
  <c r="H246" i="35"/>
  <c r="K246" i="35" s="1"/>
  <c r="F246" i="35"/>
  <c r="J245" i="35"/>
  <c r="H245" i="35"/>
  <c r="F245" i="35"/>
  <c r="J244" i="35"/>
  <c r="H244" i="35"/>
  <c r="F244" i="35"/>
  <c r="J243" i="35"/>
  <c r="H243" i="35"/>
  <c r="F243" i="35"/>
  <c r="J242" i="35"/>
  <c r="H242" i="35"/>
  <c r="K242" i="35" s="1"/>
  <c r="F242" i="35"/>
  <c r="J241" i="35"/>
  <c r="H241" i="35"/>
  <c r="F241" i="35"/>
  <c r="J240" i="35"/>
  <c r="H240" i="35"/>
  <c r="F240" i="35"/>
  <c r="J239" i="35"/>
  <c r="H239" i="35"/>
  <c r="F239" i="35"/>
  <c r="J238" i="35"/>
  <c r="H238" i="35"/>
  <c r="K238" i="35" s="1"/>
  <c r="F238" i="35"/>
  <c r="J237" i="35"/>
  <c r="H237" i="35"/>
  <c r="F237" i="35"/>
  <c r="J236" i="35"/>
  <c r="H236" i="35"/>
  <c r="F236" i="35"/>
  <c r="J235" i="35"/>
  <c r="H235" i="35"/>
  <c r="F235" i="35"/>
  <c r="J234" i="35"/>
  <c r="H234" i="35"/>
  <c r="K234" i="35" s="1"/>
  <c r="F234" i="35"/>
  <c r="J233" i="35"/>
  <c r="H233" i="35"/>
  <c r="F233" i="35"/>
  <c r="J232" i="35"/>
  <c r="H232" i="35"/>
  <c r="K232" i="35" s="1"/>
  <c r="F232" i="35"/>
  <c r="J231" i="35"/>
  <c r="H231" i="35"/>
  <c r="F231" i="35"/>
  <c r="J230" i="35"/>
  <c r="H230" i="35"/>
  <c r="K230" i="35" s="1"/>
  <c r="F230" i="35"/>
  <c r="J229" i="35"/>
  <c r="H229" i="35"/>
  <c r="F229" i="35"/>
  <c r="J228" i="35"/>
  <c r="H228" i="35"/>
  <c r="K228" i="35" s="1"/>
  <c r="F228" i="35"/>
  <c r="J227" i="35"/>
  <c r="H227" i="35"/>
  <c r="F227" i="35"/>
  <c r="J226" i="35"/>
  <c r="H226" i="35"/>
  <c r="K226" i="35" s="1"/>
  <c r="F226" i="35"/>
  <c r="J225" i="35"/>
  <c r="H225" i="35"/>
  <c r="F225" i="35"/>
  <c r="J224" i="35"/>
  <c r="H224" i="35"/>
  <c r="K224" i="35" s="1"/>
  <c r="F224" i="35"/>
  <c r="J223" i="35"/>
  <c r="H223" i="35"/>
  <c r="F223" i="35"/>
  <c r="J222" i="35"/>
  <c r="H222" i="35"/>
  <c r="K222" i="35" s="1"/>
  <c r="F222" i="35"/>
  <c r="J221" i="35"/>
  <c r="H221" i="35"/>
  <c r="F221" i="35"/>
  <c r="J220" i="35"/>
  <c r="H220" i="35"/>
  <c r="K220" i="35" s="1"/>
  <c r="F220" i="35"/>
  <c r="J219" i="35"/>
  <c r="H219" i="35"/>
  <c r="F219" i="35"/>
  <c r="J218" i="35"/>
  <c r="H218" i="35"/>
  <c r="K218" i="35" s="1"/>
  <c r="F218" i="35"/>
  <c r="J217" i="35"/>
  <c r="H217" i="35"/>
  <c r="F217" i="35"/>
  <c r="J216" i="35"/>
  <c r="H216" i="35"/>
  <c r="K216" i="35" s="1"/>
  <c r="F216" i="35"/>
  <c r="J215" i="35"/>
  <c r="H215" i="35"/>
  <c r="F215" i="35"/>
  <c r="J214" i="35"/>
  <c r="H214" i="35"/>
  <c r="K214" i="35" s="1"/>
  <c r="F214" i="35"/>
  <c r="J213" i="35"/>
  <c r="H213" i="35"/>
  <c r="F213" i="35"/>
  <c r="J212" i="35"/>
  <c r="H212" i="35"/>
  <c r="K212" i="35" s="1"/>
  <c r="F212" i="35"/>
  <c r="J211" i="35"/>
  <c r="H211" i="35"/>
  <c r="F211" i="35"/>
  <c r="J210" i="35"/>
  <c r="H210" i="35"/>
  <c r="K210" i="35" s="1"/>
  <c r="F210" i="35"/>
  <c r="J209" i="35"/>
  <c r="H209" i="35"/>
  <c r="F209" i="35"/>
  <c r="J208" i="35"/>
  <c r="H208" i="35"/>
  <c r="K208" i="35" s="1"/>
  <c r="F208" i="35"/>
  <c r="J207" i="35"/>
  <c r="H207" i="35"/>
  <c r="F207" i="35"/>
  <c r="J206" i="35"/>
  <c r="H206" i="35"/>
  <c r="K206" i="35" s="1"/>
  <c r="F206" i="35"/>
  <c r="J205" i="35"/>
  <c r="H205" i="35"/>
  <c r="F205" i="35"/>
  <c r="J204" i="35"/>
  <c r="H204" i="35"/>
  <c r="K204" i="35" s="1"/>
  <c r="F204" i="35"/>
  <c r="J203" i="35"/>
  <c r="H203" i="35"/>
  <c r="F203" i="35"/>
  <c r="J202" i="35"/>
  <c r="H202" i="35"/>
  <c r="K202" i="35" s="1"/>
  <c r="F202" i="35"/>
  <c r="J201" i="35"/>
  <c r="H201" i="35"/>
  <c r="F201" i="35"/>
  <c r="J200" i="35"/>
  <c r="H200" i="35"/>
  <c r="K200" i="35" s="1"/>
  <c r="F200" i="35"/>
  <c r="J199" i="35"/>
  <c r="H199" i="35"/>
  <c r="F199" i="35"/>
  <c r="J198" i="35"/>
  <c r="H198" i="35"/>
  <c r="K198" i="35" s="1"/>
  <c r="F198" i="35"/>
  <c r="J197" i="35"/>
  <c r="H197" i="35"/>
  <c r="F197" i="35"/>
  <c r="J196" i="35"/>
  <c r="H196" i="35"/>
  <c r="K196" i="35" s="1"/>
  <c r="F196" i="35"/>
  <c r="J195" i="35"/>
  <c r="H195" i="35"/>
  <c r="F195" i="35"/>
  <c r="J194" i="35"/>
  <c r="H194" i="35"/>
  <c r="K194" i="35" s="1"/>
  <c r="F194" i="35"/>
  <c r="J193" i="35"/>
  <c r="H193" i="35"/>
  <c r="F193" i="35"/>
  <c r="J192" i="35"/>
  <c r="H192" i="35"/>
  <c r="K192" i="35" s="1"/>
  <c r="F192" i="35"/>
  <c r="J191" i="35"/>
  <c r="H191" i="35"/>
  <c r="F191" i="35"/>
  <c r="J190" i="35"/>
  <c r="H190" i="35"/>
  <c r="K190" i="35" s="1"/>
  <c r="F190" i="35"/>
  <c r="J189" i="35"/>
  <c r="H189" i="35"/>
  <c r="F189" i="35"/>
  <c r="J188" i="35"/>
  <c r="H188" i="35"/>
  <c r="K188" i="35" s="1"/>
  <c r="F188" i="35"/>
  <c r="J187" i="35"/>
  <c r="H187" i="35"/>
  <c r="F187" i="35"/>
  <c r="J186" i="35"/>
  <c r="H186" i="35"/>
  <c r="K186" i="35" s="1"/>
  <c r="F186" i="35"/>
  <c r="J185" i="35"/>
  <c r="H185" i="35"/>
  <c r="F185" i="35"/>
  <c r="J184" i="35"/>
  <c r="H184" i="35"/>
  <c r="K184" i="35" s="1"/>
  <c r="F184" i="35"/>
  <c r="J183" i="35"/>
  <c r="H183" i="35"/>
  <c r="F183" i="35"/>
  <c r="J182" i="35"/>
  <c r="H182" i="35"/>
  <c r="K182" i="35" s="1"/>
  <c r="F182" i="35"/>
  <c r="J181" i="35"/>
  <c r="H181" i="35"/>
  <c r="F181" i="35"/>
  <c r="J180" i="35"/>
  <c r="H180" i="35"/>
  <c r="K180" i="35" s="1"/>
  <c r="F180" i="35"/>
  <c r="J179" i="35"/>
  <c r="H179" i="35"/>
  <c r="F179" i="35"/>
  <c r="J178" i="35"/>
  <c r="H178" i="35"/>
  <c r="K178" i="35" s="1"/>
  <c r="F178" i="35"/>
  <c r="J177" i="35"/>
  <c r="H177" i="35"/>
  <c r="F177" i="35"/>
  <c r="J176" i="35"/>
  <c r="H176" i="35"/>
  <c r="K176" i="35" s="1"/>
  <c r="F176" i="35"/>
  <c r="J175" i="35"/>
  <c r="H175" i="35"/>
  <c r="F175" i="35"/>
  <c r="J174" i="35"/>
  <c r="H174" i="35"/>
  <c r="K174" i="35" s="1"/>
  <c r="F174" i="35"/>
  <c r="J173" i="35"/>
  <c r="H173" i="35"/>
  <c r="F173" i="35"/>
  <c r="J172" i="35"/>
  <c r="H172" i="35"/>
  <c r="K172" i="35" s="1"/>
  <c r="F172" i="35"/>
  <c r="J171" i="35"/>
  <c r="H171" i="35"/>
  <c r="F171" i="35"/>
  <c r="J170" i="35"/>
  <c r="H170" i="35"/>
  <c r="K170" i="35" s="1"/>
  <c r="F170" i="35"/>
  <c r="J169" i="35"/>
  <c r="H169" i="35"/>
  <c r="F169" i="35"/>
  <c r="J168" i="35"/>
  <c r="H168" i="35"/>
  <c r="K168" i="35" s="1"/>
  <c r="F168" i="35"/>
  <c r="J167" i="35"/>
  <c r="H167" i="35"/>
  <c r="F167" i="35"/>
  <c r="J166" i="35"/>
  <c r="H166" i="35"/>
  <c r="K166" i="35" s="1"/>
  <c r="F166" i="35"/>
  <c r="J165" i="35"/>
  <c r="H165" i="35"/>
  <c r="F165" i="35"/>
  <c r="J164" i="35"/>
  <c r="H164" i="35"/>
  <c r="K164" i="35" s="1"/>
  <c r="F164" i="35"/>
  <c r="J163" i="35"/>
  <c r="H163" i="35"/>
  <c r="F163" i="35"/>
  <c r="J162" i="35"/>
  <c r="H162" i="35"/>
  <c r="K162" i="35" s="1"/>
  <c r="F162" i="35"/>
  <c r="J161" i="35"/>
  <c r="H161" i="35"/>
  <c r="F161" i="35"/>
  <c r="J160" i="35"/>
  <c r="H160" i="35"/>
  <c r="K160" i="35" s="1"/>
  <c r="F160" i="35"/>
  <c r="J159" i="35"/>
  <c r="H159" i="35"/>
  <c r="F159" i="35"/>
  <c r="J158" i="35"/>
  <c r="H158" i="35"/>
  <c r="K158" i="35" s="1"/>
  <c r="F158" i="35"/>
  <c r="J157" i="35"/>
  <c r="H157" i="35"/>
  <c r="F157" i="35"/>
  <c r="J156" i="35"/>
  <c r="H156" i="35"/>
  <c r="K156" i="35" s="1"/>
  <c r="F156" i="35"/>
  <c r="J155" i="35"/>
  <c r="H155" i="35"/>
  <c r="F155" i="35"/>
  <c r="J154" i="35"/>
  <c r="H154" i="35"/>
  <c r="K154" i="35" s="1"/>
  <c r="F154" i="35"/>
  <c r="J153" i="35"/>
  <c r="H153" i="35"/>
  <c r="F153" i="35"/>
  <c r="J152" i="35"/>
  <c r="H152" i="35"/>
  <c r="K152" i="35" s="1"/>
  <c r="F152" i="35"/>
  <c r="J151" i="35"/>
  <c r="H151" i="35"/>
  <c r="F151" i="35"/>
  <c r="J150" i="35"/>
  <c r="H150" i="35"/>
  <c r="K150" i="35" s="1"/>
  <c r="F150" i="35"/>
  <c r="J149" i="35"/>
  <c r="H149" i="35"/>
  <c r="F149" i="35"/>
  <c r="J148" i="35"/>
  <c r="H148" i="35"/>
  <c r="K148" i="35" s="1"/>
  <c r="F148" i="35"/>
  <c r="J147" i="35"/>
  <c r="H147" i="35"/>
  <c r="F147" i="35"/>
  <c r="J146" i="35"/>
  <c r="H146" i="35"/>
  <c r="K146" i="35" s="1"/>
  <c r="F146" i="35"/>
  <c r="J145" i="35"/>
  <c r="H145" i="35"/>
  <c r="F145" i="35"/>
  <c r="J144" i="35"/>
  <c r="H144" i="35"/>
  <c r="K144" i="35" s="1"/>
  <c r="F144" i="35"/>
  <c r="J143" i="35"/>
  <c r="H143" i="35"/>
  <c r="F143" i="35"/>
  <c r="J142" i="35"/>
  <c r="H142" i="35"/>
  <c r="K142" i="35" s="1"/>
  <c r="F142" i="35"/>
  <c r="J141" i="35"/>
  <c r="H141" i="35"/>
  <c r="F141" i="35"/>
  <c r="J140" i="35"/>
  <c r="H140" i="35"/>
  <c r="K140" i="35" s="1"/>
  <c r="F140" i="35"/>
  <c r="J139" i="35"/>
  <c r="H139" i="35"/>
  <c r="F139" i="35"/>
  <c r="J138" i="35"/>
  <c r="H138" i="35"/>
  <c r="K138" i="35" s="1"/>
  <c r="F138" i="35"/>
  <c r="J137" i="35"/>
  <c r="H137" i="35"/>
  <c r="F137" i="35"/>
  <c r="J136" i="35"/>
  <c r="H136" i="35"/>
  <c r="K136" i="35" s="1"/>
  <c r="F136" i="35"/>
  <c r="J135" i="35"/>
  <c r="H135" i="35"/>
  <c r="F135" i="35"/>
  <c r="J134" i="35"/>
  <c r="H134" i="35"/>
  <c r="K134" i="35" s="1"/>
  <c r="F134" i="35"/>
  <c r="J133" i="35"/>
  <c r="H133" i="35"/>
  <c r="F133" i="35"/>
  <c r="J132" i="35"/>
  <c r="H132" i="35"/>
  <c r="K132" i="35" s="1"/>
  <c r="F132" i="35"/>
  <c r="J131" i="35"/>
  <c r="H131" i="35"/>
  <c r="F131" i="35"/>
  <c r="J130" i="35"/>
  <c r="H130" i="35"/>
  <c r="K130" i="35" s="1"/>
  <c r="F130" i="35"/>
  <c r="J129" i="35"/>
  <c r="H129" i="35"/>
  <c r="F129" i="35"/>
  <c r="J128" i="35"/>
  <c r="H128" i="35"/>
  <c r="K128" i="35" s="1"/>
  <c r="F128" i="35"/>
  <c r="J127" i="35"/>
  <c r="H127" i="35"/>
  <c r="F127" i="35"/>
  <c r="J126" i="35"/>
  <c r="H126" i="35"/>
  <c r="K126" i="35" s="1"/>
  <c r="F126" i="35"/>
  <c r="J125" i="35"/>
  <c r="H125" i="35"/>
  <c r="F125" i="35"/>
  <c r="J124" i="35"/>
  <c r="H124" i="35"/>
  <c r="K124" i="35" s="1"/>
  <c r="F124" i="35"/>
  <c r="J123" i="35"/>
  <c r="H123" i="35"/>
  <c r="F123" i="35"/>
  <c r="J122" i="35"/>
  <c r="H122" i="35"/>
  <c r="K122" i="35" s="1"/>
  <c r="F122" i="35"/>
  <c r="J121" i="35"/>
  <c r="H121" i="35"/>
  <c r="F121" i="35"/>
  <c r="J120" i="35"/>
  <c r="H120" i="35"/>
  <c r="K120" i="35" s="1"/>
  <c r="F120" i="35"/>
  <c r="J119" i="35"/>
  <c r="H119" i="35"/>
  <c r="F119" i="35"/>
  <c r="J118" i="35"/>
  <c r="H118" i="35"/>
  <c r="K118" i="35" s="1"/>
  <c r="F118" i="35"/>
  <c r="J117" i="35"/>
  <c r="H117" i="35"/>
  <c r="F117" i="35"/>
  <c r="J116" i="35"/>
  <c r="H116" i="35"/>
  <c r="K116" i="35" s="1"/>
  <c r="F116" i="35"/>
  <c r="J115" i="35"/>
  <c r="H115" i="35"/>
  <c r="F115" i="35"/>
  <c r="J114" i="35"/>
  <c r="H114" i="35"/>
  <c r="K114" i="35" s="1"/>
  <c r="F114" i="35"/>
  <c r="J113" i="35"/>
  <c r="H113" i="35"/>
  <c r="F113" i="35"/>
  <c r="J112" i="35"/>
  <c r="H112" i="35"/>
  <c r="K112" i="35" s="1"/>
  <c r="F112" i="35"/>
  <c r="J111" i="35"/>
  <c r="H111" i="35"/>
  <c r="F111" i="35"/>
  <c r="J110" i="35"/>
  <c r="H110" i="35"/>
  <c r="K110" i="35" s="1"/>
  <c r="F110" i="35"/>
  <c r="J109" i="35"/>
  <c r="H109" i="35"/>
  <c r="F109" i="35"/>
  <c r="J108" i="35"/>
  <c r="H108" i="35"/>
  <c r="K108" i="35" s="1"/>
  <c r="F108" i="35"/>
  <c r="J107" i="35"/>
  <c r="H107" i="35"/>
  <c r="F107" i="35"/>
  <c r="J106" i="35"/>
  <c r="H106" i="35"/>
  <c r="K106" i="35" s="1"/>
  <c r="F106" i="35"/>
  <c r="J105" i="35"/>
  <c r="H105" i="35"/>
  <c r="F105" i="35"/>
  <c r="J104" i="35"/>
  <c r="H104" i="35"/>
  <c r="K104" i="35" s="1"/>
  <c r="F104" i="35"/>
  <c r="J103" i="35"/>
  <c r="H103" i="35"/>
  <c r="F103" i="35"/>
  <c r="J102" i="35"/>
  <c r="H102" i="35"/>
  <c r="K102" i="35" s="1"/>
  <c r="F102" i="35"/>
  <c r="J101" i="35"/>
  <c r="H101" i="35"/>
  <c r="F101" i="35"/>
  <c r="J100" i="35"/>
  <c r="H100" i="35"/>
  <c r="K100" i="35" s="1"/>
  <c r="F100" i="35"/>
  <c r="J99" i="35"/>
  <c r="H99" i="35"/>
  <c r="F99" i="35"/>
  <c r="J98" i="35"/>
  <c r="H98" i="35"/>
  <c r="K98" i="35" s="1"/>
  <c r="F98" i="35"/>
  <c r="J97" i="35"/>
  <c r="H97" i="35"/>
  <c r="F97" i="35"/>
  <c r="J96" i="35"/>
  <c r="H96" i="35"/>
  <c r="K96" i="35" s="1"/>
  <c r="F96" i="35"/>
  <c r="J95" i="35"/>
  <c r="H95" i="35"/>
  <c r="F95" i="35"/>
  <c r="J94" i="35"/>
  <c r="H94" i="35"/>
  <c r="K94" i="35" s="1"/>
  <c r="F94" i="35"/>
  <c r="J93" i="35"/>
  <c r="H93" i="35"/>
  <c r="F93" i="35"/>
  <c r="J92" i="35"/>
  <c r="H92" i="35"/>
  <c r="K92" i="35" s="1"/>
  <c r="F92" i="35"/>
  <c r="J91" i="35"/>
  <c r="H91" i="35"/>
  <c r="F91" i="35"/>
  <c r="J90" i="35"/>
  <c r="H90" i="35"/>
  <c r="K90" i="35" s="1"/>
  <c r="F90" i="35"/>
  <c r="J89" i="35"/>
  <c r="H89" i="35"/>
  <c r="F89" i="35"/>
  <c r="J88" i="35"/>
  <c r="H88" i="35"/>
  <c r="K88" i="35" s="1"/>
  <c r="F88" i="35"/>
  <c r="J87" i="35"/>
  <c r="H87" i="35"/>
  <c r="F87" i="35"/>
  <c r="J86" i="35"/>
  <c r="H86" i="35"/>
  <c r="K86" i="35" s="1"/>
  <c r="F86" i="35"/>
  <c r="J85" i="35"/>
  <c r="H85" i="35"/>
  <c r="F85" i="35"/>
  <c r="J84" i="35"/>
  <c r="H84" i="35"/>
  <c r="K84" i="35" s="1"/>
  <c r="F84" i="35"/>
  <c r="J83" i="35"/>
  <c r="H83" i="35"/>
  <c r="F83" i="35"/>
  <c r="J82" i="35"/>
  <c r="H82" i="35"/>
  <c r="K82" i="35" s="1"/>
  <c r="F82" i="35"/>
  <c r="J81" i="35"/>
  <c r="H81" i="35"/>
  <c r="F81" i="35"/>
  <c r="J80" i="35"/>
  <c r="H80" i="35"/>
  <c r="K80" i="35" s="1"/>
  <c r="F80" i="35"/>
  <c r="J79" i="35"/>
  <c r="H79" i="35"/>
  <c r="F79" i="35"/>
  <c r="J78" i="35"/>
  <c r="H78" i="35"/>
  <c r="K78" i="35" s="1"/>
  <c r="F78" i="35"/>
  <c r="J77" i="35"/>
  <c r="H77" i="35"/>
  <c r="F77" i="35"/>
  <c r="J76" i="35"/>
  <c r="H76" i="35"/>
  <c r="K76" i="35" s="1"/>
  <c r="F76" i="35"/>
  <c r="J75" i="35"/>
  <c r="H75" i="35"/>
  <c r="F75" i="35"/>
  <c r="J74" i="35"/>
  <c r="H74" i="35"/>
  <c r="K74" i="35" s="1"/>
  <c r="F74" i="35"/>
  <c r="J73" i="35"/>
  <c r="H73" i="35"/>
  <c r="F73" i="35"/>
  <c r="J72" i="35"/>
  <c r="H72" i="35"/>
  <c r="K72" i="35" s="1"/>
  <c r="F72" i="35"/>
  <c r="J71" i="35"/>
  <c r="H71" i="35"/>
  <c r="F71" i="35"/>
  <c r="J70" i="35"/>
  <c r="H70" i="35"/>
  <c r="K70" i="35" s="1"/>
  <c r="F70" i="35"/>
  <c r="J69" i="35"/>
  <c r="H69" i="35"/>
  <c r="F69" i="35"/>
  <c r="J68" i="35"/>
  <c r="H68" i="35"/>
  <c r="K68" i="35" s="1"/>
  <c r="F68" i="35"/>
  <c r="J67" i="35"/>
  <c r="H67" i="35"/>
  <c r="F67" i="35"/>
  <c r="J66" i="35"/>
  <c r="H66" i="35"/>
  <c r="K66" i="35" s="1"/>
  <c r="F66" i="35"/>
  <c r="J65" i="35"/>
  <c r="H65" i="35"/>
  <c r="F65" i="35"/>
  <c r="J64" i="35"/>
  <c r="H64" i="35"/>
  <c r="K64" i="35" s="1"/>
  <c r="F64" i="35"/>
  <c r="J63" i="35"/>
  <c r="H63" i="35"/>
  <c r="F63" i="35"/>
  <c r="J62" i="35"/>
  <c r="H62" i="35"/>
  <c r="K62" i="35" s="1"/>
  <c r="F62" i="35"/>
  <c r="J61" i="35"/>
  <c r="H61" i="35"/>
  <c r="F61" i="35"/>
  <c r="J60" i="35"/>
  <c r="H60" i="35"/>
  <c r="K60" i="35" s="1"/>
  <c r="F60" i="35"/>
  <c r="J59" i="35"/>
  <c r="H59" i="35"/>
  <c r="F59" i="35"/>
  <c r="J58" i="35"/>
  <c r="H58" i="35"/>
  <c r="K58" i="35" s="1"/>
  <c r="F58" i="35"/>
  <c r="J57" i="35"/>
  <c r="H57" i="35"/>
  <c r="F57" i="35"/>
  <c r="J56" i="35"/>
  <c r="H56" i="35"/>
  <c r="K56" i="35" s="1"/>
  <c r="F56" i="35"/>
  <c r="J55" i="35"/>
  <c r="H55" i="35"/>
  <c r="F55" i="35"/>
  <c r="J54" i="35"/>
  <c r="H54" i="35"/>
  <c r="K54" i="35" s="1"/>
  <c r="F54" i="35"/>
  <c r="J53" i="35"/>
  <c r="H53" i="35"/>
  <c r="F53" i="35"/>
  <c r="J52" i="35"/>
  <c r="H52" i="35"/>
  <c r="K52" i="35" s="1"/>
  <c r="F52" i="35"/>
  <c r="J51" i="35"/>
  <c r="H51" i="35"/>
  <c r="F51" i="35"/>
  <c r="J50" i="35"/>
  <c r="H50" i="35"/>
  <c r="K50" i="35" s="1"/>
  <c r="F50" i="35"/>
  <c r="J49" i="35"/>
  <c r="H49" i="35"/>
  <c r="F49" i="35"/>
  <c r="J48" i="35"/>
  <c r="H48" i="35"/>
  <c r="K48" i="35" s="1"/>
  <c r="F48" i="35"/>
  <c r="J47" i="35"/>
  <c r="H47" i="35"/>
  <c r="F47" i="35"/>
  <c r="J46" i="35"/>
  <c r="H46" i="35"/>
  <c r="K46" i="35" s="1"/>
  <c r="F46" i="35"/>
  <c r="J45" i="35"/>
  <c r="H45" i="35"/>
  <c r="F45" i="35"/>
  <c r="J44" i="35"/>
  <c r="H44" i="35"/>
  <c r="K44" i="35" s="1"/>
  <c r="F44" i="35"/>
  <c r="J43" i="35"/>
  <c r="H43" i="35"/>
  <c r="F43" i="35"/>
  <c r="J42" i="35"/>
  <c r="H42" i="35"/>
  <c r="K42" i="35" s="1"/>
  <c r="F42" i="35"/>
  <c r="J41" i="35"/>
  <c r="H41" i="35"/>
  <c r="F41" i="35"/>
  <c r="J40" i="35"/>
  <c r="H40" i="35"/>
  <c r="K40" i="35" s="1"/>
  <c r="F40" i="35"/>
  <c r="J39" i="35"/>
  <c r="H39" i="35"/>
  <c r="F39" i="35"/>
  <c r="J38" i="35"/>
  <c r="H38" i="35"/>
  <c r="K38" i="35" s="1"/>
  <c r="F38" i="35"/>
  <c r="J37" i="35"/>
  <c r="H37" i="35"/>
  <c r="F37" i="35"/>
  <c r="J36" i="35"/>
  <c r="H36" i="35"/>
  <c r="F36" i="35"/>
  <c r="J35" i="35"/>
  <c r="H35" i="35"/>
  <c r="F35" i="35"/>
  <c r="J34" i="35"/>
  <c r="H34" i="35"/>
  <c r="F34" i="35"/>
  <c r="J33" i="35"/>
  <c r="H33" i="35"/>
  <c r="F33" i="35"/>
  <c r="J32" i="35"/>
  <c r="H32" i="35"/>
  <c r="F32" i="35"/>
  <c r="J31" i="35"/>
  <c r="H31" i="35"/>
  <c r="F31" i="35"/>
  <c r="J30" i="35"/>
  <c r="H30" i="35"/>
  <c r="F30" i="35"/>
  <c r="J29" i="35"/>
  <c r="H29" i="35"/>
  <c r="F29" i="35"/>
  <c r="J28" i="35"/>
  <c r="H28" i="35"/>
  <c r="F28" i="35"/>
  <c r="J27" i="35"/>
  <c r="H27" i="35"/>
  <c r="F27" i="35"/>
  <c r="J26" i="35"/>
  <c r="H26" i="35"/>
  <c r="F26" i="35"/>
  <c r="J25" i="35"/>
  <c r="H25" i="35"/>
  <c r="F25" i="35"/>
  <c r="J24" i="35"/>
  <c r="H24" i="35"/>
  <c r="F24" i="35"/>
  <c r="J23" i="35"/>
  <c r="H23" i="35"/>
  <c r="F23" i="35"/>
  <c r="J22" i="35"/>
  <c r="H22" i="35"/>
  <c r="F22" i="35"/>
  <c r="J21" i="35"/>
  <c r="H21" i="35"/>
  <c r="F21" i="35"/>
  <c r="J20" i="35"/>
  <c r="H20" i="35"/>
  <c r="F20" i="35"/>
  <c r="J19" i="35"/>
  <c r="H19" i="35"/>
  <c r="F19" i="35"/>
  <c r="J18" i="35"/>
  <c r="H18" i="35"/>
  <c r="F18" i="35"/>
  <c r="J17" i="35"/>
  <c r="H17" i="35"/>
  <c r="F17" i="35"/>
  <c r="J16" i="35"/>
  <c r="H16" i="35"/>
  <c r="F16" i="35"/>
  <c r="J15" i="35"/>
  <c r="H15" i="35"/>
  <c r="F15" i="35"/>
  <c r="J14" i="35"/>
  <c r="H14" i="35"/>
  <c r="F14" i="35"/>
  <c r="J13" i="35"/>
  <c r="H13" i="35"/>
  <c r="F13" i="35"/>
  <c r="J12" i="35"/>
  <c r="H12" i="35"/>
  <c r="F12" i="35"/>
  <c r="J11" i="35"/>
  <c r="H11" i="35"/>
  <c r="F11" i="35"/>
  <c r="J10" i="35"/>
  <c r="H10" i="35"/>
  <c r="F10" i="35"/>
  <c r="J9" i="35"/>
  <c r="H9" i="35"/>
  <c r="F9" i="35"/>
  <c r="J8" i="35"/>
  <c r="H8" i="35"/>
  <c r="F8" i="35"/>
  <c r="CK5" i="35"/>
  <c r="CJ5" i="35"/>
  <c r="CI5" i="35"/>
  <c r="CH5" i="35"/>
  <c r="CG5" i="35"/>
  <c r="CF5" i="35"/>
  <c r="CE5" i="35"/>
  <c r="CD5" i="35"/>
  <c r="CC5" i="35"/>
  <c r="CB5" i="35"/>
  <c r="CA5" i="35"/>
  <c r="BZ5" i="35"/>
  <c r="BY5" i="35"/>
  <c r="BX5" i="35"/>
  <c r="BW5" i="35"/>
  <c r="BV5" i="35"/>
  <c r="BU5" i="35"/>
  <c r="BT5" i="35"/>
  <c r="BS5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CK4" i="35"/>
  <c r="CJ4" i="35"/>
  <c r="CI4" i="35"/>
  <c r="CH4" i="35"/>
  <c r="CG4" i="35"/>
  <c r="CF4" i="35"/>
  <c r="CE4" i="35"/>
  <c r="CD4" i="35"/>
  <c r="CC4" i="35"/>
  <c r="CB4" i="35"/>
  <c r="CA4" i="35"/>
  <c r="BZ4" i="35"/>
  <c r="BY4" i="35"/>
  <c r="BX4" i="35"/>
  <c r="BW4" i="35"/>
  <c r="BV4" i="35"/>
  <c r="BU4" i="35"/>
  <c r="BT4" i="35"/>
  <c r="BS4" i="35"/>
  <c r="BR4" i="35"/>
  <c r="BQ4" i="35"/>
  <c r="BP4" i="35"/>
  <c r="BO4" i="35"/>
  <c r="BN4" i="35"/>
  <c r="BM4" i="35"/>
  <c r="BL4" i="35"/>
  <c r="BK4" i="35"/>
  <c r="BJ4" i="35"/>
  <c r="BI4" i="35"/>
  <c r="BH4" i="35"/>
  <c r="BG4" i="35"/>
  <c r="BF4" i="35"/>
  <c r="BE4" i="35"/>
  <c r="BD4" i="35"/>
  <c r="BC4" i="35"/>
  <c r="BB4" i="35"/>
  <c r="BA4" i="35"/>
  <c r="AZ4" i="35"/>
  <c r="AY4" i="35"/>
  <c r="AX4" i="35"/>
  <c r="AW4" i="35"/>
  <c r="AV4" i="35"/>
  <c r="AU4" i="35"/>
  <c r="AT4" i="35"/>
  <c r="AS4" i="35"/>
  <c r="AR4" i="35"/>
  <c r="AQ4" i="35"/>
  <c r="AP4" i="35"/>
  <c r="AO4" i="35"/>
  <c r="AN4" i="35"/>
  <c r="AM4" i="35"/>
  <c r="AL4" i="35"/>
  <c r="AK4" i="35"/>
  <c r="AJ4" i="35"/>
  <c r="AI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CK3" i="35"/>
  <c r="CJ3" i="35"/>
  <c r="CI3" i="35"/>
  <c r="CH3" i="35"/>
  <c r="CG3" i="35"/>
  <c r="CF3" i="35"/>
  <c r="I3" i="35"/>
  <c r="G3" i="35"/>
  <c r="E3" i="35"/>
  <c r="J255" i="34"/>
  <c r="H255" i="34"/>
  <c r="K255" i="34" s="1"/>
  <c r="F255" i="34"/>
  <c r="J254" i="34"/>
  <c r="H254" i="34"/>
  <c r="F254" i="34"/>
  <c r="J253" i="34"/>
  <c r="H253" i="34"/>
  <c r="K253" i="34" s="1"/>
  <c r="F253" i="34"/>
  <c r="J252" i="34"/>
  <c r="H252" i="34"/>
  <c r="F252" i="34"/>
  <c r="J251" i="34"/>
  <c r="H251" i="34"/>
  <c r="K251" i="34" s="1"/>
  <c r="F251" i="34"/>
  <c r="J250" i="34"/>
  <c r="H250" i="34"/>
  <c r="F250" i="34"/>
  <c r="J249" i="34"/>
  <c r="H249" i="34"/>
  <c r="K249" i="34" s="1"/>
  <c r="F249" i="34"/>
  <c r="J248" i="34"/>
  <c r="H248" i="34"/>
  <c r="F248" i="34"/>
  <c r="J247" i="34"/>
  <c r="H247" i="34"/>
  <c r="K247" i="34" s="1"/>
  <c r="F247" i="34"/>
  <c r="J246" i="34"/>
  <c r="H246" i="34"/>
  <c r="F246" i="34"/>
  <c r="J245" i="34"/>
  <c r="H245" i="34"/>
  <c r="K245" i="34" s="1"/>
  <c r="F245" i="34"/>
  <c r="J244" i="34"/>
  <c r="H244" i="34"/>
  <c r="F244" i="34"/>
  <c r="J243" i="34"/>
  <c r="H243" i="34"/>
  <c r="K243" i="34" s="1"/>
  <c r="F243" i="34"/>
  <c r="J242" i="34"/>
  <c r="H242" i="34"/>
  <c r="F242" i="34"/>
  <c r="J241" i="34"/>
  <c r="H241" i="34"/>
  <c r="K241" i="34" s="1"/>
  <c r="F241" i="34"/>
  <c r="J240" i="34"/>
  <c r="H240" i="34"/>
  <c r="F240" i="34"/>
  <c r="J239" i="34"/>
  <c r="H239" i="34"/>
  <c r="K239" i="34" s="1"/>
  <c r="F239" i="34"/>
  <c r="J238" i="34"/>
  <c r="H238" i="34"/>
  <c r="F238" i="34"/>
  <c r="J237" i="34"/>
  <c r="H237" i="34"/>
  <c r="K237" i="34" s="1"/>
  <c r="F237" i="34"/>
  <c r="J236" i="34"/>
  <c r="H236" i="34"/>
  <c r="F236" i="34"/>
  <c r="J235" i="34"/>
  <c r="H235" i="34"/>
  <c r="K235" i="34" s="1"/>
  <c r="F235" i="34"/>
  <c r="J234" i="34"/>
  <c r="H234" i="34"/>
  <c r="F234" i="34"/>
  <c r="J233" i="34"/>
  <c r="H233" i="34"/>
  <c r="K233" i="34" s="1"/>
  <c r="F233" i="34"/>
  <c r="J232" i="34"/>
  <c r="H232" i="34"/>
  <c r="F232" i="34"/>
  <c r="J231" i="34"/>
  <c r="H231" i="34"/>
  <c r="K231" i="34" s="1"/>
  <c r="F231" i="34"/>
  <c r="J230" i="34"/>
  <c r="H230" i="34"/>
  <c r="F230" i="34"/>
  <c r="J229" i="34"/>
  <c r="H229" i="34"/>
  <c r="K229" i="34" s="1"/>
  <c r="F229" i="34"/>
  <c r="J228" i="34"/>
  <c r="H228" i="34"/>
  <c r="F228" i="34"/>
  <c r="J227" i="34"/>
  <c r="H227" i="34"/>
  <c r="K227" i="34" s="1"/>
  <c r="F227" i="34"/>
  <c r="J226" i="34"/>
  <c r="H226" i="34"/>
  <c r="F226" i="34"/>
  <c r="J225" i="34"/>
  <c r="H225" i="34"/>
  <c r="K225" i="34" s="1"/>
  <c r="F225" i="34"/>
  <c r="J224" i="34"/>
  <c r="H224" i="34"/>
  <c r="F224" i="34"/>
  <c r="J223" i="34"/>
  <c r="H223" i="34"/>
  <c r="K223" i="34" s="1"/>
  <c r="F223" i="34"/>
  <c r="J222" i="34"/>
  <c r="H222" i="34"/>
  <c r="F222" i="34"/>
  <c r="J221" i="34"/>
  <c r="H221" i="34"/>
  <c r="K221" i="34" s="1"/>
  <c r="F221" i="34"/>
  <c r="J220" i="34"/>
  <c r="H220" i="34"/>
  <c r="F220" i="34"/>
  <c r="J219" i="34"/>
  <c r="H219" i="34"/>
  <c r="K219" i="34" s="1"/>
  <c r="F219" i="34"/>
  <c r="J218" i="34"/>
  <c r="H218" i="34"/>
  <c r="F218" i="34"/>
  <c r="J217" i="34"/>
  <c r="H217" i="34"/>
  <c r="K217" i="34" s="1"/>
  <c r="F217" i="34"/>
  <c r="J216" i="34"/>
  <c r="H216" i="34"/>
  <c r="F216" i="34"/>
  <c r="J215" i="34"/>
  <c r="H215" i="34"/>
  <c r="K215" i="34" s="1"/>
  <c r="F215" i="34"/>
  <c r="J214" i="34"/>
  <c r="H214" i="34"/>
  <c r="F214" i="34"/>
  <c r="J213" i="34"/>
  <c r="H213" i="34"/>
  <c r="K213" i="34" s="1"/>
  <c r="F213" i="34"/>
  <c r="J212" i="34"/>
  <c r="H212" i="34"/>
  <c r="F212" i="34"/>
  <c r="J211" i="34"/>
  <c r="H211" i="34"/>
  <c r="K211" i="34" s="1"/>
  <c r="F211" i="34"/>
  <c r="J210" i="34"/>
  <c r="H210" i="34"/>
  <c r="F210" i="34"/>
  <c r="J209" i="34"/>
  <c r="H209" i="34"/>
  <c r="K209" i="34" s="1"/>
  <c r="F209" i="34"/>
  <c r="J208" i="34"/>
  <c r="H208" i="34"/>
  <c r="F208" i="34"/>
  <c r="J207" i="34"/>
  <c r="H207" i="34"/>
  <c r="K207" i="34" s="1"/>
  <c r="F207" i="34"/>
  <c r="J206" i="34"/>
  <c r="H206" i="34"/>
  <c r="F206" i="34"/>
  <c r="J205" i="34"/>
  <c r="H205" i="34"/>
  <c r="K205" i="34" s="1"/>
  <c r="F205" i="34"/>
  <c r="J204" i="34"/>
  <c r="H204" i="34"/>
  <c r="F204" i="34"/>
  <c r="J203" i="34"/>
  <c r="H203" i="34"/>
  <c r="K203" i="34" s="1"/>
  <c r="F203" i="34"/>
  <c r="J202" i="34"/>
  <c r="H202" i="34"/>
  <c r="F202" i="34"/>
  <c r="J201" i="34"/>
  <c r="H201" i="34"/>
  <c r="K201" i="34" s="1"/>
  <c r="F201" i="34"/>
  <c r="J200" i="34"/>
  <c r="H200" i="34"/>
  <c r="F200" i="34"/>
  <c r="J199" i="34"/>
  <c r="H199" i="34"/>
  <c r="K199" i="34" s="1"/>
  <c r="F199" i="34"/>
  <c r="J198" i="34"/>
  <c r="H198" i="34"/>
  <c r="F198" i="34"/>
  <c r="J197" i="34"/>
  <c r="H197" i="34"/>
  <c r="K197" i="34" s="1"/>
  <c r="F197" i="34"/>
  <c r="J196" i="34"/>
  <c r="H196" i="34"/>
  <c r="F196" i="34"/>
  <c r="J195" i="34"/>
  <c r="H195" i="34"/>
  <c r="K195" i="34" s="1"/>
  <c r="F195" i="34"/>
  <c r="J194" i="34"/>
  <c r="H194" i="34"/>
  <c r="F194" i="34"/>
  <c r="J193" i="34"/>
  <c r="H193" i="34"/>
  <c r="K193" i="34" s="1"/>
  <c r="F193" i="34"/>
  <c r="J192" i="34"/>
  <c r="H192" i="34"/>
  <c r="F192" i="34"/>
  <c r="J191" i="34"/>
  <c r="H191" i="34"/>
  <c r="K191" i="34" s="1"/>
  <c r="F191" i="34"/>
  <c r="J190" i="34"/>
  <c r="H190" i="34"/>
  <c r="F190" i="34"/>
  <c r="J189" i="34"/>
  <c r="H189" i="34"/>
  <c r="K189" i="34" s="1"/>
  <c r="F189" i="34"/>
  <c r="J188" i="34"/>
  <c r="H188" i="34"/>
  <c r="F188" i="34"/>
  <c r="J187" i="34"/>
  <c r="H187" i="34"/>
  <c r="K187" i="34" s="1"/>
  <c r="F187" i="34"/>
  <c r="J186" i="34"/>
  <c r="H186" i="34"/>
  <c r="F186" i="34"/>
  <c r="J185" i="34"/>
  <c r="H185" i="34"/>
  <c r="K185" i="34" s="1"/>
  <c r="F185" i="34"/>
  <c r="J184" i="34"/>
  <c r="H184" i="34"/>
  <c r="F184" i="34"/>
  <c r="J183" i="34"/>
  <c r="H183" i="34"/>
  <c r="K183" i="34" s="1"/>
  <c r="F183" i="34"/>
  <c r="J182" i="34"/>
  <c r="H182" i="34"/>
  <c r="F182" i="34"/>
  <c r="J181" i="34"/>
  <c r="H181" i="34"/>
  <c r="K181" i="34" s="1"/>
  <c r="F181" i="34"/>
  <c r="J180" i="34"/>
  <c r="H180" i="34"/>
  <c r="F180" i="34"/>
  <c r="J179" i="34"/>
  <c r="H179" i="34"/>
  <c r="K179" i="34" s="1"/>
  <c r="F179" i="34"/>
  <c r="J178" i="34"/>
  <c r="H178" i="34"/>
  <c r="F178" i="34"/>
  <c r="J177" i="34"/>
  <c r="H177" i="34"/>
  <c r="K177" i="34" s="1"/>
  <c r="F177" i="34"/>
  <c r="J176" i="34"/>
  <c r="H176" i="34"/>
  <c r="F176" i="34"/>
  <c r="J175" i="34"/>
  <c r="H175" i="34"/>
  <c r="K175" i="34" s="1"/>
  <c r="F175" i="34"/>
  <c r="J174" i="34"/>
  <c r="H174" i="34"/>
  <c r="F174" i="34"/>
  <c r="J173" i="34"/>
  <c r="H173" i="34"/>
  <c r="K173" i="34" s="1"/>
  <c r="F173" i="34"/>
  <c r="J172" i="34"/>
  <c r="H172" i="34"/>
  <c r="F172" i="34"/>
  <c r="J171" i="34"/>
  <c r="H171" i="34"/>
  <c r="K171" i="34" s="1"/>
  <c r="F171" i="34"/>
  <c r="J170" i="34"/>
  <c r="H170" i="34"/>
  <c r="F170" i="34"/>
  <c r="J169" i="34"/>
  <c r="H169" i="34"/>
  <c r="K169" i="34" s="1"/>
  <c r="F169" i="34"/>
  <c r="J168" i="34"/>
  <c r="H168" i="34"/>
  <c r="F168" i="34"/>
  <c r="J167" i="34"/>
  <c r="H167" i="34"/>
  <c r="K167" i="34" s="1"/>
  <c r="F167" i="34"/>
  <c r="J166" i="34"/>
  <c r="H166" i="34"/>
  <c r="F166" i="34"/>
  <c r="J165" i="34"/>
  <c r="H165" i="34"/>
  <c r="K165" i="34" s="1"/>
  <c r="F165" i="34"/>
  <c r="J164" i="34"/>
  <c r="H164" i="34"/>
  <c r="F164" i="34"/>
  <c r="J163" i="34"/>
  <c r="H163" i="34"/>
  <c r="K163" i="34" s="1"/>
  <c r="F163" i="34"/>
  <c r="J162" i="34"/>
  <c r="H162" i="34"/>
  <c r="F162" i="34"/>
  <c r="J161" i="34"/>
  <c r="H161" i="34"/>
  <c r="K161" i="34" s="1"/>
  <c r="F161" i="34"/>
  <c r="J160" i="34"/>
  <c r="H160" i="34"/>
  <c r="F160" i="34"/>
  <c r="J159" i="34"/>
  <c r="H159" i="34"/>
  <c r="K159" i="34" s="1"/>
  <c r="F159" i="34"/>
  <c r="J158" i="34"/>
  <c r="H158" i="34"/>
  <c r="F158" i="34"/>
  <c r="J157" i="34"/>
  <c r="H157" i="34"/>
  <c r="K157" i="34" s="1"/>
  <c r="F157" i="34"/>
  <c r="J156" i="34"/>
  <c r="H156" i="34"/>
  <c r="F156" i="34"/>
  <c r="J155" i="34"/>
  <c r="H155" i="34"/>
  <c r="K155" i="34" s="1"/>
  <c r="F155" i="34"/>
  <c r="J154" i="34"/>
  <c r="H154" i="34"/>
  <c r="F154" i="34"/>
  <c r="J153" i="34"/>
  <c r="H153" i="34"/>
  <c r="K153" i="34" s="1"/>
  <c r="F153" i="34"/>
  <c r="J152" i="34"/>
  <c r="H152" i="34"/>
  <c r="F152" i="34"/>
  <c r="J151" i="34"/>
  <c r="H151" i="34"/>
  <c r="K151" i="34" s="1"/>
  <c r="F151" i="34"/>
  <c r="J150" i="34"/>
  <c r="H150" i="34"/>
  <c r="F150" i="34"/>
  <c r="J149" i="34"/>
  <c r="H149" i="34"/>
  <c r="K149" i="34" s="1"/>
  <c r="F149" i="34"/>
  <c r="J148" i="34"/>
  <c r="H148" i="34"/>
  <c r="F148" i="34"/>
  <c r="J147" i="34"/>
  <c r="H147" i="34"/>
  <c r="K147" i="34" s="1"/>
  <c r="F147" i="34"/>
  <c r="J146" i="34"/>
  <c r="H146" i="34"/>
  <c r="F146" i="34"/>
  <c r="J145" i="34"/>
  <c r="H145" i="34"/>
  <c r="K145" i="34" s="1"/>
  <c r="F145" i="34"/>
  <c r="J144" i="34"/>
  <c r="H144" i="34"/>
  <c r="F144" i="34"/>
  <c r="J143" i="34"/>
  <c r="H143" i="34"/>
  <c r="K143" i="34" s="1"/>
  <c r="F143" i="34"/>
  <c r="J142" i="34"/>
  <c r="H142" i="34"/>
  <c r="F142" i="34"/>
  <c r="J141" i="34"/>
  <c r="H141" i="34"/>
  <c r="K141" i="34" s="1"/>
  <c r="F141" i="34"/>
  <c r="J140" i="34"/>
  <c r="H140" i="34"/>
  <c r="F140" i="34"/>
  <c r="J139" i="34"/>
  <c r="H139" i="34"/>
  <c r="K139" i="34" s="1"/>
  <c r="F139" i="34"/>
  <c r="J138" i="34"/>
  <c r="H138" i="34"/>
  <c r="F138" i="34"/>
  <c r="J137" i="34"/>
  <c r="H137" i="34"/>
  <c r="K137" i="34" s="1"/>
  <c r="F137" i="34"/>
  <c r="J136" i="34"/>
  <c r="H136" i="34"/>
  <c r="F136" i="34"/>
  <c r="J135" i="34"/>
  <c r="H135" i="34"/>
  <c r="K135" i="34" s="1"/>
  <c r="F135" i="34"/>
  <c r="J134" i="34"/>
  <c r="H134" i="34"/>
  <c r="F134" i="34"/>
  <c r="J133" i="34"/>
  <c r="H133" i="34"/>
  <c r="K133" i="34" s="1"/>
  <c r="F133" i="34"/>
  <c r="J132" i="34"/>
  <c r="H132" i="34"/>
  <c r="F132" i="34"/>
  <c r="J131" i="34"/>
  <c r="H131" i="34"/>
  <c r="K131" i="34" s="1"/>
  <c r="F131" i="34"/>
  <c r="J130" i="34"/>
  <c r="H130" i="34"/>
  <c r="F130" i="34"/>
  <c r="J129" i="34"/>
  <c r="H129" i="34"/>
  <c r="K129" i="34" s="1"/>
  <c r="F129" i="34"/>
  <c r="J128" i="34"/>
  <c r="H128" i="34"/>
  <c r="F128" i="34"/>
  <c r="J127" i="34"/>
  <c r="H127" i="34"/>
  <c r="K127" i="34" s="1"/>
  <c r="F127" i="34"/>
  <c r="J126" i="34"/>
  <c r="H126" i="34"/>
  <c r="F126" i="34"/>
  <c r="J125" i="34"/>
  <c r="H125" i="34"/>
  <c r="K125" i="34" s="1"/>
  <c r="F125" i="34"/>
  <c r="J124" i="34"/>
  <c r="H124" i="34"/>
  <c r="F124" i="34"/>
  <c r="J123" i="34"/>
  <c r="H123" i="34"/>
  <c r="K123" i="34" s="1"/>
  <c r="F123" i="34"/>
  <c r="J122" i="34"/>
  <c r="H122" i="34"/>
  <c r="F122" i="34"/>
  <c r="J121" i="34"/>
  <c r="H121" i="34"/>
  <c r="K121" i="34" s="1"/>
  <c r="F121" i="34"/>
  <c r="J120" i="34"/>
  <c r="H120" i="34"/>
  <c r="F120" i="34"/>
  <c r="J119" i="34"/>
  <c r="H119" i="34"/>
  <c r="K119" i="34" s="1"/>
  <c r="F119" i="34"/>
  <c r="J118" i="34"/>
  <c r="H118" i="34"/>
  <c r="F118" i="34"/>
  <c r="J117" i="34"/>
  <c r="H117" i="34"/>
  <c r="K117" i="34" s="1"/>
  <c r="F117" i="34"/>
  <c r="J116" i="34"/>
  <c r="H116" i="34"/>
  <c r="F116" i="34"/>
  <c r="J115" i="34"/>
  <c r="H115" i="34"/>
  <c r="K115" i="34" s="1"/>
  <c r="F115" i="34"/>
  <c r="J114" i="34"/>
  <c r="H114" i="34"/>
  <c r="F114" i="34"/>
  <c r="J113" i="34"/>
  <c r="H113" i="34"/>
  <c r="K113" i="34" s="1"/>
  <c r="F113" i="34"/>
  <c r="J112" i="34"/>
  <c r="H112" i="34"/>
  <c r="F112" i="34"/>
  <c r="J111" i="34"/>
  <c r="H111" i="34"/>
  <c r="K111" i="34" s="1"/>
  <c r="F111" i="34"/>
  <c r="J110" i="34"/>
  <c r="H110" i="34"/>
  <c r="F110" i="34"/>
  <c r="J109" i="34"/>
  <c r="H109" i="34"/>
  <c r="K109" i="34" s="1"/>
  <c r="F109" i="34"/>
  <c r="J108" i="34"/>
  <c r="H108" i="34"/>
  <c r="F108" i="34"/>
  <c r="J107" i="34"/>
  <c r="H107" i="34"/>
  <c r="K107" i="34" s="1"/>
  <c r="F107" i="34"/>
  <c r="J106" i="34"/>
  <c r="H106" i="34"/>
  <c r="F106" i="34"/>
  <c r="J105" i="34"/>
  <c r="H105" i="34"/>
  <c r="K105" i="34" s="1"/>
  <c r="F105" i="34"/>
  <c r="J104" i="34"/>
  <c r="H104" i="34"/>
  <c r="F104" i="34"/>
  <c r="J103" i="34"/>
  <c r="H103" i="34"/>
  <c r="K103" i="34" s="1"/>
  <c r="F103" i="34"/>
  <c r="J102" i="34"/>
  <c r="H102" i="34"/>
  <c r="F102" i="34"/>
  <c r="J101" i="34"/>
  <c r="H101" i="34"/>
  <c r="K101" i="34" s="1"/>
  <c r="F101" i="34"/>
  <c r="J100" i="34"/>
  <c r="H100" i="34"/>
  <c r="F100" i="34"/>
  <c r="J99" i="34"/>
  <c r="H99" i="34"/>
  <c r="K99" i="34" s="1"/>
  <c r="F99" i="34"/>
  <c r="J98" i="34"/>
  <c r="H98" i="34"/>
  <c r="F98" i="34"/>
  <c r="J97" i="34"/>
  <c r="H97" i="34"/>
  <c r="K97" i="34" s="1"/>
  <c r="F97" i="34"/>
  <c r="J96" i="34"/>
  <c r="H96" i="34"/>
  <c r="F96" i="34"/>
  <c r="J95" i="34"/>
  <c r="H95" i="34"/>
  <c r="K95" i="34" s="1"/>
  <c r="F95" i="34"/>
  <c r="J94" i="34"/>
  <c r="H94" i="34"/>
  <c r="F94" i="34"/>
  <c r="J93" i="34"/>
  <c r="H93" i="34"/>
  <c r="K93" i="34" s="1"/>
  <c r="F93" i="34"/>
  <c r="J92" i="34"/>
  <c r="H92" i="34"/>
  <c r="F92" i="34"/>
  <c r="J91" i="34"/>
  <c r="H91" i="34"/>
  <c r="K91" i="34" s="1"/>
  <c r="F91" i="34"/>
  <c r="J90" i="34"/>
  <c r="H90" i="34"/>
  <c r="F90" i="34"/>
  <c r="J89" i="34"/>
  <c r="H89" i="34"/>
  <c r="K89" i="34" s="1"/>
  <c r="F89" i="34"/>
  <c r="J88" i="34"/>
  <c r="H88" i="34"/>
  <c r="F88" i="34"/>
  <c r="J87" i="34"/>
  <c r="H87" i="34"/>
  <c r="K87" i="34" s="1"/>
  <c r="F87" i="34"/>
  <c r="J86" i="34"/>
  <c r="H86" i="34"/>
  <c r="F86" i="34"/>
  <c r="J85" i="34"/>
  <c r="H85" i="34"/>
  <c r="K85" i="34" s="1"/>
  <c r="F85" i="34"/>
  <c r="J84" i="34"/>
  <c r="H84" i="34"/>
  <c r="F84" i="34"/>
  <c r="J83" i="34"/>
  <c r="H83" i="34"/>
  <c r="K83" i="34" s="1"/>
  <c r="F83" i="34"/>
  <c r="J82" i="34"/>
  <c r="H82" i="34"/>
  <c r="F82" i="34"/>
  <c r="J81" i="34"/>
  <c r="H81" i="34"/>
  <c r="K81" i="34" s="1"/>
  <c r="F81" i="34"/>
  <c r="J80" i="34"/>
  <c r="H80" i="34"/>
  <c r="F80" i="34"/>
  <c r="J79" i="34"/>
  <c r="H79" i="34"/>
  <c r="K79" i="34" s="1"/>
  <c r="F79" i="34"/>
  <c r="J78" i="34"/>
  <c r="H78" i="34"/>
  <c r="F78" i="34"/>
  <c r="J77" i="34"/>
  <c r="H77" i="34"/>
  <c r="K77" i="34" s="1"/>
  <c r="F77" i="34"/>
  <c r="J76" i="34"/>
  <c r="H76" i="34"/>
  <c r="F76" i="34"/>
  <c r="J75" i="34"/>
  <c r="H75" i="34"/>
  <c r="K75" i="34" s="1"/>
  <c r="F75" i="34"/>
  <c r="J74" i="34"/>
  <c r="H74" i="34"/>
  <c r="F74" i="34"/>
  <c r="J73" i="34"/>
  <c r="H73" i="34"/>
  <c r="K73" i="34" s="1"/>
  <c r="F73" i="34"/>
  <c r="J72" i="34"/>
  <c r="H72" i="34"/>
  <c r="F72" i="34"/>
  <c r="J71" i="34"/>
  <c r="H71" i="34"/>
  <c r="K71" i="34" s="1"/>
  <c r="F71" i="34"/>
  <c r="J70" i="34"/>
  <c r="H70" i="34"/>
  <c r="F70" i="34"/>
  <c r="J69" i="34"/>
  <c r="H69" i="34"/>
  <c r="K69" i="34" s="1"/>
  <c r="F69" i="34"/>
  <c r="J68" i="34"/>
  <c r="H68" i="34"/>
  <c r="F68" i="34"/>
  <c r="J67" i="34"/>
  <c r="H67" i="34"/>
  <c r="K67" i="34" s="1"/>
  <c r="F67" i="34"/>
  <c r="J66" i="34"/>
  <c r="H66" i="34"/>
  <c r="F66" i="34"/>
  <c r="J65" i="34"/>
  <c r="H65" i="34"/>
  <c r="K65" i="34" s="1"/>
  <c r="F65" i="34"/>
  <c r="J64" i="34"/>
  <c r="H64" i="34"/>
  <c r="F64" i="34"/>
  <c r="J63" i="34"/>
  <c r="H63" i="34"/>
  <c r="K63" i="34" s="1"/>
  <c r="F63" i="34"/>
  <c r="J62" i="34"/>
  <c r="H62" i="34"/>
  <c r="F62" i="34"/>
  <c r="J61" i="34"/>
  <c r="H61" i="34"/>
  <c r="K61" i="34" s="1"/>
  <c r="F61" i="34"/>
  <c r="J60" i="34"/>
  <c r="H60" i="34"/>
  <c r="F60" i="34"/>
  <c r="J59" i="34"/>
  <c r="H59" i="34"/>
  <c r="K59" i="34" s="1"/>
  <c r="F59" i="34"/>
  <c r="J58" i="34"/>
  <c r="H58" i="34"/>
  <c r="F58" i="34"/>
  <c r="J57" i="34"/>
  <c r="H57" i="34"/>
  <c r="K57" i="34" s="1"/>
  <c r="F57" i="34"/>
  <c r="J56" i="34"/>
  <c r="H56" i="34"/>
  <c r="F56" i="34"/>
  <c r="J55" i="34"/>
  <c r="H55" i="34"/>
  <c r="K55" i="34" s="1"/>
  <c r="F55" i="34"/>
  <c r="J54" i="34"/>
  <c r="H54" i="34"/>
  <c r="F54" i="34"/>
  <c r="J53" i="34"/>
  <c r="H53" i="34"/>
  <c r="K53" i="34" s="1"/>
  <c r="F53" i="34"/>
  <c r="J52" i="34"/>
  <c r="H52" i="34"/>
  <c r="F52" i="34"/>
  <c r="J51" i="34"/>
  <c r="H51" i="34"/>
  <c r="K51" i="34" s="1"/>
  <c r="F51" i="34"/>
  <c r="J50" i="34"/>
  <c r="H50" i="34"/>
  <c r="F50" i="34"/>
  <c r="J49" i="34"/>
  <c r="H49" i="34"/>
  <c r="K49" i="34" s="1"/>
  <c r="F49" i="34"/>
  <c r="J48" i="34"/>
  <c r="H48" i="34"/>
  <c r="F48" i="34"/>
  <c r="J47" i="34"/>
  <c r="H47" i="34"/>
  <c r="K47" i="34" s="1"/>
  <c r="F47" i="34"/>
  <c r="J46" i="34"/>
  <c r="H46" i="34"/>
  <c r="F46" i="34"/>
  <c r="J45" i="34"/>
  <c r="H45" i="34"/>
  <c r="K45" i="34" s="1"/>
  <c r="F45" i="34"/>
  <c r="J44" i="34"/>
  <c r="H44" i="34"/>
  <c r="F44" i="34"/>
  <c r="J43" i="34"/>
  <c r="H43" i="34"/>
  <c r="K43" i="34" s="1"/>
  <c r="F43" i="34"/>
  <c r="J42" i="34"/>
  <c r="H42" i="34"/>
  <c r="F42" i="34"/>
  <c r="J41" i="34"/>
  <c r="H41" i="34"/>
  <c r="K41" i="34" s="1"/>
  <c r="F41" i="34"/>
  <c r="J40" i="34"/>
  <c r="H40" i="34"/>
  <c r="F40" i="34"/>
  <c r="J39" i="34"/>
  <c r="H39" i="34"/>
  <c r="K39" i="34" s="1"/>
  <c r="F39" i="34"/>
  <c r="J38" i="34"/>
  <c r="H38" i="34"/>
  <c r="F38" i="34"/>
  <c r="J37" i="34"/>
  <c r="H37" i="34"/>
  <c r="K37" i="34" s="1"/>
  <c r="F37" i="34"/>
  <c r="J36" i="34"/>
  <c r="H36" i="34"/>
  <c r="F36" i="34"/>
  <c r="J35" i="34"/>
  <c r="H35" i="34"/>
  <c r="K35" i="34" s="1"/>
  <c r="F35" i="34"/>
  <c r="J34" i="34"/>
  <c r="H34" i="34"/>
  <c r="F34" i="34"/>
  <c r="J33" i="34"/>
  <c r="H33" i="34"/>
  <c r="K33" i="34" s="1"/>
  <c r="F33" i="34"/>
  <c r="J32" i="34"/>
  <c r="H32" i="34"/>
  <c r="F32" i="34"/>
  <c r="J31" i="34"/>
  <c r="H31" i="34"/>
  <c r="K31" i="34" s="1"/>
  <c r="F31" i="34"/>
  <c r="J30" i="34"/>
  <c r="H30" i="34"/>
  <c r="F30" i="34"/>
  <c r="J29" i="34"/>
  <c r="H29" i="34"/>
  <c r="F29" i="34"/>
  <c r="J28" i="34"/>
  <c r="H28" i="34"/>
  <c r="F28" i="34"/>
  <c r="J27" i="34"/>
  <c r="H27" i="34"/>
  <c r="F27" i="34"/>
  <c r="J26" i="34"/>
  <c r="H26" i="34"/>
  <c r="F26" i="34"/>
  <c r="J25" i="34"/>
  <c r="H25" i="34"/>
  <c r="F25" i="34"/>
  <c r="J24" i="34"/>
  <c r="H24" i="34"/>
  <c r="F24" i="34"/>
  <c r="J23" i="34"/>
  <c r="H23" i="34"/>
  <c r="F23" i="34"/>
  <c r="J22" i="34"/>
  <c r="H22" i="34"/>
  <c r="F22" i="34"/>
  <c r="J21" i="34"/>
  <c r="H21" i="34"/>
  <c r="F21" i="34"/>
  <c r="J20" i="34"/>
  <c r="H20" i="34"/>
  <c r="F20" i="34"/>
  <c r="J19" i="34"/>
  <c r="H19" i="34"/>
  <c r="F19" i="34"/>
  <c r="J18" i="34"/>
  <c r="H18" i="34"/>
  <c r="F18" i="34"/>
  <c r="J17" i="34"/>
  <c r="H17" i="34"/>
  <c r="F17" i="34"/>
  <c r="J16" i="34"/>
  <c r="H16" i="34"/>
  <c r="F16" i="34"/>
  <c r="J15" i="34"/>
  <c r="H15" i="34"/>
  <c r="F15" i="34"/>
  <c r="J14" i="34"/>
  <c r="H14" i="34"/>
  <c r="F14" i="34"/>
  <c r="J13" i="34"/>
  <c r="H13" i="34"/>
  <c r="F13" i="34"/>
  <c r="J12" i="34"/>
  <c r="H12" i="34"/>
  <c r="F12" i="34"/>
  <c r="J11" i="34"/>
  <c r="H11" i="34"/>
  <c r="F11" i="34"/>
  <c r="J10" i="34"/>
  <c r="H10" i="34"/>
  <c r="F10" i="34"/>
  <c r="H9" i="34"/>
  <c r="F9" i="34"/>
  <c r="H8" i="34"/>
  <c r="F8" i="34"/>
  <c r="CK5" i="34"/>
  <c r="CJ5" i="34"/>
  <c r="CI5" i="34"/>
  <c r="CH5" i="34"/>
  <c r="CG5" i="34"/>
  <c r="CF5" i="34"/>
  <c r="CE5" i="34"/>
  <c r="CD5" i="34"/>
  <c r="CC5" i="34"/>
  <c r="CB5" i="34"/>
  <c r="CA5" i="34"/>
  <c r="BZ5" i="34"/>
  <c r="BY5" i="34"/>
  <c r="BX5" i="34"/>
  <c r="BW5" i="34"/>
  <c r="BV5" i="34"/>
  <c r="BU5" i="34"/>
  <c r="BT5" i="34"/>
  <c r="BS5" i="34"/>
  <c r="BR5" i="34"/>
  <c r="BQ5" i="34"/>
  <c r="BP5" i="34"/>
  <c r="BO5" i="34"/>
  <c r="BN5" i="34"/>
  <c r="BM5" i="34"/>
  <c r="BL5" i="34"/>
  <c r="BK5" i="34"/>
  <c r="BJ5" i="34"/>
  <c r="BI5" i="34"/>
  <c r="BH5" i="34"/>
  <c r="BG5" i="34"/>
  <c r="BF5" i="34"/>
  <c r="BE5" i="34"/>
  <c r="BD5" i="34"/>
  <c r="BC5" i="34"/>
  <c r="BB5" i="34"/>
  <c r="BA5" i="34"/>
  <c r="AZ5" i="34"/>
  <c r="AY5" i="34"/>
  <c r="AX5" i="34"/>
  <c r="AW5" i="34"/>
  <c r="AV5" i="34"/>
  <c r="AU5" i="34"/>
  <c r="AT5" i="34"/>
  <c r="AS5" i="34"/>
  <c r="AR5" i="34"/>
  <c r="AQ5" i="34"/>
  <c r="AP5" i="34"/>
  <c r="AO5" i="34"/>
  <c r="AN5" i="34"/>
  <c r="AM5" i="34"/>
  <c r="AL5" i="34"/>
  <c r="AK5" i="34"/>
  <c r="AJ5" i="34"/>
  <c r="AI5" i="34"/>
  <c r="AH5" i="34"/>
  <c r="AG5" i="34"/>
  <c r="AF5" i="34"/>
  <c r="AE5" i="34"/>
  <c r="AD5" i="34"/>
  <c r="AC5" i="34"/>
  <c r="AB5" i="34"/>
  <c r="AA5" i="34"/>
  <c r="Z5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CK4" i="34"/>
  <c r="CJ4" i="34"/>
  <c r="CI4" i="34"/>
  <c r="CH4" i="34"/>
  <c r="CG4" i="34"/>
  <c r="CF4" i="34"/>
  <c r="CE4" i="34"/>
  <c r="CD4" i="34"/>
  <c r="CC4" i="34"/>
  <c r="CB4" i="34"/>
  <c r="CA4" i="34"/>
  <c r="BZ4" i="34"/>
  <c r="BY4" i="34"/>
  <c r="BX4" i="34"/>
  <c r="BW4" i="34"/>
  <c r="BV4" i="34"/>
  <c r="BU4" i="34"/>
  <c r="BT4" i="34"/>
  <c r="BS4" i="34"/>
  <c r="BR4" i="34"/>
  <c r="BQ4" i="34"/>
  <c r="BP4" i="34"/>
  <c r="BO4" i="34"/>
  <c r="BN4" i="34"/>
  <c r="BM4" i="34"/>
  <c r="BL4" i="34"/>
  <c r="BK4" i="34"/>
  <c r="BJ4" i="34"/>
  <c r="BI4" i="34"/>
  <c r="BH4" i="34"/>
  <c r="BG4" i="34"/>
  <c r="BF4" i="34"/>
  <c r="BE4" i="34"/>
  <c r="BD4" i="34"/>
  <c r="BC4" i="34"/>
  <c r="BB4" i="34"/>
  <c r="BA4" i="34"/>
  <c r="AZ4" i="34"/>
  <c r="AY4" i="34"/>
  <c r="AX4" i="34"/>
  <c r="AW4" i="34"/>
  <c r="AV4" i="34"/>
  <c r="AU4" i="34"/>
  <c r="AT4" i="34"/>
  <c r="AS4" i="34"/>
  <c r="AR4" i="34"/>
  <c r="AQ4" i="34"/>
  <c r="AP4" i="34"/>
  <c r="AO4" i="34"/>
  <c r="AN4" i="34"/>
  <c r="AM4" i="34"/>
  <c r="AL4" i="34"/>
  <c r="AK4" i="34"/>
  <c r="AJ4" i="34"/>
  <c r="AI4" i="34"/>
  <c r="AH4" i="34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CK3" i="34"/>
  <c r="CJ3" i="34"/>
  <c r="CI3" i="34"/>
  <c r="CH3" i="34"/>
  <c r="CG3" i="34"/>
  <c r="CF3" i="34"/>
  <c r="I3" i="34"/>
  <c r="G3" i="34"/>
  <c r="E3" i="34"/>
  <c r="J255" i="33"/>
  <c r="H255" i="33"/>
  <c r="F255" i="33"/>
  <c r="J254" i="33"/>
  <c r="H254" i="33"/>
  <c r="K254" i="33" s="1"/>
  <c r="F254" i="33"/>
  <c r="J253" i="33"/>
  <c r="H253" i="33"/>
  <c r="F253" i="33"/>
  <c r="J252" i="33"/>
  <c r="H252" i="33"/>
  <c r="K252" i="33" s="1"/>
  <c r="F252" i="33"/>
  <c r="J251" i="33"/>
  <c r="H251" i="33"/>
  <c r="F251" i="33"/>
  <c r="J250" i="33"/>
  <c r="H250" i="33"/>
  <c r="K250" i="33" s="1"/>
  <c r="F250" i="33"/>
  <c r="J249" i="33"/>
  <c r="H249" i="33"/>
  <c r="F249" i="33"/>
  <c r="J248" i="33"/>
  <c r="H248" i="33"/>
  <c r="K248" i="33" s="1"/>
  <c r="F248" i="33"/>
  <c r="J247" i="33"/>
  <c r="H247" i="33"/>
  <c r="F247" i="33"/>
  <c r="J246" i="33"/>
  <c r="H246" i="33"/>
  <c r="K246" i="33" s="1"/>
  <c r="F246" i="33"/>
  <c r="J245" i="33"/>
  <c r="H245" i="33"/>
  <c r="F245" i="33"/>
  <c r="J244" i="33"/>
  <c r="H244" i="33"/>
  <c r="K244" i="33" s="1"/>
  <c r="F244" i="33"/>
  <c r="J243" i="33"/>
  <c r="H243" i="33"/>
  <c r="F243" i="33"/>
  <c r="J242" i="33"/>
  <c r="H242" i="33"/>
  <c r="K242" i="33" s="1"/>
  <c r="F242" i="33"/>
  <c r="J241" i="33"/>
  <c r="H241" i="33"/>
  <c r="F241" i="33"/>
  <c r="J240" i="33"/>
  <c r="H240" i="33"/>
  <c r="K240" i="33" s="1"/>
  <c r="F240" i="33"/>
  <c r="J239" i="33"/>
  <c r="H239" i="33"/>
  <c r="F239" i="33"/>
  <c r="J238" i="33"/>
  <c r="H238" i="33"/>
  <c r="K238" i="33" s="1"/>
  <c r="F238" i="33"/>
  <c r="J237" i="33"/>
  <c r="H237" i="33"/>
  <c r="F237" i="33"/>
  <c r="J236" i="33"/>
  <c r="H236" i="33"/>
  <c r="K236" i="33" s="1"/>
  <c r="F236" i="33"/>
  <c r="J235" i="33"/>
  <c r="H235" i="33"/>
  <c r="F235" i="33"/>
  <c r="J234" i="33"/>
  <c r="H234" i="33"/>
  <c r="K234" i="33" s="1"/>
  <c r="F234" i="33"/>
  <c r="J233" i="33"/>
  <c r="H233" i="33"/>
  <c r="F233" i="33"/>
  <c r="J232" i="33"/>
  <c r="H232" i="33"/>
  <c r="K232" i="33" s="1"/>
  <c r="F232" i="33"/>
  <c r="J231" i="33"/>
  <c r="H231" i="33"/>
  <c r="F231" i="33"/>
  <c r="J230" i="33"/>
  <c r="H230" i="33"/>
  <c r="K230" i="33" s="1"/>
  <c r="F230" i="33"/>
  <c r="J229" i="33"/>
  <c r="H229" i="33"/>
  <c r="F229" i="33"/>
  <c r="J228" i="33"/>
  <c r="H228" i="33"/>
  <c r="K228" i="33" s="1"/>
  <c r="F228" i="33"/>
  <c r="J227" i="33"/>
  <c r="H227" i="33"/>
  <c r="F227" i="33"/>
  <c r="J226" i="33"/>
  <c r="H226" i="33"/>
  <c r="K226" i="33" s="1"/>
  <c r="F226" i="33"/>
  <c r="J225" i="33"/>
  <c r="H225" i="33"/>
  <c r="F225" i="33"/>
  <c r="J224" i="33"/>
  <c r="H224" i="33"/>
  <c r="K224" i="33" s="1"/>
  <c r="F224" i="33"/>
  <c r="J223" i="33"/>
  <c r="H223" i="33"/>
  <c r="F223" i="33"/>
  <c r="J222" i="33"/>
  <c r="H222" i="33"/>
  <c r="K222" i="33" s="1"/>
  <c r="F222" i="33"/>
  <c r="J221" i="33"/>
  <c r="H221" i="33"/>
  <c r="F221" i="33"/>
  <c r="J220" i="33"/>
  <c r="H220" i="33"/>
  <c r="K220" i="33" s="1"/>
  <c r="F220" i="33"/>
  <c r="J219" i="33"/>
  <c r="H219" i="33"/>
  <c r="F219" i="33"/>
  <c r="J218" i="33"/>
  <c r="H218" i="33"/>
  <c r="K218" i="33" s="1"/>
  <c r="F218" i="33"/>
  <c r="J217" i="33"/>
  <c r="H217" i="33"/>
  <c r="F217" i="33"/>
  <c r="J216" i="33"/>
  <c r="H216" i="33"/>
  <c r="K216" i="33" s="1"/>
  <c r="F216" i="33"/>
  <c r="J215" i="33"/>
  <c r="H215" i="33"/>
  <c r="F215" i="33"/>
  <c r="J214" i="33"/>
  <c r="H214" i="33"/>
  <c r="K214" i="33" s="1"/>
  <c r="F214" i="33"/>
  <c r="J213" i="33"/>
  <c r="H213" i="33"/>
  <c r="F213" i="33"/>
  <c r="J212" i="33"/>
  <c r="H212" i="33"/>
  <c r="K212" i="33" s="1"/>
  <c r="F212" i="33"/>
  <c r="J211" i="33"/>
  <c r="H211" i="33"/>
  <c r="F211" i="33"/>
  <c r="J210" i="33"/>
  <c r="H210" i="33"/>
  <c r="K210" i="33" s="1"/>
  <c r="F210" i="33"/>
  <c r="J209" i="33"/>
  <c r="H209" i="33"/>
  <c r="F209" i="33"/>
  <c r="J208" i="33"/>
  <c r="H208" i="33"/>
  <c r="K208" i="33" s="1"/>
  <c r="F208" i="33"/>
  <c r="J207" i="33"/>
  <c r="H207" i="33"/>
  <c r="F207" i="33"/>
  <c r="J206" i="33"/>
  <c r="H206" i="33"/>
  <c r="K206" i="33" s="1"/>
  <c r="F206" i="33"/>
  <c r="J205" i="33"/>
  <c r="H205" i="33"/>
  <c r="F205" i="33"/>
  <c r="J204" i="33"/>
  <c r="H204" i="33"/>
  <c r="K204" i="33" s="1"/>
  <c r="F204" i="33"/>
  <c r="J203" i="33"/>
  <c r="H203" i="33"/>
  <c r="F203" i="33"/>
  <c r="J202" i="33"/>
  <c r="H202" i="33"/>
  <c r="K202" i="33" s="1"/>
  <c r="F202" i="33"/>
  <c r="J201" i="33"/>
  <c r="H201" i="33"/>
  <c r="F201" i="33"/>
  <c r="J200" i="33"/>
  <c r="H200" i="33"/>
  <c r="K200" i="33" s="1"/>
  <c r="F200" i="33"/>
  <c r="J199" i="33"/>
  <c r="H199" i="33"/>
  <c r="F199" i="33"/>
  <c r="J198" i="33"/>
  <c r="H198" i="33"/>
  <c r="K198" i="33" s="1"/>
  <c r="F198" i="33"/>
  <c r="J197" i="33"/>
  <c r="H197" i="33"/>
  <c r="F197" i="33"/>
  <c r="J196" i="33"/>
  <c r="H196" i="33"/>
  <c r="K196" i="33" s="1"/>
  <c r="F196" i="33"/>
  <c r="J195" i="33"/>
  <c r="H195" i="33"/>
  <c r="F195" i="33"/>
  <c r="J194" i="33"/>
  <c r="H194" i="33"/>
  <c r="K194" i="33" s="1"/>
  <c r="F194" i="33"/>
  <c r="J193" i="33"/>
  <c r="H193" i="33"/>
  <c r="F193" i="33"/>
  <c r="J192" i="33"/>
  <c r="H192" i="33"/>
  <c r="K192" i="33" s="1"/>
  <c r="F192" i="33"/>
  <c r="J191" i="33"/>
  <c r="H191" i="33"/>
  <c r="F191" i="33"/>
  <c r="J190" i="33"/>
  <c r="H190" i="33"/>
  <c r="K190" i="33" s="1"/>
  <c r="F190" i="33"/>
  <c r="J189" i="33"/>
  <c r="H189" i="33"/>
  <c r="F189" i="33"/>
  <c r="J188" i="33"/>
  <c r="H188" i="33"/>
  <c r="K188" i="33" s="1"/>
  <c r="F188" i="33"/>
  <c r="J187" i="33"/>
  <c r="H187" i="33"/>
  <c r="F187" i="33"/>
  <c r="J186" i="33"/>
  <c r="H186" i="33"/>
  <c r="K186" i="33" s="1"/>
  <c r="F186" i="33"/>
  <c r="J185" i="33"/>
  <c r="H185" i="33"/>
  <c r="F185" i="33"/>
  <c r="J184" i="33"/>
  <c r="H184" i="33"/>
  <c r="K184" i="33" s="1"/>
  <c r="F184" i="33"/>
  <c r="J183" i="33"/>
  <c r="H183" i="33"/>
  <c r="F183" i="33"/>
  <c r="J182" i="33"/>
  <c r="H182" i="33"/>
  <c r="K182" i="33" s="1"/>
  <c r="F182" i="33"/>
  <c r="J181" i="33"/>
  <c r="H181" i="33"/>
  <c r="F181" i="33"/>
  <c r="J180" i="33"/>
  <c r="H180" i="33"/>
  <c r="K180" i="33" s="1"/>
  <c r="F180" i="33"/>
  <c r="J179" i="33"/>
  <c r="H179" i="33"/>
  <c r="F179" i="33"/>
  <c r="J178" i="33"/>
  <c r="H178" i="33"/>
  <c r="K178" i="33" s="1"/>
  <c r="F178" i="33"/>
  <c r="J177" i="33"/>
  <c r="H177" i="33"/>
  <c r="F177" i="33"/>
  <c r="J176" i="33"/>
  <c r="H176" i="33"/>
  <c r="K176" i="33" s="1"/>
  <c r="F176" i="33"/>
  <c r="J175" i="33"/>
  <c r="H175" i="33"/>
  <c r="F175" i="33"/>
  <c r="J174" i="33"/>
  <c r="H174" i="33"/>
  <c r="K174" i="33" s="1"/>
  <c r="F174" i="33"/>
  <c r="J173" i="33"/>
  <c r="H173" i="33"/>
  <c r="F173" i="33"/>
  <c r="J172" i="33"/>
  <c r="H172" i="33"/>
  <c r="K172" i="33" s="1"/>
  <c r="F172" i="33"/>
  <c r="J171" i="33"/>
  <c r="H171" i="33"/>
  <c r="F171" i="33"/>
  <c r="J170" i="33"/>
  <c r="H170" i="33"/>
  <c r="K170" i="33" s="1"/>
  <c r="F170" i="33"/>
  <c r="J169" i="33"/>
  <c r="H169" i="33"/>
  <c r="F169" i="33"/>
  <c r="J168" i="33"/>
  <c r="H168" i="33"/>
  <c r="K168" i="33" s="1"/>
  <c r="F168" i="33"/>
  <c r="J167" i="33"/>
  <c r="H167" i="33"/>
  <c r="F167" i="33"/>
  <c r="J166" i="33"/>
  <c r="H166" i="33"/>
  <c r="K166" i="33" s="1"/>
  <c r="F166" i="33"/>
  <c r="J165" i="33"/>
  <c r="H165" i="33"/>
  <c r="F165" i="33"/>
  <c r="J164" i="33"/>
  <c r="H164" i="33"/>
  <c r="K164" i="33" s="1"/>
  <c r="F164" i="33"/>
  <c r="J163" i="33"/>
  <c r="H163" i="33"/>
  <c r="F163" i="33"/>
  <c r="J162" i="33"/>
  <c r="H162" i="33"/>
  <c r="K162" i="33" s="1"/>
  <c r="F162" i="33"/>
  <c r="J161" i="33"/>
  <c r="H161" i="33"/>
  <c r="F161" i="33"/>
  <c r="J160" i="33"/>
  <c r="H160" i="33"/>
  <c r="K160" i="33" s="1"/>
  <c r="F160" i="33"/>
  <c r="J159" i="33"/>
  <c r="H159" i="33"/>
  <c r="F159" i="33"/>
  <c r="J158" i="33"/>
  <c r="H158" i="33"/>
  <c r="K158" i="33" s="1"/>
  <c r="F158" i="33"/>
  <c r="J157" i="33"/>
  <c r="H157" i="33"/>
  <c r="F157" i="33"/>
  <c r="J156" i="33"/>
  <c r="H156" i="33"/>
  <c r="K156" i="33" s="1"/>
  <c r="F156" i="33"/>
  <c r="J155" i="33"/>
  <c r="H155" i="33"/>
  <c r="F155" i="33"/>
  <c r="J154" i="33"/>
  <c r="H154" i="33"/>
  <c r="K154" i="33" s="1"/>
  <c r="F154" i="33"/>
  <c r="J153" i="33"/>
  <c r="H153" i="33"/>
  <c r="F153" i="33"/>
  <c r="J152" i="33"/>
  <c r="H152" i="33"/>
  <c r="K152" i="33" s="1"/>
  <c r="F152" i="33"/>
  <c r="J151" i="33"/>
  <c r="H151" i="33"/>
  <c r="F151" i="33"/>
  <c r="J150" i="33"/>
  <c r="H150" i="33"/>
  <c r="K150" i="33" s="1"/>
  <c r="F150" i="33"/>
  <c r="J149" i="33"/>
  <c r="H149" i="33"/>
  <c r="F149" i="33"/>
  <c r="J148" i="33"/>
  <c r="H148" i="33"/>
  <c r="K148" i="33" s="1"/>
  <c r="F148" i="33"/>
  <c r="J147" i="33"/>
  <c r="H147" i="33"/>
  <c r="F147" i="33"/>
  <c r="J146" i="33"/>
  <c r="H146" i="33"/>
  <c r="K146" i="33" s="1"/>
  <c r="F146" i="33"/>
  <c r="J145" i="33"/>
  <c r="H145" i="33"/>
  <c r="F145" i="33"/>
  <c r="J144" i="33"/>
  <c r="H144" i="33"/>
  <c r="K144" i="33" s="1"/>
  <c r="F144" i="33"/>
  <c r="J143" i="33"/>
  <c r="H143" i="33"/>
  <c r="F143" i="33"/>
  <c r="J142" i="33"/>
  <c r="H142" i="33"/>
  <c r="K142" i="33" s="1"/>
  <c r="F142" i="33"/>
  <c r="J141" i="33"/>
  <c r="H141" i="33"/>
  <c r="F141" i="33"/>
  <c r="J140" i="33"/>
  <c r="H140" i="33"/>
  <c r="K140" i="33" s="1"/>
  <c r="F140" i="33"/>
  <c r="J139" i="33"/>
  <c r="H139" i="33"/>
  <c r="F139" i="33"/>
  <c r="J138" i="33"/>
  <c r="H138" i="33"/>
  <c r="K138" i="33" s="1"/>
  <c r="F138" i="33"/>
  <c r="J137" i="33"/>
  <c r="H137" i="33"/>
  <c r="F137" i="33"/>
  <c r="J136" i="33"/>
  <c r="H136" i="33"/>
  <c r="K136" i="33" s="1"/>
  <c r="F136" i="33"/>
  <c r="J135" i="33"/>
  <c r="H135" i="33"/>
  <c r="F135" i="33"/>
  <c r="J134" i="33"/>
  <c r="H134" i="33"/>
  <c r="K134" i="33" s="1"/>
  <c r="F134" i="33"/>
  <c r="J133" i="33"/>
  <c r="H133" i="33"/>
  <c r="F133" i="33"/>
  <c r="J132" i="33"/>
  <c r="H132" i="33"/>
  <c r="K132" i="33" s="1"/>
  <c r="F132" i="33"/>
  <c r="J131" i="33"/>
  <c r="H131" i="33"/>
  <c r="F131" i="33"/>
  <c r="J130" i="33"/>
  <c r="H130" i="33"/>
  <c r="K130" i="33" s="1"/>
  <c r="F130" i="33"/>
  <c r="J129" i="33"/>
  <c r="H129" i="33"/>
  <c r="F129" i="33"/>
  <c r="J128" i="33"/>
  <c r="H128" i="33"/>
  <c r="K128" i="33" s="1"/>
  <c r="F128" i="33"/>
  <c r="J127" i="33"/>
  <c r="H127" i="33"/>
  <c r="F127" i="33"/>
  <c r="J126" i="33"/>
  <c r="H126" i="33"/>
  <c r="K126" i="33" s="1"/>
  <c r="F126" i="33"/>
  <c r="J125" i="33"/>
  <c r="H125" i="33"/>
  <c r="F125" i="33"/>
  <c r="J124" i="33"/>
  <c r="H124" i="33"/>
  <c r="K124" i="33" s="1"/>
  <c r="F124" i="33"/>
  <c r="J123" i="33"/>
  <c r="H123" i="33"/>
  <c r="F123" i="33"/>
  <c r="J122" i="33"/>
  <c r="H122" i="33"/>
  <c r="K122" i="33" s="1"/>
  <c r="F122" i="33"/>
  <c r="J121" i="33"/>
  <c r="H121" i="33"/>
  <c r="F121" i="33"/>
  <c r="J120" i="33"/>
  <c r="H120" i="33"/>
  <c r="K120" i="33" s="1"/>
  <c r="F120" i="33"/>
  <c r="J119" i="33"/>
  <c r="H119" i="33"/>
  <c r="F119" i="33"/>
  <c r="J118" i="33"/>
  <c r="H118" i="33"/>
  <c r="K118" i="33" s="1"/>
  <c r="F118" i="33"/>
  <c r="J117" i="33"/>
  <c r="H117" i="33"/>
  <c r="F117" i="33"/>
  <c r="J116" i="33"/>
  <c r="H116" i="33"/>
  <c r="K116" i="33" s="1"/>
  <c r="F116" i="33"/>
  <c r="J115" i="33"/>
  <c r="H115" i="33"/>
  <c r="F115" i="33"/>
  <c r="J114" i="33"/>
  <c r="H114" i="33"/>
  <c r="K114" i="33" s="1"/>
  <c r="F114" i="33"/>
  <c r="J113" i="33"/>
  <c r="H113" i="33"/>
  <c r="F113" i="33"/>
  <c r="J112" i="33"/>
  <c r="H112" i="33"/>
  <c r="K112" i="33" s="1"/>
  <c r="F112" i="33"/>
  <c r="J111" i="33"/>
  <c r="H111" i="33"/>
  <c r="F111" i="33"/>
  <c r="J110" i="33"/>
  <c r="H110" i="33"/>
  <c r="K110" i="33" s="1"/>
  <c r="F110" i="33"/>
  <c r="J109" i="33"/>
  <c r="H109" i="33"/>
  <c r="F109" i="33"/>
  <c r="J108" i="33"/>
  <c r="H108" i="33"/>
  <c r="K108" i="33" s="1"/>
  <c r="F108" i="33"/>
  <c r="J107" i="33"/>
  <c r="H107" i="33"/>
  <c r="F107" i="33"/>
  <c r="J106" i="33"/>
  <c r="H106" i="33"/>
  <c r="K106" i="33" s="1"/>
  <c r="F106" i="33"/>
  <c r="J105" i="33"/>
  <c r="H105" i="33"/>
  <c r="F105" i="33"/>
  <c r="J104" i="33"/>
  <c r="H104" i="33"/>
  <c r="K104" i="33" s="1"/>
  <c r="F104" i="33"/>
  <c r="J103" i="33"/>
  <c r="H103" i="33"/>
  <c r="F103" i="33"/>
  <c r="J102" i="33"/>
  <c r="H102" i="33"/>
  <c r="K102" i="33" s="1"/>
  <c r="F102" i="33"/>
  <c r="J101" i="33"/>
  <c r="H101" i="33"/>
  <c r="F101" i="33"/>
  <c r="J100" i="33"/>
  <c r="H100" i="33"/>
  <c r="K100" i="33" s="1"/>
  <c r="F100" i="33"/>
  <c r="J99" i="33"/>
  <c r="H99" i="33"/>
  <c r="F99" i="33"/>
  <c r="J98" i="33"/>
  <c r="H98" i="33"/>
  <c r="K98" i="33" s="1"/>
  <c r="F98" i="33"/>
  <c r="J97" i="33"/>
  <c r="H97" i="33"/>
  <c r="F97" i="33"/>
  <c r="J96" i="33"/>
  <c r="H96" i="33"/>
  <c r="K96" i="33" s="1"/>
  <c r="F96" i="33"/>
  <c r="J95" i="33"/>
  <c r="H95" i="33"/>
  <c r="F95" i="33"/>
  <c r="J94" i="33"/>
  <c r="H94" i="33"/>
  <c r="K94" i="33" s="1"/>
  <c r="F94" i="33"/>
  <c r="J93" i="33"/>
  <c r="H93" i="33"/>
  <c r="F93" i="33"/>
  <c r="J92" i="33"/>
  <c r="H92" i="33"/>
  <c r="K92" i="33" s="1"/>
  <c r="F92" i="33"/>
  <c r="J91" i="33"/>
  <c r="H91" i="33"/>
  <c r="F91" i="33"/>
  <c r="J90" i="33"/>
  <c r="H90" i="33"/>
  <c r="K90" i="33" s="1"/>
  <c r="F90" i="33"/>
  <c r="J89" i="33"/>
  <c r="H89" i="33"/>
  <c r="F89" i="33"/>
  <c r="J88" i="33"/>
  <c r="H88" i="33"/>
  <c r="K88" i="33" s="1"/>
  <c r="F88" i="33"/>
  <c r="J87" i="33"/>
  <c r="H87" i="33"/>
  <c r="F87" i="33"/>
  <c r="J86" i="33"/>
  <c r="H86" i="33"/>
  <c r="K86" i="33" s="1"/>
  <c r="F86" i="33"/>
  <c r="J85" i="33"/>
  <c r="H85" i="33"/>
  <c r="F85" i="33"/>
  <c r="J84" i="33"/>
  <c r="H84" i="33"/>
  <c r="K84" i="33" s="1"/>
  <c r="F84" i="33"/>
  <c r="J83" i="33"/>
  <c r="H83" i="33"/>
  <c r="F83" i="33"/>
  <c r="J82" i="33"/>
  <c r="H82" i="33"/>
  <c r="K82" i="33" s="1"/>
  <c r="F82" i="33"/>
  <c r="J81" i="33"/>
  <c r="H81" i="33"/>
  <c r="F81" i="33"/>
  <c r="J80" i="33"/>
  <c r="H80" i="33"/>
  <c r="K80" i="33" s="1"/>
  <c r="F80" i="33"/>
  <c r="J79" i="33"/>
  <c r="H79" i="33"/>
  <c r="F79" i="33"/>
  <c r="J78" i="33"/>
  <c r="H78" i="33"/>
  <c r="K78" i="33" s="1"/>
  <c r="F78" i="33"/>
  <c r="J77" i="33"/>
  <c r="H77" i="33"/>
  <c r="F77" i="33"/>
  <c r="J76" i="33"/>
  <c r="H76" i="33"/>
  <c r="K76" i="33" s="1"/>
  <c r="F76" i="33"/>
  <c r="J75" i="33"/>
  <c r="H75" i="33"/>
  <c r="F75" i="33"/>
  <c r="J74" i="33"/>
  <c r="H74" i="33"/>
  <c r="K74" i="33" s="1"/>
  <c r="F74" i="33"/>
  <c r="J73" i="33"/>
  <c r="H73" i="33"/>
  <c r="F73" i="33"/>
  <c r="J72" i="33"/>
  <c r="H72" i="33"/>
  <c r="K72" i="33" s="1"/>
  <c r="F72" i="33"/>
  <c r="J71" i="33"/>
  <c r="H71" i="33"/>
  <c r="F71" i="33"/>
  <c r="J70" i="33"/>
  <c r="H70" i="33"/>
  <c r="K70" i="33" s="1"/>
  <c r="F70" i="33"/>
  <c r="J69" i="33"/>
  <c r="H69" i="33"/>
  <c r="F69" i="33"/>
  <c r="J68" i="33"/>
  <c r="H68" i="33"/>
  <c r="K68" i="33" s="1"/>
  <c r="F68" i="33"/>
  <c r="J67" i="33"/>
  <c r="H67" i="33"/>
  <c r="F67" i="33"/>
  <c r="J66" i="33"/>
  <c r="H66" i="33"/>
  <c r="K66" i="33" s="1"/>
  <c r="F66" i="33"/>
  <c r="J65" i="33"/>
  <c r="H65" i="33"/>
  <c r="F65" i="33"/>
  <c r="J64" i="33"/>
  <c r="H64" i="33"/>
  <c r="K64" i="33" s="1"/>
  <c r="F64" i="33"/>
  <c r="J63" i="33"/>
  <c r="H63" i="33"/>
  <c r="F63" i="33"/>
  <c r="J62" i="33"/>
  <c r="H62" i="33"/>
  <c r="K62" i="33" s="1"/>
  <c r="F62" i="33"/>
  <c r="J61" i="33"/>
  <c r="H61" i="33"/>
  <c r="F61" i="33"/>
  <c r="J60" i="33"/>
  <c r="H60" i="33"/>
  <c r="K60" i="33" s="1"/>
  <c r="F60" i="33"/>
  <c r="J59" i="33"/>
  <c r="H59" i="33"/>
  <c r="F59" i="33"/>
  <c r="J58" i="33"/>
  <c r="H58" i="33"/>
  <c r="K58" i="33" s="1"/>
  <c r="F58" i="33"/>
  <c r="J57" i="33"/>
  <c r="H57" i="33"/>
  <c r="F57" i="33"/>
  <c r="J56" i="33"/>
  <c r="H56" i="33"/>
  <c r="K56" i="33" s="1"/>
  <c r="F56" i="33"/>
  <c r="J55" i="33"/>
  <c r="H55" i="33"/>
  <c r="F55" i="33"/>
  <c r="J54" i="33"/>
  <c r="H54" i="33"/>
  <c r="K54" i="33" s="1"/>
  <c r="F54" i="33"/>
  <c r="J53" i="33"/>
  <c r="H53" i="33"/>
  <c r="F53" i="33"/>
  <c r="J52" i="33"/>
  <c r="H52" i="33"/>
  <c r="K52" i="33" s="1"/>
  <c r="F52" i="33"/>
  <c r="J51" i="33"/>
  <c r="H51" i="33"/>
  <c r="F51" i="33"/>
  <c r="J50" i="33"/>
  <c r="H50" i="33"/>
  <c r="K50" i="33" s="1"/>
  <c r="F50" i="33"/>
  <c r="J49" i="33"/>
  <c r="H49" i="33"/>
  <c r="F49" i="33"/>
  <c r="J48" i="33"/>
  <c r="H48" i="33"/>
  <c r="K48" i="33" s="1"/>
  <c r="F48" i="33"/>
  <c r="J47" i="33"/>
  <c r="H47" i="33"/>
  <c r="F47" i="33"/>
  <c r="J46" i="33"/>
  <c r="H46" i="33"/>
  <c r="K46" i="33" s="1"/>
  <c r="F46" i="33"/>
  <c r="J45" i="33"/>
  <c r="H45" i="33"/>
  <c r="F45" i="33"/>
  <c r="J44" i="33"/>
  <c r="H44" i="33"/>
  <c r="K44" i="33" s="1"/>
  <c r="F44" i="33"/>
  <c r="J43" i="33"/>
  <c r="H43" i="33"/>
  <c r="F43" i="33"/>
  <c r="J42" i="33"/>
  <c r="H42" i="33"/>
  <c r="K42" i="33" s="1"/>
  <c r="F42" i="33"/>
  <c r="J41" i="33"/>
  <c r="H41" i="33"/>
  <c r="F41" i="33"/>
  <c r="J40" i="33"/>
  <c r="H40" i="33"/>
  <c r="K40" i="33" s="1"/>
  <c r="F40" i="33"/>
  <c r="J39" i="33"/>
  <c r="H39" i="33"/>
  <c r="F39" i="33"/>
  <c r="J38" i="33"/>
  <c r="H38" i="33"/>
  <c r="K38" i="33" s="1"/>
  <c r="F38" i="33"/>
  <c r="J37" i="33"/>
  <c r="H37" i="33"/>
  <c r="F37" i="33"/>
  <c r="J36" i="33"/>
  <c r="H36" i="33"/>
  <c r="K36" i="33" s="1"/>
  <c r="F36" i="33"/>
  <c r="J35" i="33"/>
  <c r="H35" i="33"/>
  <c r="F35" i="33"/>
  <c r="J34" i="33"/>
  <c r="H34" i="33"/>
  <c r="F34" i="33"/>
  <c r="J33" i="33"/>
  <c r="H33" i="33"/>
  <c r="F33" i="33"/>
  <c r="J32" i="33"/>
  <c r="H32" i="33"/>
  <c r="K32" i="33" s="1"/>
  <c r="F32" i="33"/>
  <c r="J31" i="33"/>
  <c r="H31" i="33"/>
  <c r="F31" i="33"/>
  <c r="J30" i="33"/>
  <c r="H30" i="33"/>
  <c r="F30" i="33"/>
  <c r="J29" i="33"/>
  <c r="H29" i="33"/>
  <c r="F29" i="33"/>
  <c r="J28" i="33"/>
  <c r="H28" i="33"/>
  <c r="K28" i="33" s="1"/>
  <c r="F28" i="33"/>
  <c r="J27" i="33"/>
  <c r="H27" i="33"/>
  <c r="F27" i="33"/>
  <c r="J26" i="33"/>
  <c r="H26" i="33"/>
  <c r="F26" i="33"/>
  <c r="J25" i="33"/>
  <c r="H25" i="33"/>
  <c r="F25" i="33"/>
  <c r="J24" i="33"/>
  <c r="H24" i="33"/>
  <c r="K24" i="33" s="1"/>
  <c r="F24" i="33"/>
  <c r="J23" i="33"/>
  <c r="H23" i="33"/>
  <c r="F23" i="33"/>
  <c r="J22" i="33"/>
  <c r="H22" i="33"/>
  <c r="F22" i="33"/>
  <c r="J21" i="33"/>
  <c r="H21" i="33"/>
  <c r="F21" i="33"/>
  <c r="J20" i="33"/>
  <c r="H20" i="33"/>
  <c r="K20" i="33" s="1"/>
  <c r="F20" i="33"/>
  <c r="J19" i="33"/>
  <c r="H19" i="33"/>
  <c r="F19" i="33"/>
  <c r="J18" i="33"/>
  <c r="H18" i="33"/>
  <c r="F18" i="33"/>
  <c r="J17" i="33"/>
  <c r="H17" i="33"/>
  <c r="F17" i="33"/>
  <c r="J16" i="33"/>
  <c r="H16" i="33"/>
  <c r="K16" i="33" s="1"/>
  <c r="F16" i="33"/>
  <c r="J15" i="33"/>
  <c r="H15" i="33"/>
  <c r="F15" i="33"/>
  <c r="J14" i="33"/>
  <c r="H14" i="33"/>
  <c r="F14" i="33"/>
  <c r="J13" i="33"/>
  <c r="H13" i="33"/>
  <c r="F13" i="33"/>
  <c r="J12" i="33"/>
  <c r="H12" i="33"/>
  <c r="F12" i="33"/>
  <c r="J11" i="33"/>
  <c r="H11" i="33"/>
  <c r="F11" i="33"/>
  <c r="J10" i="33"/>
  <c r="H10" i="33"/>
  <c r="F10" i="33"/>
  <c r="J9" i="33"/>
  <c r="H9" i="33"/>
  <c r="F9" i="33"/>
  <c r="J8" i="33"/>
  <c r="H8" i="33"/>
  <c r="F8" i="33"/>
  <c r="CK5" i="33"/>
  <c r="CJ5" i="33"/>
  <c r="CI5" i="33"/>
  <c r="CH5" i="33"/>
  <c r="CG5" i="33"/>
  <c r="CF5" i="33"/>
  <c r="CE5" i="33"/>
  <c r="CD5" i="33"/>
  <c r="CC5" i="33"/>
  <c r="CB5" i="33"/>
  <c r="CA5" i="33"/>
  <c r="BZ5" i="33"/>
  <c r="BY5" i="33"/>
  <c r="BX5" i="33"/>
  <c r="BW5" i="33"/>
  <c r="BV5" i="33"/>
  <c r="BU5" i="33"/>
  <c r="BT5" i="33"/>
  <c r="BS5" i="33"/>
  <c r="BR5" i="33"/>
  <c r="BQ5" i="33"/>
  <c r="BP5" i="33"/>
  <c r="BO5" i="33"/>
  <c r="BN5" i="33"/>
  <c r="BM5" i="33"/>
  <c r="BL5" i="33"/>
  <c r="BK5" i="33"/>
  <c r="BJ5" i="33"/>
  <c r="BI5" i="33"/>
  <c r="BH5" i="33"/>
  <c r="BG5" i="33"/>
  <c r="BF5" i="33"/>
  <c r="BE5" i="33"/>
  <c r="BD5" i="33"/>
  <c r="BC5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CK3" i="33"/>
  <c r="CJ3" i="33"/>
  <c r="CI3" i="33"/>
  <c r="CH3" i="33"/>
  <c r="CG3" i="33"/>
  <c r="CF3" i="33"/>
  <c r="I3" i="33"/>
  <c r="G3" i="33"/>
  <c r="E3" i="33"/>
  <c r="J255" i="32"/>
  <c r="H255" i="32"/>
  <c r="K255" i="32" s="1"/>
  <c r="F255" i="32"/>
  <c r="J254" i="32"/>
  <c r="H254" i="32"/>
  <c r="F254" i="32"/>
  <c r="J253" i="32"/>
  <c r="H253" i="32"/>
  <c r="K253" i="32" s="1"/>
  <c r="F253" i="32"/>
  <c r="J252" i="32"/>
  <c r="H252" i="32"/>
  <c r="F252" i="32"/>
  <c r="J251" i="32"/>
  <c r="H251" i="32"/>
  <c r="K251" i="32" s="1"/>
  <c r="F251" i="32"/>
  <c r="J250" i="32"/>
  <c r="H250" i="32"/>
  <c r="F250" i="32"/>
  <c r="J249" i="32"/>
  <c r="H249" i="32"/>
  <c r="K249" i="32" s="1"/>
  <c r="F249" i="32"/>
  <c r="J248" i="32"/>
  <c r="H248" i="32"/>
  <c r="F248" i="32"/>
  <c r="J247" i="32"/>
  <c r="H247" i="32"/>
  <c r="K247" i="32" s="1"/>
  <c r="F247" i="32"/>
  <c r="J246" i="32"/>
  <c r="H246" i="32"/>
  <c r="F246" i="32"/>
  <c r="J245" i="32"/>
  <c r="H245" i="32"/>
  <c r="K245" i="32" s="1"/>
  <c r="F245" i="32"/>
  <c r="J244" i="32"/>
  <c r="H244" i="32"/>
  <c r="F244" i="32"/>
  <c r="J243" i="32"/>
  <c r="H243" i="32"/>
  <c r="K243" i="32" s="1"/>
  <c r="F243" i="32"/>
  <c r="J242" i="32"/>
  <c r="H242" i="32"/>
  <c r="F242" i="32"/>
  <c r="J241" i="32"/>
  <c r="H241" i="32"/>
  <c r="K241" i="32" s="1"/>
  <c r="F241" i="32"/>
  <c r="J240" i="32"/>
  <c r="H240" i="32"/>
  <c r="F240" i="32"/>
  <c r="J239" i="32"/>
  <c r="H239" i="32"/>
  <c r="K239" i="32" s="1"/>
  <c r="F239" i="32"/>
  <c r="J238" i="32"/>
  <c r="H238" i="32"/>
  <c r="F238" i="32"/>
  <c r="J237" i="32"/>
  <c r="H237" i="32"/>
  <c r="K237" i="32" s="1"/>
  <c r="F237" i="32"/>
  <c r="J236" i="32"/>
  <c r="H236" i="32"/>
  <c r="F236" i="32"/>
  <c r="J235" i="32"/>
  <c r="H235" i="32"/>
  <c r="K235" i="32" s="1"/>
  <c r="F235" i="32"/>
  <c r="J234" i="32"/>
  <c r="H234" i="32"/>
  <c r="F234" i="32"/>
  <c r="J233" i="32"/>
  <c r="H233" i="32"/>
  <c r="K233" i="32" s="1"/>
  <c r="F233" i="32"/>
  <c r="J232" i="32"/>
  <c r="H232" i="32"/>
  <c r="F232" i="32"/>
  <c r="J231" i="32"/>
  <c r="H231" i="32"/>
  <c r="K231" i="32" s="1"/>
  <c r="F231" i="32"/>
  <c r="J230" i="32"/>
  <c r="H230" i="32"/>
  <c r="F230" i="32"/>
  <c r="J229" i="32"/>
  <c r="H229" i="32"/>
  <c r="K229" i="32" s="1"/>
  <c r="F229" i="32"/>
  <c r="J228" i="32"/>
  <c r="H228" i="32"/>
  <c r="F228" i="32"/>
  <c r="J227" i="32"/>
  <c r="H227" i="32"/>
  <c r="K227" i="32" s="1"/>
  <c r="F227" i="32"/>
  <c r="J226" i="32"/>
  <c r="H226" i="32"/>
  <c r="F226" i="32"/>
  <c r="J225" i="32"/>
  <c r="H225" i="32"/>
  <c r="K225" i="32" s="1"/>
  <c r="F225" i="32"/>
  <c r="J224" i="32"/>
  <c r="H224" i="32"/>
  <c r="F224" i="32"/>
  <c r="J223" i="32"/>
  <c r="H223" i="32"/>
  <c r="K223" i="32" s="1"/>
  <c r="F223" i="32"/>
  <c r="J222" i="32"/>
  <c r="H222" i="32"/>
  <c r="F222" i="32"/>
  <c r="J221" i="32"/>
  <c r="H221" i="32"/>
  <c r="K221" i="32" s="1"/>
  <c r="F221" i="32"/>
  <c r="J220" i="32"/>
  <c r="H220" i="32"/>
  <c r="F220" i="32"/>
  <c r="J219" i="32"/>
  <c r="H219" i="32"/>
  <c r="K219" i="32" s="1"/>
  <c r="F219" i="32"/>
  <c r="J218" i="32"/>
  <c r="H218" i="32"/>
  <c r="F218" i="32"/>
  <c r="J217" i="32"/>
  <c r="H217" i="32"/>
  <c r="K217" i="32" s="1"/>
  <c r="F217" i="32"/>
  <c r="J216" i="32"/>
  <c r="H216" i="32"/>
  <c r="F216" i="32"/>
  <c r="J215" i="32"/>
  <c r="H215" i="32"/>
  <c r="K215" i="32" s="1"/>
  <c r="F215" i="32"/>
  <c r="J214" i="32"/>
  <c r="H214" i="32"/>
  <c r="F214" i="32"/>
  <c r="J213" i="32"/>
  <c r="H213" i="32"/>
  <c r="K213" i="32" s="1"/>
  <c r="F213" i="32"/>
  <c r="J212" i="32"/>
  <c r="H212" i="32"/>
  <c r="F212" i="32"/>
  <c r="J211" i="32"/>
  <c r="H211" i="32"/>
  <c r="K211" i="32" s="1"/>
  <c r="F211" i="32"/>
  <c r="J210" i="32"/>
  <c r="H210" i="32"/>
  <c r="F210" i="32"/>
  <c r="J209" i="32"/>
  <c r="H209" i="32"/>
  <c r="K209" i="32" s="1"/>
  <c r="F209" i="32"/>
  <c r="J208" i="32"/>
  <c r="H208" i="32"/>
  <c r="F208" i="32"/>
  <c r="J207" i="32"/>
  <c r="H207" i="32"/>
  <c r="K207" i="32" s="1"/>
  <c r="F207" i="32"/>
  <c r="J206" i="32"/>
  <c r="H206" i="32"/>
  <c r="F206" i="32"/>
  <c r="J205" i="32"/>
  <c r="H205" i="32"/>
  <c r="K205" i="32" s="1"/>
  <c r="F205" i="32"/>
  <c r="J204" i="32"/>
  <c r="H204" i="32"/>
  <c r="F204" i="32"/>
  <c r="J203" i="32"/>
  <c r="H203" i="32"/>
  <c r="K203" i="32" s="1"/>
  <c r="F203" i="32"/>
  <c r="J202" i="32"/>
  <c r="H202" i="32"/>
  <c r="F202" i="32"/>
  <c r="J201" i="32"/>
  <c r="H201" i="32"/>
  <c r="K201" i="32" s="1"/>
  <c r="F201" i="32"/>
  <c r="J200" i="32"/>
  <c r="H200" i="32"/>
  <c r="F200" i="32"/>
  <c r="J199" i="32"/>
  <c r="H199" i="32"/>
  <c r="K199" i="32" s="1"/>
  <c r="F199" i="32"/>
  <c r="J198" i="32"/>
  <c r="H198" i="32"/>
  <c r="F198" i="32"/>
  <c r="J197" i="32"/>
  <c r="H197" i="32"/>
  <c r="K197" i="32" s="1"/>
  <c r="F197" i="32"/>
  <c r="J196" i="32"/>
  <c r="H196" i="32"/>
  <c r="F196" i="32"/>
  <c r="J195" i="32"/>
  <c r="H195" i="32"/>
  <c r="K195" i="32" s="1"/>
  <c r="F195" i="32"/>
  <c r="J194" i="32"/>
  <c r="H194" i="32"/>
  <c r="F194" i="32"/>
  <c r="J193" i="32"/>
  <c r="H193" i="32"/>
  <c r="K193" i="32" s="1"/>
  <c r="F193" i="32"/>
  <c r="J192" i="32"/>
  <c r="H192" i="32"/>
  <c r="F192" i="32"/>
  <c r="J191" i="32"/>
  <c r="H191" i="32"/>
  <c r="K191" i="32" s="1"/>
  <c r="F191" i="32"/>
  <c r="J190" i="32"/>
  <c r="H190" i="32"/>
  <c r="F190" i="32"/>
  <c r="J189" i="32"/>
  <c r="H189" i="32"/>
  <c r="K189" i="32" s="1"/>
  <c r="F189" i="32"/>
  <c r="J188" i="32"/>
  <c r="H188" i="32"/>
  <c r="F188" i="32"/>
  <c r="J187" i="32"/>
  <c r="H187" i="32"/>
  <c r="K187" i="32" s="1"/>
  <c r="F187" i="32"/>
  <c r="J186" i="32"/>
  <c r="H186" i="32"/>
  <c r="F186" i="32"/>
  <c r="J185" i="32"/>
  <c r="H185" i="32"/>
  <c r="K185" i="32" s="1"/>
  <c r="F185" i="32"/>
  <c r="J184" i="32"/>
  <c r="H184" i="32"/>
  <c r="F184" i="32"/>
  <c r="J183" i="32"/>
  <c r="H183" i="32"/>
  <c r="K183" i="32" s="1"/>
  <c r="F183" i="32"/>
  <c r="J182" i="32"/>
  <c r="H182" i="32"/>
  <c r="F182" i="32"/>
  <c r="J181" i="32"/>
  <c r="H181" i="32"/>
  <c r="K181" i="32" s="1"/>
  <c r="F181" i="32"/>
  <c r="J180" i="32"/>
  <c r="H180" i="32"/>
  <c r="F180" i="32"/>
  <c r="J179" i="32"/>
  <c r="H179" i="32"/>
  <c r="K179" i="32" s="1"/>
  <c r="F179" i="32"/>
  <c r="J178" i="32"/>
  <c r="H178" i="32"/>
  <c r="F178" i="32"/>
  <c r="J177" i="32"/>
  <c r="H177" i="32"/>
  <c r="K177" i="32" s="1"/>
  <c r="F177" i="32"/>
  <c r="J176" i="32"/>
  <c r="H176" i="32"/>
  <c r="F176" i="32"/>
  <c r="J175" i="32"/>
  <c r="H175" i="32"/>
  <c r="K175" i="32" s="1"/>
  <c r="F175" i="32"/>
  <c r="J174" i="32"/>
  <c r="H174" i="32"/>
  <c r="F174" i="32"/>
  <c r="J173" i="32"/>
  <c r="H173" i="32"/>
  <c r="K173" i="32" s="1"/>
  <c r="F173" i="32"/>
  <c r="J172" i="32"/>
  <c r="H172" i="32"/>
  <c r="F172" i="32"/>
  <c r="J171" i="32"/>
  <c r="H171" i="32"/>
  <c r="K171" i="32" s="1"/>
  <c r="F171" i="32"/>
  <c r="J170" i="32"/>
  <c r="H170" i="32"/>
  <c r="F170" i="32"/>
  <c r="J169" i="32"/>
  <c r="H169" i="32"/>
  <c r="K169" i="32" s="1"/>
  <c r="F169" i="32"/>
  <c r="J168" i="32"/>
  <c r="H168" i="32"/>
  <c r="F168" i="32"/>
  <c r="J167" i="32"/>
  <c r="H167" i="32"/>
  <c r="K167" i="32" s="1"/>
  <c r="F167" i="32"/>
  <c r="J166" i="32"/>
  <c r="H166" i="32"/>
  <c r="F166" i="32"/>
  <c r="J165" i="32"/>
  <c r="H165" i="32"/>
  <c r="K165" i="32" s="1"/>
  <c r="F165" i="32"/>
  <c r="J164" i="32"/>
  <c r="H164" i="32"/>
  <c r="F164" i="32"/>
  <c r="J163" i="32"/>
  <c r="H163" i="32"/>
  <c r="K163" i="32" s="1"/>
  <c r="F163" i="32"/>
  <c r="J162" i="32"/>
  <c r="H162" i="32"/>
  <c r="F162" i="32"/>
  <c r="J161" i="32"/>
  <c r="H161" i="32"/>
  <c r="K161" i="32" s="1"/>
  <c r="F161" i="32"/>
  <c r="J160" i="32"/>
  <c r="H160" i="32"/>
  <c r="F160" i="32"/>
  <c r="J159" i="32"/>
  <c r="H159" i="32"/>
  <c r="K159" i="32" s="1"/>
  <c r="F159" i="32"/>
  <c r="J158" i="32"/>
  <c r="H158" i="32"/>
  <c r="F158" i="32"/>
  <c r="J157" i="32"/>
  <c r="H157" i="32"/>
  <c r="K157" i="32" s="1"/>
  <c r="F157" i="32"/>
  <c r="J156" i="32"/>
  <c r="H156" i="32"/>
  <c r="F156" i="32"/>
  <c r="J155" i="32"/>
  <c r="H155" i="32"/>
  <c r="K155" i="32" s="1"/>
  <c r="F155" i="32"/>
  <c r="J154" i="32"/>
  <c r="H154" i="32"/>
  <c r="F154" i="32"/>
  <c r="J153" i="32"/>
  <c r="H153" i="32"/>
  <c r="K153" i="32" s="1"/>
  <c r="F153" i="32"/>
  <c r="J152" i="32"/>
  <c r="H152" i="32"/>
  <c r="F152" i="32"/>
  <c r="J151" i="32"/>
  <c r="H151" i="32"/>
  <c r="K151" i="32" s="1"/>
  <c r="F151" i="32"/>
  <c r="J150" i="32"/>
  <c r="H150" i="32"/>
  <c r="F150" i="32"/>
  <c r="J149" i="32"/>
  <c r="H149" i="32"/>
  <c r="K149" i="32" s="1"/>
  <c r="F149" i="32"/>
  <c r="J148" i="32"/>
  <c r="H148" i="32"/>
  <c r="F148" i="32"/>
  <c r="J147" i="32"/>
  <c r="H147" i="32"/>
  <c r="K147" i="32" s="1"/>
  <c r="F147" i="32"/>
  <c r="J146" i="32"/>
  <c r="H146" i="32"/>
  <c r="F146" i="32"/>
  <c r="J145" i="32"/>
  <c r="H145" i="32"/>
  <c r="K145" i="32" s="1"/>
  <c r="F145" i="32"/>
  <c r="J144" i="32"/>
  <c r="H144" i="32"/>
  <c r="F144" i="32"/>
  <c r="J143" i="32"/>
  <c r="H143" i="32"/>
  <c r="K143" i="32" s="1"/>
  <c r="F143" i="32"/>
  <c r="J142" i="32"/>
  <c r="H142" i="32"/>
  <c r="F142" i="32"/>
  <c r="J141" i="32"/>
  <c r="H141" i="32"/>
  <c r="K141" i="32" s="1"/>
  <c r="F141" i="32"/>
  <c r="J140" i="32"/>
  <c r="H140" i="32"/>
  <c r="F140" i="32"/>
  <c r="J139" i="32"/>
  <c r="H139" i="32"/>
  <c r="K139" i="32" s="1"/>
  <c r="F139" i="32"/>
  <c r="J138" i="32"/>
  <c r="H138" i="32"/>
  <c r="F138" i="32"/>
  <c r="J137" i="32"/>
  <c r="H137" i="32"/>
  <c r="K137" i="32" s="1"/>
  <c r="F137" i="32"/>
  <c r="J136" i="32"/>
  <c r="H136" i="32"/>
  <c r="F136" i="32"/>
  <c r="J135" i="32"/>
  <c r="H135" i="32"/>
  <c r="K135" i="32" s="1"/>
  <c r="F135" i="32"/>
  <c r="J134" i="32"/>
  <c r="H134" i="32"/>
  <c r="F134" i="32"/>
  <c r="J133" i="32"/>
  <c r="H133" i="32"/>
  <c r="K133" i="32" s="1"/>
  <c r="F133" i="32"/>
  <c r="J132" i="32"/>
  <c r="H132" i="32"/>
  <c r="F132" i="32"/>
  <c r="J131" i="32"/>
  <c r="H131" i="32"/>
  <c r="K131" i="32" s="1"/>
  <c r="F131" i="32"/>
  <c r="J130" i="32"/>
  <c r="H130" i="32"/>
  <c r="F130" i="32"/>
  <c r="J129" i="32"/>
  <c r="H129" i="32"/>
  <c r="K129" i="32" s="1"/>
  <c r="F129" i="32"/>
  <c r="J128" i="32"/>
  <c r="H128" i="32"/>
  <c r="F128" i="32"/>
  <c r="J127" i="32"/>
  <c r="H127" i="32"/>
  <c r="K127" i="32" s="1"/>
  <c r="F127" i="32"/>
  <c r="J126" i="32"/>
  <c r="H126" i="32"/>
  <c r="F126" i="32"/>
  <c r="J125" i="32"/>
  <c r="H125" i="32"/>
  <c r="K125" i="32" s="1"/>
  <c r="F125" i="32"/>
  <c r="J124" i="32"/>
  <c r="H124" i="32"/>
  <c r="F124" i="32"/>
  <c r="J123" i="32"/>
  <c r="H123" i="32"/>
  <c r="K123" i="32" s="1"/>
  <c r="F123" i="32"/>
  <c r="J122" i="32"/>
  <c r="H122" i="32"/>
  <c r="F122" i="32"/>
  <c r="J121" i="32"/>
  <c r="H121" i="32"/>
  <c r="K121" i="32" s="1"/>
  <c r="F121" i="32"/>
  <c r="J120" i="32"/>
  <c r="H120" i="32"/>
  <c r="F120" i="32"/>
  <c r="J119" i="32"/>
  <c r="H119" i="32"/>
  <c r="K119" i="32" s="1"/>
  <c r="F119" i="32"/>
  <c r="J118" i="32"/>
  <c r="H118" i="32"/>
  <c r="F118" i="32"/>
  <c r="J117" i="32"/>
  <c r="H117" i="32"/>
  <c r="K117" i="32" s="1"/>
  <c r="F117" i="32"/>
  <c r="J116" i="32"/>
  <c r="H116" i="32"/>
  <c r="F116" i="32"/>
  <c r="J115" i="32"/>
  <c r="H115" i="32"/>
  <c r="K115" i="32" s="1"/>
  <c r="F115" i="32"/>
  <c r="J114" i="32"/>
  <c r="H114" i="32"/>
  <c r="F114" i="32"/>
  <c r="J113" i="32"/>
  <c r="H113" i="32"/>
  <c r="K113" i="32" s="1"/>
  <c r="F113" i="32"/>
  <c r="J112" i="32"/>
  <c r="H112" i="32"/>
  <c r="F112" i="32"/>
  <c r="J111" i="32"/>
  <c r="H111" i="32"/>
  <c r="K111" i="32" s="1"/>
  <c r="F111" i="32"/>
  <c r="J110" i="32"/>
  <c r="H110" i="32"/>
  <c r="F110" i="32"/>
  <c r="J109" i="32"/>
  <c r="H109" i="32"/>
  <c r="K109" i="32" s="1"/>
  <c r="F109" i="32"/>
  <c r="J108" i="32"/>
  <c r="H108" i="32"/>
  <c r="F108" i="32"/>
  <c r="J107" i="32"/>
  <c r="H107" i="32"/>
  <c r="K107" i="32" s="1"/>
  <c r="F107" i="32"/>
  <c r="J106" i="32"/>
  <c r="H106" i="32"/>
  <c r="F106" i="32"/>
  <c r="J105" i="32"/>
  <c r="H105" i="32"/>
  <c r="K105" i="32" s="1"/>
  <c r="F105" i="32"/>
  <c r="J104" i="32"/>
  <c r="H104" i="32"/>
  <c r="F104" i="32"/>
  <c r="J103" i="32"/>
  <c r="H103" i="32"/>
  <c r="K103" i="32" s="1"/>
  <c r="F103" i="32"/>
  <c r="J102" i="32"/>
  <c r="H102" i="32"/>
  <c r="F102" i="32"/>
  <c r="J101" i="32"/>
  <c r="H101" i="32"/>
  <c r="K101" i="32" s="1"/>
  <c r="F101" i="32"/>
  <c r="J100" i="32"/>
  <c r="H100" i="32"/>
  <c r="F100" i="32"/>
  <c r="J99" i="32"/>
  <c r="H99" i="32"/>
  <c r="K99" i="32" s="1"/>
  <c r="F99" i="32"/>
  <c r="J98" i="32"/>
  <c r="H98" i="32"/>
  <c r="F98" i="32"/>
  <c r="J97" i="32"/>
  <c r="H97" i="32"/>
  <c r="K97" i="32" s="1"/>
  <c r="F97" i="32"/>
  <c r="J96" i="32"/>
  <c r="H96" i="32"/>
  <c r="F96" i="32"/>
  <c r="J95" i="32"/>
  <c r="H95" i="32"/>
  <c r="K95" i="32" s="1"/>
  <c r="F95" i="32"/>
  <c r="J94" i="32"/>
  <c r="H94" i="32"/>
  <c r="F94" i="32"/>
  <c r="J93" i="32"/>
  <c r="H93" i="32"/>
  <c r="K93" i="32" s="1"/>
  <c r="F93" i="32"/>
  <c r="J92" i="32"/>
  <c r="H92" i="32"/>
  <c r="F92" i="32"/>
  <c r="J91" i="32"/>
  <c r="H91" i="32"/>
  <c r="K91" i="32" s="1"/>
  <c r="F91" i="32"/>
  <c r="J90" i="32"/>
  <c r="H90" i="32"/>
  <c r="F90" i="32"/>
  <c r="J89" i="32"/>
  <c r="H89" i="32"/>
  <c r="K89" i="32" s="1"/>
  <c r="F89" i="32"/>
  <c r="J88" i="32"/>
  <c r="H88" i="32"/>
  <c r="F88" i="32"/>
  <c r="J87" i="32"/>
  <c r="H87" i="32"/>
  <c r="K87" i="32" s="1"/>
  <c r="F87" i="32"/>
  <c r="J86" i="32"/>
  <c r="H86" i="32"/>
  <c r="F86" i="32"/>
  <c r="J85" i="32"/>
  <c r="H85" i="32"/>
  <c r="K85" i="32" s="1"/>
  <c r="F85" i="32"/>
  <c r="J84" i="32"/>
  <c r="H84" i="32"/>
  <c r="F84" i="32"/>
  <c r="J83" i="32"/>
  <c r="H83" i="32"/>
  <c r="K83" i="32" s="1"/>
  <c r="F83" i="32"/>
  <c r="J82" i="32"/>
  <c r="H82" i="32"/>
  <c r="F82" i="32"/>
  <c r="J81" i="32"/>
  <c r="H81" i="32"/>
  <c r="K81" i="32" s="1"/>
  <c r="F81" i="32"/>
  <c r="J80" i="32"/>
  <c r="H80" i="32"/>
  <c r="F80" i="32"/>
  <c r="J79" i="32"/>
  <c r="H79" i="32"/>
  <c r="K79" i="32" s="1"/>
  <c r="F79" i="32"/>
  <c r="J78" i="32"/>
  <c r="H78" i="32"/>
  <c r="F78" i="32"/>
  <c r="J77" i="32"/>
  <c r="H77" i="32"/>
  <c r="K77" i="32" s="1"/>
  <c r="F77" i="32"/>
  <c r="J76" i="32"/>
  <c r="H76" i="32"/>
  <c r="F76" i="32"/>
  <c r="J75" i="32"/>
  <c r="H75" i="32"/>
  <c r="K75" i="32" s="1"/>
  <c r="F75" i="32"/>
  <c r="J74" i="32"/>
  <c r="H74" i="32"/>
  <c r="F74" i="32"/>
  <c r="J73" i="32"/>
  <c r="H73" i="32"/>
  <c r="K73" i="32" s="1"/>
  <c r="F73" i="32"/>
  <c r="J72" i="32"/>
  <c r="H72" i="32"/>
  <c r="F72" i="32"/>
  <c r="J71" i="32"/>
  <c r="H71" i="32"/>
  <c r="K71" i="32" s="1"/>
  <c r="F71" i="32"/>
  <c r="J70" i="32"/>
  <c r="H70" i="32"/>
  <c r="F70" i="32"/>
  <c r="J69" i="32"/>
  <c r="H69" i="32"/>
  <c r="K69" i="32" s="1"/>
  <c r="F69" i="32"/>
  <c r="J68" i="32"/>
  <c r="H68" i="32"/>
  <c r="F68" i="32"/>
  <c r="J67" i="32"/>
  <c r="H67" i="32"/>
  <c r="K67" i="32" s="1"/>
  <c r="F67" i="32"/>
  <c r="J66" i="32"/>
  <c r="H66" i="32"/>
  <c r="F66" i="32"/>
  <c r="J65" i="32"/>
  <c r="H65" i="32"/>
  <c r="K65" i="32" s="1"/>
  <c r="F65" i="32"/>
  <c r="J64" i="32"/>
  <c r="H64" i="32"/>
  <c r="F64" i="32"/>
  <c r="J63" i="32"/>
  <c r="H63" i="32"/>
  <c r="K63" i="32" s="1"/>
  <c r="F63" i="32"/>
  <c r="J62" i="32"/>
  <c r="H62" i="32"/>
  <c r="F62" i="32"/>
  <c r="J61" i="32"/>
  <c r="H61" i="32"/>
  <c r="K61" i="32" s="1"/>
  <c r="F61" i="32"/>
  <c r="J60" i="32"/>
  <c r="H60" i="32"/>
  <c r="F60" i="32"/>
  <c r="J59" i="32"/>
  <c r="H59" i="32"/>
  <c r="K59" i="32" s="1"/>
  <c r="F59" i="32"/>
  <c r="J58" i="32"/>
  <c r="H58" i="32"/>
  <c r="F58" i="32"/>
  <c r="J57" i="32"/>
  <c r="H57" i="32"/>
  <c r="K57" i="32" s="1"/>
  <c r="F57" i="32"/>
  <c r="J56" i="32"/>
  <c r="H56" i="32"/>
  <c r="F56" i="32"/>
  <c r="J55" i="32"/>
  <c r="H55" i="32"/>
  <c r="K55" i="32" s="1"/>
  <c r="F55" i="32"/>
  <c r="J54" i="32"/>
  <c r="H54" i="32"/>
  <c r="F54" i="32"/>
  <c r="J53" i="32"/>
  <c r="H53" i="32"/>
  <c r="K53" i="32" s="1"/>
  <c r="F53" i="32"/>
  <c r="J52" i="32"/>
  <c r="H52" i="32"/>
  <c r="F52" i="32"/>
  <c r="J51" i="32"/>
  <c r="H51" i="32"/>
  <c r="K51" i="32" s="1"/>
  <c r="F51" i="32"/>
  <c r="J50" i="32"/>
  <c r="H50" i="32"/>
  <c r="F50" i="32"/>
  <c r="J49" i="32"/>
  <c r="H49" i="32"/>
  <c r="K49" i="32" s="1"/>
  <c r="F49" i="32"/>
  <c r="J48" i="32"/>
  <c r="H48" i="32"/>
  <c r="F48" i="32"/>
  <c r="J47" i="32"/>
  <c r="H47" i="32"/>
  <c r="K47" i="32" s="1"/>
  <c r="F47" i="32"/>
  <c r="J46" i="32"/>
  <c r="H46" i="32"/>
  <c r="F46" i="32"/>
  <c r="J45" i="32"/>
  <c r="H45" i="32"/>
  <c r="K45" i="32" s="1"/>
  <c r="F45" i="32"/>
  <c r="J44" i="32"/>
  <c r="H44" i="32"/>
  <c r="F44" i="32"/>
  <c r="J43" i="32"/>
  <c r="H43" i="32"/>
  <c r="K43" i="32" s="1"/>
  <c r="F43" i="32"/>
  <c r="J42" i="32"/>
  <c r="H42" i="32"/>
  <c r="F42" i="32"/>
  <c r="J41" i="32"/>
  <c r="H41" i="32"/>
  <c r="K41" i="32" s="1"/>
  <c r="F41" i="32"/>
  <c r="J40" i="32"/>
  <c r="H40" i="32"/>
  <c r="F40" i="32"/>
  <c r="J39" i="32"/>
  <c r="H39" i="32"/>
  <c r="K39" i="32" s="1"/>
  <c r="F39" i="32"/>
  <c r="J38" i="32"/>
  <c r="H38" i="32"/>
  <c r="F38" i="32"/>
  <c r="J37" i="32"/>
  <c r="H37" i="32"/>
  <c r="K37" i="32" s="1"/>
  <c r="F37" i="32"/>
  <c r="J36" i="32"/>
  <c r="H36" i="32"/>
  <c r="F36" i="32"/>
  <c r="J35" i="32"/>
  <c r="H35" i="32"/>
  <c r="K35" i="32" s="1"/>
  <c r="F35" i="32"/>
  <c r="J34" i="32"/>
  <c r="H34" i="32"/>
  <c r="F34" i="32"/>
  <c r="J33" i="32"/>
  <c r="H33" i="32"/>
  <c r="K33" i="32" s="1"/>
  <c r="F33" i="32"/>
  <c r="J32" i="32"/>
  <c r="H32" i="32"/>
  <c r="F32" i="32"/>
  <c r="J31" i="32"/>
  <c r="H31" i="32"/>
  <c r="K31" i="32" s="1"/>
  <c r="F31" i="32"/>
  <c r="J30" i="32"/>
  <c r="H30" i="32"/>
  <c r="F30" i="32"/>
  <c r="J29" i="32"/>
  <c r="H29" i="32"/>
  <c r="F29" i="32"/>
  <c r="J28" i="32"/>
  <c r="H28" i="32"/>
  <c r="F28" i="32"/>
  <c r="J27" i="32"/>
  <c r="H27" i="32"/>
  <c r="F27" i="32"/>
  <c r="J26" i="32"/>
  <c r="H26" i="32"/>
  <c r="F26" i="32"/>
  <c r="J25" i="32"/>
  <c r="H25" i="32"/>
  <c r="F25" i="32"/>
  <c r="J24" i="32"/>
  <c r="H24" i="32"/>
  <c r="F24" i="32"/>
  <c r="J23" i="32"/>
  <c r="H23" i="32"/>
  <c r="F23" i="32"/>
  <c r="J22" i="32"/>
  <c r="H22" i="32"/>
  <c r="F22" i="32"/>
  <c r="J21" i="32"/>
  <c r="H21" i="32"/>
  <c r="F21" i="32"/>
  <c r="J20" i="32"/>
  <c r="H20" i="32"/>
  <c r="F20" i="32"/>
  <c r="J19" i="32"/>
  <c r="H19" i="32"/>
  <c r="F19" i="32"/>
  <c r="J18" i="32"/>
  <c r="H18" i="32"/>
  <c r="F18" i="32"/>
  <c r="J17" i="32"/>
  <c r="H17" i="32"/>
  <c r="F17" i="32"/>
  <c r="J16" i="32"/>
  <c r="H16" i="32"/>
  <c r="F16" i="32"/>
  <c r="J15" i="32"/>
  <c r="H15" i="32"/>
  <c r="K15" i="32" s="1"/>
  <c r="J14" i="32"/>
  <c r="H14" i="32"/>
  <c r="F14" i="32"/>
  <c r="J13" i="32"/>
  <c r="H13" i="32"/>
  <c r="F13" i="32"/>
  <c r="J12" i="32"/>
  <c r="H12" i="32"/>
  <c r="F12" i="32"/>
  <c r="J11" i="32"/>
  <c r="H11" i="32"/>
  <c r="F11" i="32"/>
  <c r="J10" i="32"/>
  <c r="H10" i="32"/>
  <c r="F10" i="32"/>
  <c r="J9" i="32"/>
  <c r="H9" i="32"/>
  <c r="F9" i="32"/>
  <c r="J8" i="32"/>
  <c r="H8" i="32"/>
  <c r="CK5" i="32"/>
  <c r="CJ5" i="32"/>
  <c r="CI5" i="32"/>
  <c r="CH5" i="32"/>
  <c r="CG5" i="32"/>
  <c r="CF5" i="32"/>
  <c r="CE5" i="32"/>
  <c r="CD5" i="32"/>
  <c r="CC5" i="32"/>
  <c r="CB5" i="32"/>
  <c r="CA5" i="32"/>
  <c r="BZ5" i="32"/>
  <c r="BY5" i="32"/>
  <c r="BX5" i="32"/>
  <c r="BW5" i="32"/>
  <c r="BV5" i="32"/>
  <c r="BU5" i="32"/>
  <c r="BT5" i="32"/>
  <c r="BS5" i="32"/>
  <c r="BR5" i="32"/>
  <c r="BQ5" i="32"/>
  <c r="BP5" i="32"/>
  <c r="BO5" i="32"/>
  <c r="BN5" i="32"/>
  <c r="BM5" i="32"/>
  <c r="BL5" i="32"/>
  <c r="BK5" i="32"/>
  <c r="BJ5" i="32"/>
  <c r="BI5" i="32"/>
  <c r="BH5" i="32"/>
  <c r="BG5" i="32"/>
  <c r="BF5" i="32"/>
  <c r="BE5" i="32"/>
  <c r="BD5" i="32"/>
  <c r="BC5" i="32"/>
  <c r="BB5" i="32"/>
  <c r="BA5" i="32"/>
  <c r="AZ5" i="32"/>
  <c r="AY5" i="32"/>
  <c r="AX5" i="32"/>
  <c r="AW5" i="32"/>
  <c r="AV5" i="32"/>
  <c r="AU5" i="32"/>
  <c r="AT5" i="32"/>
  <c r="AS5" i="32"/>
  <c r="AR5" i="32"/>
  <c r="AQ5" i="32"/>
  <c r="AP5" i="32"/>
  <c r="AO5" i="32"/>
  <c r="AN5" i="32"/>
  <c r="AM5" i="32"/>
  <c r="AL5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CK4" i="32"/>
  <c r="CJ4" i="32"/>
  <c r="CI4" i="32"/>
  <c r="CH4" i="32"/>
  <c r="CG4" i="32"/>
  <c r="CF4" i="32"/>
  <c r="CE4" i="32"/>
  <c r="CD4" i="32"/>
  <c r="CC4" i="32"/>
  <c r="CB4" i="32"/>
  <c r="CA4" i="32"/>
  <c r="BZ4" i="32"/>
  <c r="BY4" i="32"/>
  <c r="BX4" i="32"/>
  <c r="BW4" i="32"/>
  <c r="BV4" i="32"/>
  <c r="BU4" i="32"/>
  <c r="BT4" i="32"/>
  <c r="BS4" i="32"/>
  <c r="BR4" i="32"/>
  <c r="BQ4" i="32"/>
  <c r="BP4" i="32"/>
  <c r="BO4" i="32"/>
  <c r="BN4" i="32"/>
  <c r="BM4" i="32"/>
  <c r="BL4" i="32"/>
  <c r="BK4" i="32"/>
  <c r="BJ4" i="32"/>
  <c r="BI4" i="32"/>
  <c r="BH4" i="32"/>
  <c r="BG4" i="32"/>
  <c r="BF4" i="32"/>
  <c r="BE4" i="32"/>
  <c r="BD4" i="32"/>
  <c r="BC4" i="32"/>
  <c r="BB4" i="32"/>
  <c r="BA4" i="32"/>
  <c r="AZ4" i="32"/>
  <c r="AY4" i="32"/>
  <c r="AX4" i="32"/>
  <c r="AW4" i="32"/>
  <c r="AV4" i="32"/>
  <c r="AU4" i="32"/>
  <c r="AT4" i="32"/>
  <c r="AS4" i="32"/>
  <c r="AR4" i="32"/>
  <c r="AQ4" i="32"/>
  <c r="AP4" i="32"/>
  <c r="AO4" i="32"/>
  <c r="AN4" i="32"/>
  <c r="AM4" i="32"/>
  <c r="AL4" i="32"/>
  <c r="AK4" i="32"/>
  <c r="AJ4" i="32"/>
  <c r="AI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CK3" i="32"/>
  <c r="CJ3" i="32"/>
  <c r="CI3" i="32"/>
  <c r="CH3" i="32"/>
  <c r="CG3" i="32"/>
  <c r="CF3" i="32"/>
  <c r="I3" i="32"/>
  <c r="G3" i="32"/>
  <c r="E3" i="32"/>
  <c r="F12" i="2"/>
  <c r="H12" i="2"/>
  <c r="J12" i="2"/>
  <c r="F13" i="2"/>
  <c r="H13" i="2"/>
  <c r="J13" i="2"/>
  <c r="F14" i="2"/>
  <c r="H14" i="2"/>
  <c r="J14" i="2"/>
  <c r="F15" i="2"/>
  <c r="H15" i="2"/>
  <c r="K15" i="2" s="1"/>
  <c r="J15" i="2"/>
  <c r="F16" i="2"/>
  <c r="H16" i="2"/>
  <c r="J16" i="2"/>
  <c r="F17" i="2"/>
  <c r="H17" i="2"/>
  <c r="J17" i="2"/>
  <c r="F18" i="2"/>
  <c r="H18" i="2"/>
  <c r="J18" i="2"/>
  <c r="F19" i="2"/>
  <c r="H19" i="2"/>
  <c r="K19" i="2" s="1"/>
  <c r="J19" i="2"/>
  <c r="F20" i="2"/>
  <c r="H20" i="2"/>
  <c r="J20" i="2"/>
  <c r="F21" i="2"/>
  <c r="H21" i="2"/>
  <c r="J21" i="2"/>
  <c r="F22" i="2"/>
  <c r="H22" i="2"/>
  <c r="J22" i="2"/>
  <c r="F23" i="2"/>
  <c r="H23" i="2"/>
  <c r="K23" i="2" s="1"/>
  <c r="J23" i="2"/>
  <c r="F24" i="2"/>
  <c r="H24" i="2"/>
  <c r="J24" i="2"/>
  <c r="F25" i="2"/>
  <c r="H25" i="2"/>
  <c r="J25" i="2"/>
  <c r="F26" i="2"/>
  <c r="H26" i="2"/>
  <c r="J26" i="2"/>
  <c r="F27" i="2"/>
  <c r="H27" i="2"/>
  <c r="K27" i="2" s="1"/>
  <c r="J27" i="2"/>
  <c r="F28" i="2"/>
  <c r="H28" i="2"/>
  <c r="J28" i="2"/>
  <c r="F29" i="2"/>
  <c r="H29" i="2"/>
  <c r="J29" i="2"/>
  <c r="F30" i="2"/>
  <c r="H30" i="2"/>
  <c r="J30" i="2"/>
  <c r="F31" i="2"/>
  <c r="H31" i="2"/>
  <c r="K31" i="2" s="1"/>
  <c r="J31" i="2"/>
  <c r="F32" i="2"/>
  <c r="H32" i="2"/>
  <c r="J32" i="2"/>
  <c r="F33" i="2"/>
  <c r="H33" i="2"/>
  <c r="J33" i="2"/>
  <c r="F34" i="2"/>
  <c r="H34" i="2"/>
  <c r="J34" i="2"/>
  <c r="F35" i="2"/>
  <c r="H35" i="2"/>
  <c r="K35" i="2" s="1"/>
  <c r="J35" i="2"/>
  <c r="F36" i="2"/>
  <c r="H36" i="2"/>
  <c r="J36" i="2"/>
  <c r="F37" i="2"/>
  <c r="H37" i="2"/>
  <c r="J37" i="2"/>
  <c r="F38" i="2"/>
  <c r="H38" i="2"/>
  <c r="J38" i="2"/>
  <c r="F39" i="2"/>
  <c r="H39" i="2"/>
  <c r="K39" i="2" s="1"/>
  <c r="J39" i="2"/>
  <c r="F40" i="2"/>
  <c r="H40" i="2"/>
  <c r="J40" i="2"/>
  <c r="F41" i="2"/>
  <c r="H41" i="2"/>
  <c r="J41" i="2"/>
  <c r="F42" i="2"/>
  <c r="H42" i="2"/>
  <c r="J42" i="2"/>
  <c r="F43" i="2"/>
  <c r="H43" i="2"/>
  <c r="K43" i="2" s="1"/>
  <c r="J43" i="2"/>
  <c r="F44" i="2"/>
  <c r="H44" i="2"/>
  <c r="J44" i="2"/>
  <c r="F45" i="2"/>
  <c r="H45" i="2"/>
  <c r="J45" i="2"/>
  <c r="F46" i="2"/>
  <c r="H46" i="2"/>
  <c r="J46" i="2"/>
  <c r="F47" i="2"/>
  <c r="H47" i="2"/>
  <c r="K47" i="2" s="1"/>
  <c r="J47" i="2"/>
  <c r="F48" i="2"/>
  <c r="H48" i="2"/>
  <c r="J48" i="2"/>
  <c r="F49" i="2"/>
  <c r="H49" i="2"/>
  <c r="J49" i="2"/>
  <c r="F50" i="2"/>
  <c r="H50" i="2"/>
  <c r="J50" i="2"/>
  <c r="F51" i="2"/>
  <c r="H51" i="2"/>
  <c r="K51" i="2" s="1"/>
  <c r="J51" i="2"/>
  <c r="F52" i="2"/>
  <c r="H52" i="2"/>
  <c r="J52" i="2"/>
  <c r="F53" i="2"/>
  <c r="H53" i="2"/>
  <c r="J53" i="2"/>
  <c r="F54" i="2"/>
  <c r="H54" i="2"/>
  <c r="J54" i="2"/>
  <c r="F55" i="2"/>
  <c r="H55" i="2"/>
  <c r="K55" i="2" s="1"/>
  <c r="J55" i="2"/>
  <c r="F56" i="2"/>
  <c r="H56" i="2"/>
  <c r="J56" i="2"/>
  <c r="F57" i="2"/>
  <c r="H57" i="2"/>
  <c r="J57" i="2"/>
  <c r="F58" i="2"/>
  <c r="H58" i="2"/>
  <c r="J58" i="2"/>
  <c r="F59" i="2"/>
  <c r="H59" i="2"/>
  <c r="K59" i="2" s="1"/>
  <c r="J59" i="2"/>
  <c r="F60" i="2"/>
  <c r="H60" i="2"/>
  <c r="J60" i="2"/>
  <c r="F61" i="2"/>
  <c r="H61" i="2"/>
  <c r="J61" i="2"/>
  <c r="F62" i="2"/>
  <c r="H62" i="2"/>
  <c r="J62" i="2"/>
  <c r="F63" i="2"/>
  <c r="H63" i="2"/>
  <c r="K63" i="2" s="1"/>
  <c r="J63" i="2"/>
  <c r="F64" i="2"/>
  <c r="H64" i="2"/>
  <c r="J64" i="2"/>
  <c r="F65" i="2"/>
  <c r="H65" i="2"/>
  <c r="J65" i="2"/>
  <c r="F66" i="2"/>
  <c r="H66" i="2"/>
  <c r="J66" i="2"/>
  <c r="F67" i="2"/>
  <c r="H67" i="2"/>
  <c r="K67" i="2" s="1"/>
  <c r="J67" i="2"/>
  <c r="F68" i="2"/>
  <c r="H68" i="2"/>
  <c r="J68" i="2"/>
  <c r="F69" i="2"/>
  <c r="H69" i="2"/>
  <c r="J69" i="2"/>
  <c r="F70" i="2"/>
  <c r="H70" i="2"/>
  <c r="J70" i="2"/>
  <c r="F71" i="2"/>
  <c r="H71" i="2"/>
  <c r="K71" i="2" s="1"/>
  <c r="J71" i="2"/>
  <c r="F72" i="2"/>
  <c r="H72" i="2"/>
  <c r="J72" i="2"/>
  <c r="F73" i="2"/>
  <c r="H73" i="2"/>
  <c r="J73" i="2"/>
  <c r="F74" i="2"/>
  <c r="H74" i="2"/>
  <c r="J74" i="2"/>
  <c r="F75" i="2"/>
  <c r="H75" i="2"/>
  <c r="K75" i="2" s="1"/>
  <c r="J75" i="2"/>
  <c r="F76" i="2"/>
  <c r="H76" i="2"/>
  <c r="J76" i="2"/>
  <c r="F77" i="2"/>
  <c r="H77" i="2"/>
  <c r="J77" i="2"/>
  <c r="F78" i="2"/>
  <c r="H78" i="2"/>
  <c r="J78" i="2"/>
  <c r="F79" i="2"/>
  <c r="H79" i="2"/>
  <c r="K79" i="2" s="1"/>
  <c r="J79" i="2"/>
  <c r="F80" i="2"/>
  <c r="H80" i="2"/>
  <c r="J80" i="2"/>
  <c r="F81" i="2"/>
  <c r="H81" i="2"/>
  <c r="J81" i="2"/>
  <c r="F82" i="2"/>
  <c r="H82" i="2"/>
  <c r="J82" i="2"/>
  <c r="F83" i="2"/>
  <c r="H83" i="2"/>
  <c r="K83" i="2" s="1"/>
  <c r="J83" i="2"/>
  <c r="F84" i="2"/>
  <c r="H84" i="2"/>
  <c r="J84" i="2"/>
  <c r="F85" i="2"/>
  <c r="H85" i="2"/>
  <c r="J85" i="2"/>
  <c r="F86" i="2"/>
  <c r="H86" i="2"/>
  <c r="J86" i="2"/>
  <c r="F87" i="2"/>
  <c r="H87" i="2"/>
  <c r="K87" i="2" s="1"/>
  <c r="J87" i="2"/>
  <c r="F88" i="2"/>
  <c r="H88" i="2"/>
  <c r="J88" i="2"/>
  <c r="F89" i="2"/>
  <c r="H89" i="2"/>
  <c r="J89" i="2"/>
  <c r="F90" i="2"/>
  <c r="H90" i="2"/>
  <c r="J90" i="2"/>
  <c r="F91" i="2"/>
  <c r="H91" i="2"/>
  <c r="K91" i="2" s="1"/>
  <c r="J91" i="2"/>
  <c r="F92" i="2"/>
  <c r="H92" i="2"/>
  <c r="J92" i="2"/>
  <c r="F93" i="2"/>
  <c r="H93" i="2"/>
  <c r="J93" i="2"/>
  <c r="F94" i="2"/>
  <c r="H94" i="2"/>
  <c r="J94" i="2"/>
  <c r="F95" i="2"/>
  <c r="H95" i="2"/>
  <c r="K95" i="2" s="1"/>
  <c r="J95" i="2"/>
  <c r="F96" i="2"/>
  <c r="H96" i="2"/>
  <c r="J96" i="2"/>
  <c r="F97" i="2"/>
  <c r="H97" i="2"/>
  <c r="J97" i="2"/>
  <c r="F98" i="2"/>
  <c r="H98" i="2"/>
  <c r="J98" i="2"/>
  <c r="F99" i="2"/>
  <c r="H99" i="2"/>
  <c r="K99" i="2" s="1"/>
  <c r="J99" i="2"/>
  <c r="F100" i="2"/>
  <c r="H100" i="2"/>
  <c r="J100" i="2"/>
  <c r="F101" i="2"/>
  <c r="H101" i="2"/>
  <c r="J101" i="2"/>
  <c r="F102" i="2"/>
  <c r="H102" i="2"/>
  <c r="J102" i="2"/>
  <c r="F103" i="2"/>
  <c r="H103" i="2"/>
  <c r="K103" i="2" s="1"/>
  <c r="J103" i="2"/>
  <c r="F104" i="2"/>
  <c r="H104" i="2"/>
  <c r="J104" i="2"/>
  <c r="F105" i="2"/>
  <c r="H105" i="2"/>
  <c r="J105" i="2"/>
  <c r="F106" i="2"/>
  <c r="H106" i="2"/>
  <c r="J106" i="2"/>
  <c r="F107" i="2"/>
  <c r="H107" i="2"/>
  <c r="K107" i="2" s="1"/>
  <c r="J107" i="2"/>
  <c r="F108" i="2"/>
  <c r="H108" i="2"/>
  <c r="J108" i="2"/>
  <c r="F109" i="2"/>
  <c r="H109" i="2"/>
  <c r="J109" i="2"/>
  <c r="F110" i="2"/>
  <c r="H110" i="2"/>
  <c r="J110" i="2"/>
  <c r="F111" i="2"/>
  <c r="H111" i="2"/>
  <c r="K111" i="2" s="1"/>
  <c r="J111" i="2"/>
  <c r="F112" i="2"/>
  <c r="H112" i="2"/>
  <c r="J112" i="2"/>
  <c r="F113" i="2"/>
  <c r="H113" i="2"/>
  <c r="J113" i="2"/>
  <c r="F114" i="2"/>
  <c r="H114" i="2"/>
  <c r="J114" i="2"/>
  <c r="F115" i="2"/>
  <c r="H115" i="2"/>
  <c r="K115" i="2" s="1"/>
  <c r="J115" i="2"/>
  <c r="F116" i="2"/>
  <c r="H116" i="2"/>
  <c r="J116" i="2"/>
  <c r="F117" i="2"/>
  <c r="H117" i="2"/>
  <c r="J117" i="2"/>
  <c r="F118" i="2"/>
  <c r="H118" i="2"/>
  <c r="J118" i="2"/>
  <c r="F119" i="2"/>
  <c r="H119" i="2"/>
  <c r="K119" i="2" s="1"/>
  <c r="J119" i="2"/>
  <c r="F120" i="2"/>
  <c r="H120" i="2"/>
  <c r="J120" i="2"/>
  <c r="F121" i="2"/>
  <c r="H121" i="2"/>
  <c r="J121" i="2"/>
  <c r="F122" i="2"/>
  <c r="H122" i="2"/>
  <c r="J122" i="2"/>
  <c r="F123" i="2"/>
  <c r="H123" i="2"/>
  <c r="K123" i="2" s="1"/>
  <c r="J123" i="2"/>
  <c r="F124" i="2"/>
  <c r="H124" i="2"/>
  <c r="J124" i="2"/>
  <c r="F125" i="2"/>
  <c r="H125" i="2"/>
  <c r="J125" i="2"/>
  <c r="F126" i="2"/>
  <c r="H126" i="2"/>
  <c r="J126" i="2"/>
  <c r="F127" i="2"/>
  <c r="H127" i="2"/>
  <c r="K127" i="2" s="1"/>
  <c r="J127" i="2"/>
  <c r="F128" i="2"/>
  <c r="H128" i="2"/>
  <c r="J128" i="2"/>
  <c r="F129" i="2"/>
  <c r="H129" i="2"/>
  <c r="J129" i="2"/>
  <c r="F130" i="2"/>
  <c r="H130" i="2"/>
  <c r="J130" i="2"/>
  <c r="F131" i="2"/>
  <c r="H131" i="2"/>
  <c r="K131" i="2" s="1"/>
  <c r="J131" i="2"/>
  <c r="F132" i="2"/>
  <c r="H132" i="2"/>
  <c r="J132" i="2"/>
  <c r="F133" i="2"/>
  <c r="H133" i="2"/>
  <c r="J133" i="2"/>
  <c r="F134" i="2"/>
  <c r="H134" i="2"/>
  <c r="J134" i="2"/>
  <c r="F135" i="2"/>
  <c r="H135" i="2"/>
  <c r="K135" i="2" s="1"/>
  <c r="J135" i="2"/>
  <c r="F136" i="2"/>
  <c r="H136" i="2"/>
  <c r="J136" i="2"/>
  <c r="F137" i="2"/>
  <c r="H137" i="2"/>
  <c r="J137" i="2"/>
  <c r="F138" i="2"/>
  <c r="H138" i="2"/>
  <c r="J138" i="2"/>
  <c r="F139" i="2"/>
  <c r="H139" i="2"/>
  <c r="K139" i="2" s="1"/>
  <c r="J139" i="2"/>
  <c r="F140" i="2"/>
  <c r="H140" i="2"/>
  <c r="J140" i="2"/>
  <c r="F141" i="2"/>
  <c r="H141" i="2"/>
  <c r="J141" i="2"/>
  <c r="F142" i="2"/>
  <c r="H142" i="2"/>
  <c r="J142" i="2"/>
  <c r="F143" i="2"/>
  <c r="H143" i="2"/>
  <c r="K143" i="2" s="1"/>
  <c r="J143" i="2"/>
  <c r="F144" i="2"/>
  <c r="H144" i="2"/>
  <c r="J144" i="2"/>
  <c r="F145" i="2"/>
  <c r="H145" i="2"/>
  <c r="J145" i="2"/>
  <c r="F146" i="2"/>
  <c r="H146" i="2"/>
  <c r="J146" i="2"/>
  <c r="F147" i="2"/>
  <c r="H147" i="2"/>
  <c r="K147" i="2" s="1"/>
  <c r="J147" i="2"/>
  <c r="F148" i="2"/>
  <c r="H148" i="2"/>
  <c r="J148" i="2"/>
  <c r="F149" i="2"/>
  <c r="H149" i="2"/>
  <c r="J149" i="2"/>
  <c r="F150" i="2"/>
  <c r="H150" i="2"/>
  <c r="J150" i="2"/>
  <c r="F151" i="2"/>
  <c r="H151" i="2"/>
  <c r="K151" i="2" s="1"/>
  <c r="J151" i="2"/>
  <c r="F152" i="2"/>
  <c r="H152" i="2"/>
  <c r="J152" i="2"/>
  <c r="F153" i="2"/>
  <c r="H153" i="2"/>
  <c r="J153" i="2"/>
  <c r="F154" i="2"/>
  <c r="H154" i="2"/>
  <c r="J154" i="2"/>
  <c r="F155" i="2"/>
  <c r="H155" i="2"/>
  <c r="K155" i="2" s="1"/>
  <c r="J155" i="2"/>
  <c r="F156" i="2"/>
  <c r="H156" i="2"/>
  <c r="J156" i="2"/>
  <c r="F157" i="2"/>
  <c r="H157" i="2"/>
  <c r="J157" i="2"/>
  <c r="F158" i="2"/>
  <c r="H158" i="2"/>
  <c r="J158" i="2"/>
  <c r="F159" i="2"/>
  <c r="H159" i="2"/>
  <c r="K159" i="2" s="1"/>
  <c r="J159" i="2"/>
  <c r="F160" i="2"/>
  <c r="H160" i="2"/>
  <c r="J160" i="2"/>
  <c r="F161" i="2"/>
  <c r="H161" i="2"/>
  <c r="J161" i="2"/>
  <c r="F162" i="2"/>
  <c r="H162" i="2"/>
  <c r="J162" i="2"/>
  <c r="F163" i="2"/>
  <c r="H163" i="2"/>
  <c r="K163" i="2" s="1"/>
  <c r="J163" i="2"/>
  <c r="F164" i="2"/>
  <c r="H164" i="2"/>
  <c r="J164" i="2"/>
  <c r="F165" i="2"/>
  <c r="H165" i="2"/>
  <c r="J165" i="2"/>
  <c r="F166" i="2"/>
  <c r="H166" i="2"/>
  <c r="J166" i="2"/>
  <c r="F167" i="2"/>
  <c r="H167" i="2"/>
  <c r="K167" i="2" s="1"/>
  <c r="J167" i="2"/>
  <c r="F168" i="2"/>
  <c r="H168" i="2"/>
  <c r="J168" i="2"/>
  <c r="F169" i="2"/>
  <c r="H169" i="2"/>
  <c r="J169" i="2"/>
  <c r="F170" i="2"/>
  <c r="H170" i="2"/>
  <c r="J170" i="2"/>
  <c r="F171" i="2"/>
  <c r="H171" i="2"/>
  <c r="K171" i="2" s="1"/>
  <c r="J171" i="2"/>
  <c r="F172" i="2"/>
  <c r="H172" i="2"/>
  <c r="J172" i="2"/>
  <c r="F173" i="2"/>
  <c r="H173" i="2"/>
  <c r="J173" i="2"/>
  <c r="F174" i="2"/>
  <c r="H174" i="2"/>
  <c r="J174" i="2"/>
  <c r="F175" i="2"/>
  <c r="H175" i="2"/>
  <c r="K175" i="2" s="1"/>
  <c r="J175" i="2"/>
  <c r="F176" i="2"/>
  <c r="H176" i="2"/>
  <c r="J176" i="2"/>
  <c r="F177" i="2"/>
  <c r="H177" i="2"/>
  <c r="J177" i="2"/>
  <c r="F178" i="2"/>
  <c r="H178" i="2"/>
  <c r="J178" i="2"/>
  <c r="F179" i="2"/>
  <c r="H179" i="2"/>
  <c r="K179" i="2" s="1"/>
  <c r="J179" i="2"/>
  <c r="F180" i="2"/>
  <c r="H180" i="2"/>
  <c r="J180" i="2"/>
  <c r="F181" i="2"/>
  <c r="H181" i="2"/>
  <c r="J181" i="2"/>
  <c r="F182" i="2"/>
  <c r="H182" i="2"/>
  <c r="J182" i="2"/>
  <c r="F183" i="2"/>
  <c r="H183" i="2"/>
  <c r="K183" i="2" s="1"/>
  <c r="J183" i="2"/>
  <c r="F184" i="2"/>
  <c r="H184" i="2"/>
  <c r="J184" i="2"/>
  <c r="F185" i="2"/>
  <c r="H185" i="2"/>
  <c r="J185" i="2"/>
  <c r="F186" i="2"/>
  <c r="H186" i="2"/>
  <c r="J186" i="2"/>
  <c r="F187" i="2"/>
  <c r="H187" i="2"/>
  <c r="K187" i="2" s="1"/>
  <c r="J187" i="2"/>
  <c r="F188" i="2"/>
  <c r="H188" i="2"/>
  <c r="J188" i="2"/>
  <c r="F189" i="2"/>
  <c r="H189" i="2"/>
  <c r="J189" i="2"/>
  <c r="F190" i="2"/>
  <c r="H190" i="2"/>
  <c r="J190" i="2"/>
  <c r="F191" i="2"/>
  <c r="H191" i="2"/>
  <c r="K191" i="2" s="1"/>
  <c r="J191" i="2"/>
  <c r="F192" i="2"/>
  <c r="H192" i="2"/>
  <c r="J192" i="2"/>
  <c r="F193" i="2"/>
  <c r="H193" i="2"/>
  <c r="J193" i="2"/>
  <c r="F194" i="2"/>
  <c r="H194" i="2"/>
  <c r="J194" i="2"/>
  <c r="F195" i="2"/>
  <c r="H195" i="2"/>
  <c r="K195" i="2" s="1"/>
  <c r="J195" i="2"/>
  <c r="F196" i="2"/>
  <c r="H196" i="2"/>
  <c r="J196" i="2"/>
  <c r="F197" i="2"/>
  <c r="H197" i="2"/>
  <c r="J197" i="2"/>
  <c r="F198" i="2"/>
  <c r="H198" i="2"/>
  <c r="J198" i="2"/>
  <c r="F199" i="2"/>
  <c r="H199" i="2"/>
  <c r="K199" i="2" s="1"/>
  <c r="J199" i="2"/>
  <c r="F200" i="2"/>
  <c r="H200" i="2"/>
  <c r="J200" i="2"/>
  <c r="F201" i="2"/>
  <c r="H201" i="2"/>
  <c r="J201" i="2"/>
  <c r="F202" i="2"/>
  <c r="H202" i="2"/>
  <c r="J202" i="2"/>
  <c r="F203" i="2"/>
  <c r="H203" i="2"/>
  <c r="K203" i="2" s="1"/>
  <c r="J203" i="2"/>
  <c r="F204" i="2"/>
  <c r="H204" i="2"/>
  <c r="J204" i="2"/>
  <c r="F205" i="2"/>
  <c r="H205" i="2"/>
  <c r="J205" i="2"/>
  <c r="F206" i="2"/>
  <c r="H206" i="2"/>
  <c r="J206" i="2"/>
  <c r="F207" i="2"/>
  <c r="H207" i="2"/>
  <c r="K207" i="2" s="1"/>
  <c r="J207" i="2"/>
  <c r="F208" i="2"/>
  <c r="H208" i="2"/>
  <c r="J208" i="2"/>
  <c r="F209" i="2"/>
  <c r="H209" i="2"/>
  <c r="J209" i="2"/>
  <c r="F210" i="2"/>
  <c r="H210" i="2"/>
  <c r="J210" i="2"/>
  <c r="F211" i="2"/>
  <c r="H211" i="2"/>
  <c r="K211" i="2" s="1"/>
  <c r="J211" i="2"/>
  <c r="F212" i="2"/>
  <c r="H212" i="2"/>
  <c r="J212" i="2"/>
  <c r="F213" i="2"/>
  <c r="H213" i="2"/>
  <c r="J213" i="2"/>
  <c r="F214" i="2"/>
  <c r="H214" i="2"/>
  <c r="J214" i="2"/>
  <c r="F215" i="2"/>
  <c r="H215" i="2"/>
  <c r="K215" i="2" s="1"/>
  <c r="J215" i="2"/>
  <c r="F216" i="2"/>
  <c r="H216" i="2"/>
  <c r="J216" i="2"/>
  <c r="F217" i="2"/>
  <c r="H217" i="2"/>
  <c r="J217" i="2"/>
  <c r="F218" i="2"/>
  <c r="H218" i="2"/>
  <c r="J218" i="2"/>
  <c r="F219" i="2"/>
  <c r="H219" i="2"/>
  <c r="K219" i="2" s="1"/>
  <c r="J219" i="2"/>
  <c r="F220" i="2"/>
  <c r="H220" i="2"/>
  <c r="J220" i="2"/>
  <c r="F221" i="2"/>
  <c r="H221" i="2"/>
  <c r="J221" i="2"/>
  <c r="F222" i="2"/>
  <c r="H222" i="2"/>
  <c r="J222" i="2"/>
  <c r="F223" i="2"/>
  <c r="H223" i="2"/>
  <c r="K223" i="2" s="1"/>
  <c r="J223" i="2"/>
  <c r="F224" i="2"/>
  <c r="H224" i="2"/>
  <c r="J224" i="2"/>
  <c r="F225" i="2"/>
  <c r="H225" i="2"/>
  <c r="J225" i="2"/>
  <c r="F226" i="2"/>
  <c r="H226" i="2"/>
  <c r="J226" i="2"/>
  <c r="F227" i="2"/>
  <c r="H227" i="2"/>
  <c r="K227" i="2" s="1"/>
  <c r="J227" i="2"/>
  <c r="F228" i="2"/>
  <c r="H228" i="2"/>
  <c r="J228" i="2"/>
  <c r="F229" i="2"/>
  <c r="H229" i="2"/>
  <c r="J229" i="2"/>
  <c r="F230" i="2"/>
  <c r="H230" i="2"/>
  <c r="J230" i="2"/>
  <c r="F231" i="2"/>
  <c r="H231" i="2"/>
  <c r="K231" i="2" s="1"/>
  <c r="J231" i="2"/>
  <c r="F232" i="2"/>
  <c r="H232" i="2"/>
  <c r="J232" i="2"/>
  <c r="F233" i="2"/>
  <c r="H233" i="2"/>
  <c r="J233" i="2"/>
  <c r="F234" i="2"/>
  <c r="H234" i="2"/>
  <c r="J234" i="2"/>
  <c r="F235" i="2"/>
  <c r="H235" i="2"/>
  <c r="K235" i="2" s="1"/>
  <c r="J235" i="2"/>
  <c r="F236" i="2"/>
  <c r="H236" i="2"/>
  <c r="J236" i="2"/>
  <c r="F237" i="2"/>
  <c r="H237" i="2"/>
  <c r="J237" i="2"/>
  <c r="F238" i="2"/>
  <c r="H238" i="2"/>
  <c r="J238" i="2"/>
  <c r="F239" i="2"/>
  <c r="H239" i="2"/>
  <c r="K239" i="2" s="1"/>
  <c r="J239" i="2"/>
  <c r="F240" i="2"/>
  <c r="H240" i="2"/>
  <c r="J240" i="2"/>
  <c r="F241" i="2"/>
  <c r="H241" i="2"/>
  <c r="J241" i="2"/>
  <c r="F242" i="2"/>
  <c r="H242" i="2"/>
  <c r="J242" i="2"/>
  <c r="F243" i="2"/>
  <c r="H243" i="2"/>
  <c r="K243" i="2" s="1"/>
  <c r="J243" i="2"/>
  <c r="F244" i="2"/>
  <c r="H244" i="2"/>
  <c r="J244" i="2"/>
  <c r="F245" i="2"/>
  <c r="H245" i="2"/>
  <c r="J245" i="2"/>
  <c r="F246" i="2"/>
  <c r="H246" i="2"/>
  <c r="J246" i="2"/>
  <c r="F247" i="2"/>
  <c r="H247" i="2"/>
  <c r="K247" i="2" s="1"/>
  <c r="J247" i="2"/>
  <c r="F248" i="2"/>
  <c r="H248" i="2"/>
  <c r="J248" i="2"/>
  <c r="F249" i="2"/>
  <c r="H249" i="2"/>
  <c r="J249" i="2"/>
  <c r="F250" i="2"/>
  <c r="H250" i="2"/>
  <c r="J250" i="2"/>
  <c r="F251" i="2"/>
  <c r="H251" i="2"/>
  <c r="K251" i="2" s="1"/>
  <c r="J251" i="2"/>
  <c r="F252" i="2"/>
  <c r="H252" i="2"/>
  <c r="J252" i="2"/>
  <c r="F253" i="2"/>
  <c r="H253" i="2"/>
  <c r="J253" i="2"/>
  <c r="F254" i="2"/>
  <c r="H254" i="2"/>
  <c r="J254" i="2"/>
  <c r="F255" i="2"/>
  <c r="H255" i="2"/>
  <c r="K255" i="2" s="1"/>
  <c r="J255" i="2"/>
  <c r="K32" i="32" l="1"/>
  <c r="K36" i="32"/>
  <c r="K40" i="32"/>
  <c r="K44" i="32"/>
  <c r="K48" i="32"/>
  <c r="K52" i="32"/>
  <c r="K56" i="32"/>
  <c r="K60" i="32"/>
  <c r="K64" i="32"/>
  <c r="K68" i="32"/>
  <c r="K72" i="32"/>
  <c r="K76" i="32"/>
  <c r="K80" i="32"/>
  <c r="K84" i="32"/>
  <c r="K88" i="32"/>
  <c r="K92" i="32"/>
  <c r="K96" i="32"/>
  <c r="K100" i="32"/>
  <c r="K104" i="32"/>
  <c r="K108" i="32"/>
  <c r="K112" i="32"/>
  <c r="K116" i="32"/>
  <c r="K120" i="32"/>
  <c r="K124" i="32"/>
  <c r="K128" i="32"/>
  <c r="K132" i="32"/>
  <c r="K136" i="32"/>
  <c r="K140" i="32"/>
  <c r="K144" i="32"/>
  <c r="K148" i="32"/>
  <c r="K152" i="32"/>
  <c r="K156" i="32"/>
  <c r="K160" i="32"/>
  <c r="K164" i="32"/>
  <c r="K168" i="32"/>
  <c r="K172" i="32"/>
  <c r="K176" i="32"/>
  <c r="K180" i="32"/>
  <c r="K184" i="32"/>
  <c r="K188" i="32"/>
  <c r="K192" i="32"/>
  <c r="K196" i="32"/>
  <c r="K200" i="32"/>
  <c r="K204" i="32"/>
  <c r="K208" i="32"/>
  <c r="K212" i="32"/>
  <c r="K216" i="32"/>
  <c r="K220" i="32"/>
  <c r="K224" i="32"/>
  <c r="K228" i="32"/>
  <c r="K232" i="32"/>
  <c r="K236" i="32"/>
  <c r="K240" i="32"/>
  <c r="K244" i="32"/>
  <c r="K248" i="32"/>
  <c r="K252" i="32"/>
  <c r="K37" i="33"/>
  <c r="K41" i="33"/>
  <c r="K45" i="33"/>
  <c r="K49" i="33"/>
  <c r="K53" i="33"/>
  <c r="K57" i="33"/>
  <c r="K61" i="33"/>
  <c r="K65" i="33"/>
  <c r="K69" i="33"/>
  <c r="K73" i="33"/>
  <c r="K77" i="33"/>
  <c r="K81" i="33"/>
  <c r="K85" i="33"/>
  <c r="K89" i="33"/>
  <c r="K93" i="33"/>
  <c r="K97" i="33"/>
  <c r="K101" i="33"/>
  <c r="K105" i="33"/>
  <c r="K109" i="33"/>
  <c r="K113" i="33"/>
  <c r="K117" i="33"/>
  <c r="K121" i="33"/>
  <c r="K125" i="33"/>
  <c r="K129" i="33"/>
  <c r="K133" i="33"/>
  <c r="K137" i="33"/>
  <c r="K141" i="33"/>
  <c r="K145" i="33"/>
  <c r="K149" i="33"/>
  <c r="K153" i="33"/>
  <c r="K157" i="33"/>
  <c r="K161" i="33"/>
  <c r="K165" i="33"/>
  <c r="K169" i="33"/>
  <c r="K173" i="33"/>
  <c r="K177" i="33"/>
  <c r="K181" i="33"/>
  <c r="K185" i="33"/>
  <c r="K189" i="33"/>
  <c r="K193" i="33"/>
  <c r="K197" i="33"/>
  <c r="K201" i="33"/>
  <c r="K205" i="33"/>
  <c r="K209" i="33"/>
  <c r="K213" i="33"/>
  <c r="K217" i="33"/>
  <c r="K221" i="33"/>
  <c r="K225" i="33"/>
  <c r="K229" i="33"/>
  <c r="K233" i="33"/>
  <c r="K237" i="33"/>
  <c r="K241" i="33"/>
  <c r="K245" i="33"/>
  <c r="K249" i="33"/>
  <c r="K253" i="33"/>
  <c r="K32" i="34"/>
  <c r="K36" i="34"/>
  <c r="K40" i="34"/>
  <c r="K44" i="34"/>
  <c r="K48" i="34"/>
  <c r="K52" i="34"/>
  <c r="K56" i="34"/>
  <c r="K60" i="34"/>
  <c r="K64" i="34"/>
  <c r="K68" i="34"/>
  <c r="K72" i="34"/>
  <c r="K76" i="34"/>
  <c r="K80" i="34"/>
  <c r="K84" i="34"/>
  <c r="K88" i="34"/>
  <c r="K92" i="34"/>
  <c r="K96" i="34"/>
  <c r="K100" i="34"/>
  <c r="K104" i="34"/>
  <c r="K108" i="34"/>
  <c r="K112" i="34"/>
  <c r="K116" i="34"/>
  <c r="K120" i="34"/>
  <c r="K124" i="34"/>
  <c r="K128" i="34"/>
  <c r="K132" i="34"/>
  <c r="K136" i="34"/>
  <c r="K140" i="34"/>
  <c r="K144" i="34"/>
  <c r="K148" i="34"/>
  <c r="K152" i="34"/>
  <c r="K156" i="34"/>
  <c r="K160" i="34"/>
  <c r="K164" i="34"/>
  <c r="K168" i="34"/>
  <c r="K172" i="34"/>
  <c r="K176" i="34"/>
  <c r="K180" i="34"/>
  <c r="K184" i="34"/>
  <c r="K188" i="34"/>
  <c r="K192" i="34"/>
  <c r="K196" i="34"/>
  <c r="K200" i="34"/>
  <c r="K204" i="34"/>
  <c r="K208" i="34"/>
  <c r="K212" i="34"/>
  <c r="K216" i="34"/>
  <c r="K220" i="34"/>
  <c r="K224" i="34"/>
  <c r="K228" i="34"/>
  <c r="K232" i="34"/>
  <c r="K236" i="34"/>
  <c r="K240" i="34"/>
  <c r="K244" i="34"/>
  <c r="K248" i="34"/>
  <c r="K252" i="34"/>
  <c r="K14" i="36"/>
  <c r="K18" i="36"/>
  <c r="K22" i="36"/>
  <c r="K26" i="36"/>
  <c r="K30" i="36"/>
  <c r="K34" i="36"/>
  <c r="K38" i="36"/>
  <c r="K42" i="36"/>
  <c r="K46" i="36"/>
  <c r="K50" i="36"/>
  <c r="K54" i="36"/>
  <c r="K58" i="36"/>
  <c r="K62" i="36"/>
  <c r="K66" i="36"/>
  <c r="K70" i="36"/>
  <c r="K74" i="36"/>
  <c r="K78" i="36"/>
  <c r="K82" i="36"/>
  <c r="K86" i="36"/>
  <c r="K90" i="36"/>
  <c r="K94" i="36"/>
  <c r="K98" i="36"/>
  <c r="K102" i="36"/>
  <c r="K106" i="36"/>
  <c r="K110" i="36"/>
  <c r="K114" i="36"/>
  <c r="K118" i="36"/>
  <c r="K122" i="36"/>
  <c r="K126" i="36"/>
  <c r="K130" i="36"/>
  <c r="K134" i="36"/>
  <c r="K138" i="36"/>
  <c r="K142" i="36"/>
  <c r="K146" i="36"/>
  <c r="K150" i="36"/>
  <c r="K154" i="36"/>
  <c r="K158" i="36"/>
  <c r="K162" i="36"/>
  <c r="K166" i="36"/>
  <c r="K170" i="36"/>
  <c r="K174" i="36"/>
  <c r="K178" i="36"/>
  <c r="K182" i="36"/>
  <c r="K186" i="36"/>
  <c r="K190" i="36"/>
  <c r="K194" i="36"/>
  <c r="K198" i="36"/>
  <c r="K202" i="36"/>
  <c r="K206" i="36"/>
  <c r="K210" i="36"/>
  <c r="K214" i="36"/>
  <c r="K218" i="36"/>
  <c r="K222" i="36"/>
  <c r="K226" i="36"/>
  <c r="K230" i="36"/>
  <c r="K234" i="36"/>
  <c r="K238" i="36"/>
  <c r="K242" i="36"/>
  <c r="K246" i="36"/>
  <c r="K250" i="36"/>
  <c r="K254" i="36"/>
  <c r="K19" i="37"/>
  <c r="K23" i="37"/>
  <c r="K27" i="37"/>
  <c r="K31" i="37"/>
  <c r="K35" i="37"/>
  <c r="K39" i="37"/>
  <c r="K43" i="37"/>
  <c r="K47" i="37"/>
  <c r="K51" i="37"/>
  <c r="K55" i="37"/>
  <c r="K59" i="37"/>
  <c r="K63" i="37"/>
  <c r="K67" i="37"/>
  <c r="K71" i="37"/>
  <c r="K75" i="37"/>
  <c r="K79" i="37"/>
  <c r="K83" i="37"/>
  <c r="K87" i="37"/>
  <c r="K91" i="37"/>
  <c r="K95" i="37"/>
  <c r="K99" i="37"/>
  <c r="K103" i="37"/>
  <c r="K107" i="37"/>
  <c r="K111" i="37"/>
  <c r="K115" i="37"/>
  <c r="K119" i="37"/>
  <c r="K123" i="37"/>
  <c r="K127" i="37"/>
  <c r="K131" i="37"/>
  <c r="K135" i="37"/>
  <c r="K139" i="37"/>
  <c r="K143" i="37"/>
  <c r="K147" i="37"/>
  <c r="K151" i="37"/>
  <c r="K155" i="37"/>
  <c r="K159" i="37"/>
  <c r="K163" i="37"/>
  <c r="K167" i="37"/>
  <c r="K171" i="37"/>
  <c r="K175" i="37"/>
  <c r="K179" i="37"/>
  <c r="K183" i="37"/>
  <c r="K187" i="37"/>
  <c r="K191" i="37"/>
  <c r="K195" i="37"/>
  <c r="K199" i="37"/>
  <c r="K203" i="37"/>
  <c r="K207" i="37"/>
  <c r="K211" i="37"/>
  <c r="K215" i="37"/>
  <c r="K219" i="37"/>
  <c r="K223" i="37"/>
  <c r="K227" i="37"/>
  <c r="K231" i="37"/>
  <c r="K235" i="37"/>
  <c r="K239" i="37"/>
  <c r="K243" i="37"/>
  <c r="K247" i="37"/>
  <c r="K251" i="37"/>
  <c r="K255" i="37"/>
  <c r="J10" i="38"/>
  <c r="J14" i="38"/>
  <c r="J18" i="38"/>
  <c r="J22" i="38"/>
  <c r="J26" i="38"/>
  <c r="J30" i="38"/>
  <c r="J34" i="38"/>
  <c r="J38" i="38"/>
  <c r="J42" i="38"/>
  <c r="J46" i="38"/>
  <c r="J50" i="38"/>
  <c r="J54" i="38"/>
  <c r="J58" i="38"/>
  <c r="J62" i="38"/>
  <c r="J66" i="38"/>
  <c r="J70" i="38"/>
  <c r="J74" i="38"/>
  <c r="J78" i="38"/>
  <c r="J82" i="38"/>
  <c r="J86" i="38"/>
  <c r="J90" i="38"/>
  <c r="J94" i="38"/>
  <c r="J98" i="38"/>
  <c r="J102" i="38"/>
  <c r="J106" i="38"/>
  <c r="J110" i="38"/>
  <c r="J114" i="38"/>
  <c r="J118" i="38"/>
  <c r="J122" i="38"/>
  <c r="J126" i="38"/>
  <c r="J130" i="38"/>
  <c r="J134" i="38"/>
  <c r="J138" i="38"/>
  <c r="J142" i="38"/>
  <c r="J146" i="38"/>
  <c r="J150" i="38"/>
  <c r="J154" i="38"/>
  <c r="J158" i="38"/>
  <c r="J162" i="38"/>
  <c r="J166" i="38"/>
  <c r="J170" i="38"/>
  <c r="J174" i="38"/>
  <c r="J178" i="38"/>
  <c r="J182" i="38"/>
  <c r="J186" i="38"/>
  <c r="J190" i="38"/>
  <c r="J194" i="38"/>
  <c r="J198" i="38"/>
  <c r="J202" i="38"/>
  <c r="J206" i="38"/>
  <c r="J210" i="38"/>
  <c r="J214" i="38"/>
  <c r="J218" i="38"/>
  <c r="J222" i="38"/>
  <c r="J226" i="38"/>
  <c r="J230" i="38"/>
  <c r="J234" i="38"/>
  <c r="J238" i="38"/>
  <c r="J242" i="38"/>
  <c r="J246" i="38"/>
  <c r="J250" i="38"/>
  <c r="J254" i="38"/>
  <c r="J13" i="39"/>
  <c r="J17" i="39"/>
  <c r="J21" i="39"/>
  <c r="J25" i="39"/>
  <c r="J29" i="39"/>
  <c r="J33" i="39"/>
  <c r="J37" i="39"/>
  <c r="J41" i="39"/>
  <c r="J45" i="39"/>
  <c r="J49" i="39"/>
  <c r="J53" i="39"/>
  <c r="J57" i="39"/>
  <c r="J61" i="39"/>
  <c r="J65" i="39"/>
  <c r="J69" i="39"/>
  <c r="J73" i="39"/>
  <c r="J77" i="39"/>
  <c r="J81" i="39"/>
  <c r="J85" i="39"/>
  <c r="J89" i="39"/>
  <c r="J93" i="39"/>
  <c r="J97" i="39"/>
  <c r="J101" i="39"/>
  <c r="J105" i="39"/>
  <c r="J109" i="39"/>
  <c r="J113" i="39"/>
  <c r="J117" i="39"/>
  <c r="J121" i="39"/>
  <c r="J125" i="39"/>
  <c r="J129" i="39"/>
  <c r="J133" i="39"/>
  <c r="J137" i="39"/>
  <c r="J141" i="39"/>
  <c r="J145" i="39"/>
  <c r="J149" i="39"/>
  <c r="J153" i="39"/>
  <c r="J157" i="39"/>
  <c r="J161" i="39"/>
  <c r="J245" i="40"/>
  <c r="J249" i="40"/>
  <c r="J253" i="40"/>
  <c r="J165" i="39"/>
  <c r="J169" i="39"/>
  <c r="J173" i="39"/>
  <c r="J177" i="39"/>
  <c r="J181" i="39"/>
  <c r="J185" i="39"/>
  <c r="J189" i="39"/>
  <c r="J193" i="39"/>
  <c r="J197" i="39"/>
  <c r="J201" i="39"/>
  <c r="J205" i="39"/>
  <c r="J209" i="39"/>
  <c r="J213" i="39"/>
  <c r="J217" i="39"/>
  <c r="J221" i="39"/>
  <c r="J225" i="39"/>
  <c r="J229" i="39"/>
  <c r="J233" i="39"/>
  <c r="J237" i="39"/>
  <c r="J241" i="39"/>
  <c r="J245" i="39"/>
  <c r="J249" i="39"/>
  <c r="J253" i="39"/>
  <c r="J10" i="40"/>
  <c r="J14" i="40"/>
  <c r="J18" i="40"/>
  <c r="J22" i="40"/>
  <c r="J26" i="40"/>
  <c r="J30" i="40"/>
  <c r="J34" i="40"/>
  <c r="J38" i="40"/>
  <c r="J42" i="40"/>
  <c r="J46" i="40"/>
  <c r="J50" i="40"/>
  <c r="J54" i="40"/>
  <c r="J58" i="40"/>
  <c r="J62" i="40"/>
  <c r="J66" i="40"/>
  <c r="J70" i="40"/>
  <c r="J74" i="40"/>
  <c r="J78" i="40"/>
  <c r="J82" i="40"/>
  <c r="J86" i="40"/>
  <c r="J90" i="40"/>
  <c r="J94" i="40"/>
  <c r="J98" i="40"/>
  <c r="J102" i="40"/>
  <c r="J106" i="40"/>
  <c r="J110" i="40"/>
  <c r="J114" i="40"/>
  <c r="J118" i="40"/>
  <c r="J122" i="40"/>
  <c r="J126" i="40"/>
  <c r="J130" i="40"/>
  <c r="J134" i="40"/>
  <c r="J138" i="40"/>
  <c r="J142" i="40"/>
  <c r="J146" i="40"/>
  <c r="J150" i="40"/>
  <c r="J154" i="40"/>
  <c r="J158" i="40"/>
  <c r="J162" i="40"/>
  <c r="J166" i="40"/>
  <c r="J170" i="40"/>
  <c r="J174" i="40"/>
  <c r="J178" i="40"/>
  <c r="J182" i="40"/>
  <c r="J186" i="40"/>
  <c r="J190" i="40"/>
  <c r="J194" i="40"/>
  <c r="J198" i="40"/>
  <c r="J202" i="40"/>
  <c r="J206" i="40"/>
  <c r="J210" i="40"/>
  <c r="J214" i="40"/>
  <c r="J218" i="40"/>
  <c r="J222" i="40"/>
  <c r="J226" i="40"/>
  <c r="J230" i="40"/>
  <c r="J234" i="40"/>
  <c r="J238" i="40"/>
  <c r="J242" i="40"/>
  <c r="J246" i="40"/>
  <c r="J250" i="40"/>
  <c r="J254" i="40"/>
  <c r="K12" i="37"/>
  <c r="K10" i="37"/>
  <c r="K14" i="37"/>
  <c r="K252" i="2"/>
  <c r="K248" i="2"/>
  <c r="K244" i="2"/>
  <c r="K240" i="2"/>
  <c r="K236" i="2"/>
  <c r="K232" i="2"/>
  <c r="K228" i="2"/>
  <c r="K224" i="2"/>
  <c r="K220" i="2"/>
  <c r="K216" i="2"/>
  <c r="K212" i="2"/>
  <c r="K208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88" i="2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30" i="32"/>
  <c r="K34" i="32"/>
  <c r="K38" i="32"/>
  <c r="K42" i="32"/>
  <c r="K46" i="32"/>
  <c r="K50" i="32"/>
  <c r="K54" i="32"/>
  <c r="K58" i="32"/>
  <c r="K62" i="32"/>
  <c r="K66" i="32"/>
  <c r="K70" i="32"/>
  <c r="K74" i="32"/>
  <c r="K78" i="32"/>
  <c r="K82" i="32"/>
  <c r="K86" i="32"/>
  <c r="K90" i="32"/>
  <c r="K94" i="32"/>
  <c r="K98" i="32"/>
  <c r="K102" i="32"/>
  <c r="K106" i="32"/>
  <c r="K110" i="32"/>
  <c r="K114" i="32"/>
  <c r="K118" i="32"/>
  <c r="K122" i="32"/>
  <c r="K126" i="32"/>
  <c r="K130" i="32"/>
  <c r="K134" i="32"/>
  <c r="K138" i="32"/>
  <c r="K142" i="32"/>
  <c r="K146" i="32"/>
  <c r="K150" i="32"/>
  <c r="K154" i="32"/>
  <c r="K158" i="32"/>
  <c r="K162" i="32"/>
  <c r="K166" i="32"/>
  <c r="K170" i="32"/>
  <c r="K174" i="32"/>
  <c r="K178" i="32"/>
  <c r="K182" i="32"/>
  <c r="K186" i="32"/>
  <c r="K190" i="32"/>
  <c r="K194" i="32"/>
  <c r="K198" i="32"/>
  <c r="K202" i="32"/>
  <c r="K206" i="32"/>
  <c r="K210" i="32"/>
  <c r="K214" i="32"/>
  <c r="K218" i="32"/>
  <c r="K222" i="32"/>
  <c r="K226" i="32"/>
  <c r="K230" i="32"/>
  <c r="K234" i="32"/>
  <c r="K238" i="32"/>
  <c r="K242" i="32"/>
  <c r="K246" i="32"/>
  <c r="K250" i="32"/>
  <c r="K254" i="32"/>
  <c r="K35" i="33"/>
  <c r="K39" i="33"/>
  <c r="K43" i="33"/>
  <c r="K47" i="33"/>
  <c r="K51" i="33"/>
  <c r="K55" i="33"/>
  <c r="K59" i="33"/>
  <c r="K63" i="33"/>
  <c r="K67" i="33"/>
  <c r="K71" i="33"/>
  <c r="K75" i="33"/>
  <c r="K79" i="33"/>
  <c r="K83" i="33"/>
  <c r="K87" i="33"/>
  <c r="K91" i="33"/>
  <c r="K95" i="33"/>
  <c r="K253" i="2"/>
  <c r="K249" i="2"/>
  <c r="K245" i="2"/>
  <c r="K241" i="2"/>
  <c r="K237" i="2"/>
  <c r="K233" i="2"/>
  <c r="K229" i="2"/>
  <c r="K225" i="2"/>
  <c r="K221" i="2"/>
  <c r="K217" i="2"/>
  <c r="K213" i="2"/>
  <c r="K209" i="2"/>
  <c r="K205" i="2"/>
  <c r="K201" i="2"/>
  <c r="K197" i="2"/>
  <c r="K193" i="2"/>
  <c r="K189" i="2"/>
  <c r="K185" i="2"/>
  <c r="K181" i="2"/>
  <c r="K177" i="2"/>
  <c r="K173" i="2"/>
  <c r="K169" i="2"/>
  <c r="K165" i="2"/>
  <c r="K161" i="2"/>
  <c r="K157" i="2"/>
  <c r="K153" i="2"/>
  <c r="K149" i="2"/>
  <c r="K145" i="2"/>
  <c r="K141" i="2"/>
  <c r="K137" i="2"/>
  <c r="K133" i="2"/>
  <c r="K129" i="2"/>
  <c r="K125" i="2"/>
  <c r="K121" i="2"/>
  <c r="K117" i="2"/>
  <c r="K113" i="2"/>
  <c r="K109" i="2"/>
  <c r="K105" i="2"/>
  <c r="K101" i="2"/>
  <c r="K97" i="2"/>
  <c r="K93" i="2"/>
  <c r="K89" i="2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254" i="2"/>
  <c r="K250" i="2"/>
  <c r="K246" i="2"/>
  <c r="K242" i="2"/>
  <c r="K238" i="2"/>
  <c r="K234" i="2"/>
  <c r="K230" i="2"/>
  <c r="K226" i="2"/>
  <c r="K222" i="2"/>
  <c r="K218" i="2"/>
  <c r="K214" i="2"/>
  <c r="K210" i="2"/>
  <c r="K206" i="2"/>
  <c r="K202" i="2"/>
  <c r="K198" i="2"/>
  <c r="K194" i="2"/>
  <c r="K190" i="2"/>
  <c r="K186" i="2"/>
  <c r="K182" i="2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99" i="33"/>
  <c r="K103" i="33"/>
  <c r="K107" i="33"/>
  <c r="K111" i="33"/>
  <c r="K115" i="33"/>
  <c r="K119" i="33"/>
  <c r="K123" i="33"/>
  <c r="K127" i="33"/>
  <c r="K131" i="33"/>
  <c r="K135" i="33"/>
  <c r="K139" i="33"/>
  <c r="K143" i="33"/>
  <c r="K147" i="33"/>
  <c r="K151" i="33"/>
  <c r="K155" i="33"/>
  <c r="K159" i="33"/>
  <c r="K163" i="33"/>
  <c r="K167" i="33"/>
  <c r="K171" i="33"/>
  <c r="K175" i="33"/>
  <c r="K179" i="33"/>
  <c r="K183" i="33"/>
  <c r="K187" i="33"/>
  <c r="K191" i="33"/>
  <c r="K195" i="33"/>
  <c r="K199" i="33"/>
  <c r="K203" i="33"/>
  <c r="K207" i="33"/>
  <c r="K211" i="33"/>
  <c r="K215" i="33"/>
  <c r="K219" i="33"/>
  <c r="K223" i="33"/>
  <c r="K227" i="33"/>
  <c r="K231" i="33"/>
  <c r="K235" i="33"/>
  <c r="K239" i="33"/>
  <c r="K243" i="33"/>
  <c r="K247" i="33"/>
  <c r="K251" i="33"/>
  <c r="K255" i="33"/>
  <c r="K34" i="34"/>
  <c r="K38" i="34"/>
  <c r="K42" i="34"/>
  <c r="K46" i="34"/>
  <c r="K50" i="34"/>
  <c r="K54" i="34"/>
  <c r="K58" i="34"/>
  <c r="K62" i="34"/>
  <c r="K66" i="34"/>
  <c r="K70" i="34"/>
  <c r="K74" i="34"/>
  <c r="K78" i="34"/>
  <c r="K82" i="34"/>
  <c r="K86" i="34"/>
  <c r="K90" i="34"/>
  <c r="K94" i="34"/>
  <c r="K98" i="34"/>
  <c r="K102" i="34"/>
  <c r="K106" i="34"/>
  <c r="K110" i="34"/>
  <c r="K114" i="34"/>
  <c r="K118" i="34"/>
  <c r="K122" i="34"/>
  <c r="K126" i="34"/>
  <c r="K130" i="34"/>
  <c r="K134" i="34"/>
  <c r="K138" i="34"/>
  <c r="K142" i="34"/>
  <c r="K146" i="34"/>
  <c r="K150" i="34"/>
  <c r="K154" i="34"/>
  <c r="K158" i="34"/>
  <c r="K162" i="34"/>
  <c r="K166" i="34"/>
  <c r="K170" i="34"/>
  <c r="K174" i="34"/>
  <c r="K178" i="34"/>
  <c r="K182" i="34"/>
  <c r="K186" i="34"/>
  <c r="K190" i="34"/>
  <c r="K194" i="34"/>
  <c r="K198" i="34"/>
  <c r="K202" i="34"/>
  <c r="K206" i="34"/>
  <c r="K210" i="34"/>
  <c r="K214" i="34"/>
  <c r="K218" i="34"/>
  <c r="K222" i="34"/>
  <c r="K226" i="34"/>
  <c r="K230" i="34"/>
  <c r="K234" i="34"/>
  <c r="K238" i="34"/>
  <c r="K242" i="34"/>
  <c r="K246" i="34"/>
  <c r="K250" i="34"/>
  <c r="K254" i="34"/>
  <c r="K247" i="35"/>
  <c r="K251" i="35"/>
  <c r="K255" i="35"/>
  <c r="K16" i="36"/>
  <c r="K20" i="36"/>
  <c r="K24" i="36"/>
  <c r="K28" i="36"/>
  <c r="K32" i="36"/>
  <c r="K36" i="36"/>
  <c r="K40" i="36"/>
  <c r="K44" i="36"/>
  <c r="K48" i="36"/>
  <c r="K52" i="36"/>
  <c r="K56" i="36"/>
  <c r="K60" i="36"/>
  <c r="K64" i="36"/>
  <c r="K68" i="36"/>
  <c r="K72" i="36"/>
  <c r="K76" i="36"/>
  <c r="K80" i="36"/>
  <c r="K84" i="36"/>
  <c r="K88" i="36"/>
  <c r="K92" i="36"/>
  <c r="K96" i="36"/>
  <c r="K100" i="36"/>
  <c r="K104" i="36"/>
  <c r="K108" i="36"/>
  <c r="K112" i="36"/>
  <c r="K116" i="36"/>
  <c r="K120" i="36"/>
  <c r="K124" i="36"/>
  <c r="K128" i="36"/>
  <c r="K132" i="36"/>
  <c r="K136" i="36"/>
  <c r="K140" i="36"/>
  <c r="K144" i="36"/>
  <c r="K148" i="36"/>
  <c r="K152" i="36"/>
  <c r="K156" i="36"/>
  <c r="K160" i="36"/>
  <c r="K164" i="36"/>
  <c r="K168" i="36"/>
  <c r="K172" i="36"/>
  <c r="K176" i="36"/>
  <c r="K180" i="36"/>
  <c r="K184" i="36"/>
  <c r="K188" i="36"/>
  <c r="K192" i="36"/>
  <c r="K196" i="36"/>
  <c r="K200" i="36"/>
  <c r="K204" i="36"/>
  <c r="K208" i="36"/>
  <c r="K212" i="36"/>
  <c r="K216" i="36"/>
  <c r="K220" i="36"/>
  <c r="K224" i="36"/>
  <c r="K228" i="36"/>
  <c r="K232" i="36"/>
  <c r="K236" i="36"/>
  <c r="K240" i="36"/>
  <c r="K244" i="36"/>
  <c r="K248" i="36"/>
  <c r="K252" i="36"/>
  <c r="J16" i="38"/>
  <c r="J20" i="38"/>
  <c r="J24" i="38"/>
  <c r="J28" i="38"/>
  <c r="J32" i="38"/>
  <c r="J36" i="38"/>
  <c r="J40" i="38"/>
  <c r="J44" i="38"/>
  <c r="J48" i="38"/>
  <c r="J52" i="38"/>
  <c r="J56" i="38"/>
  <c r="J60" i="38"/>
  <c r="J64" i="38"/>
  <c r="J68" i="38"/>
  <c r="J72" i="38"/>
  <c r="J76" i="38"/>
  <c r="J80" i="38"/>
  <c r="J84" i="38"/>
  <c r="J88" i="38"/>
  <c r="J92" i="38"/>
  <c r="J96" i="38"/>
  <c r="J100" i="38"/>
  <c r="J104" i="38"/>
  <c r="J108" i="38"/>
  <c r="J112" i="38"/>
  <c r="J116" i="38"/>
  <c r="J120" i="38"/>
  <c r="J124" i="38"/>
  <c r="J128" i="38"/>
  <c r="J132" i="38"/>
  <c r="J136" i="38"/>
  <c r="J140" i="38"/>
  <c r="J144" i="38"/>
  <c r="J148" i="38"/>
  <c r="J152" i="38"/>
  <c r="J156" i="38"/>
  <c r="J160" i="38"/>
  <c r="J164" i="38"/>
  <c r="J168" i="38"/>
  <c r="J172" i="38"/>
  <c r="J176" i="38"/>
  <c r="J180" i="38"/>
  <c r="J184" i="38"/>
  <c r="J188" i="38"/>
  <c r="J192" i="38"/>
  <c r="J196" i="38"/>
  <c r="J200" i="38"/>
  <c r="J204" i="38"/>
  <c r="J208" i="38"/>
  <c r="J212" i="38"/>
  <c r="J216" i="38"/>
  <c r="J220" i="38"/>
  <c r="J224" i="38"/>
  <c r="J228" i="38"/>
  <c r="J232" i="38"/>
  <c r="J236" i="38"/>
  <c r="J240" i="38"/>
  <c r="J244" i="38"/>
  <c r="J248" i="38"/>
  <c r="J252" i="38"/>
  <c r="J15" i="39"/>
  <c r="J19" i="39"/>
  <c r="J23" i="39"/>
  <c r="J27" i="39"/>
  <c r="J31" i="39"/>
  <c r="J35" i="39"/>
  <c r="J39" i="39"/>
  <c r="J43" i="39"/>
  <c r="J47" i="39"/>
  <c r="J51" i="39"/>
  <c r="J55" i="39"/>
  <c r="J59" i="39"/>
  <c r="J63" i="39"/>
  <c r="J67" i="39"/>
  <c r="J71" i="39"/>
  <c r="J75" i="39"/>
  <c r="J79" i="39"/>
  <c r="J83" i="39"/>
  <c r="J87" i="39"/>
  <c r="J91" i="39"/>
  <c r="J95" i="39"/>
  <c r="J99" i="39"/>
  <c r="J103" i="39"/>
  <c r="J107" i="39"/>
  <c r="J111" i="39"/>
  <c r="J115" i="39"/>
  <c r="J119" i="39"/>
  <c r="J123" i="39"/>
  <c r="J127" i="39"/>
  <c r="J131" i="39"/>
  <c r="J135" i="39"/>
  <c r="J139" i="39"/>
  <c r="J143" i="39"/>
  <c r="J147" i="39"/>
  <c r="J151" i="39"/>
  <c r="J155" i="39"/>
  <c r="J159" i="39"/>
  <c r="J163" i="39"/>
  <c r="J167" i="39"/>
  <c r="J171" i="39"/>
  <c r="J175" i="39"/>
  <c r="J179" i="39"/>
  <c r="J183" i="39"/>
  <c r="J187" i="39"/>
  <c r="J191" i="39"/>
  <c r="J195" i="39"/>
  <c r="J199" i="39"/>
  <c r="J203" i="39"/>
  <c r="J207" i="39"/>
  <c r="J211" i="39"/>
  <c r="J215" i="39"/>
  <c r="J219" i="39"/>
  <c r="J223" i="39"/>
  <c r="J227" i="39"/>
  <c r="J231" i="39"/>
  <c r="J235" i="39"/>
  <c r="J239" i="39"/>
  <c r="J243" i="39"/>
  <c r="J247" i="39"/>
  <c r="J251" i="39"/>
  <c r="J255" i="39"/>
  <c r="J12" i="40"/>
  <c r="J16" i="40"/>
  <c r="J20" i="40"/>
  <c r="J24" i="40"/>
  <c r="J28" i="40"/>
  <c r="J32" i="40"/>
  <c r="J36" i="40"/>
  <c r="J40" i="40"/>
  <c r="J44" i="40"/>
  <c r="J48" i="40"/>
  <c r="J52" i="40"/>
  <c r="J56" i="40"/>
  <c r="J60" i="40"/>
  <c r="J64" i="40"/>
  <c r="J68" i="40"/>
  <c r="J72" i="40"/>
  <c r="J76" i="40"/>
  <c r="J80" i="40"/>
  <c r="J84" i="40"/>
  <c r="J88" i="40"/>
  <c r="J92" i="40"/>
  <c r="J96" i="40"/>
  <c r="J100" i="40"/>
  <c r="J104" i="40"/>
  <c r="J108" i="40"/>
  <c r="J112" i="40"/>
  <c r="J116" i="40"/>
  <c r="J120" i="40"/>
  <c r="J124" i="40"/>
  <c r="J128" i="40"/>
  <c r="J132" i="40"/>
  <c r="J136" i="40"/>
  <c r="J140" i="40"/>
  <c r="J144" i="40"/>
  <c r="J148" i="40"/>
  <c r="J152" i="40"/>
  <c r="J156" i="40"/>
  <c r="J160" i="40"/>
  <c r="J164" i="40"/>
  <c r="J168" i="40"/>
  <c r="J172" i="40"/>
  <c r="J176" i="40"/>
  <c r="J180" i="40"/>
  <c r="J184" i="40"/>
  <c r="J188" i="40"/>
  <c r="J192" i="40"/>
  <c r="J196" i="40"/>
  <c r="J200" i="40"/>
  <c r="J204" i="40"/>
  <c r="J208" i="40"/>
  <c r="J212" i="40"/>
  <c r="J216" i="40"/>
  <c r="J220" i="40"/>
  <c r="J224" i="40"/>
  <c r="J228" i="40"/>
  <c r="J232" i="40"/>
  <c r="J236" i="40"/>
  <c r="J240" i="40"/>
  <c r="J244" i="40"/>
  <c r="J248" i="40"/>
  <c r="J252" i="40"/>
  <c r="K10" i="36"/>
  <c r="J9" i="39"/>
  <c r="J82" i="39"/>
  <c r="J86" i="39"/>
  <c r="J90" i="39"/>
  <c r="J94" i="39"/>
  <c r="J98" i="39"/>
  <c r="J102" i="39"/>
  <c r="J106" i="39"/>
  <c r="J110" i="39"/>
  <c r="J114" i="39"/>
  <c r="J118" i="39"/>
  <c r="J122" i="39"/>
  <c r="J126" i="39"/>
  <c r="J130" i="39"/>
  <c r="J134" i="39"/>
  <c r="J138" i="39"/>
  <c r="J142" i="39"/>
  <c r="J146" i="39"/>
  <c r="J150" i="39"/>
  <c r="J154" i="39"/>
  <c r="J158" i="39"/>
  <c r="J162" i="39"/>
  <c r="J166" i="39"/>
  <c r="J170" i="39"/>
  <c r="J174" i="39"/>
  <c r="J178" i="39"/>
  <c r="J182" i="39"/>
  <c r="J186" i="39"/>
  <c r="J190" i="39"/>
  <c r="J194" i="39"/>
  <c r="J198" i="39"/>
  <c r="J202" i="39"/>
  <c r="J206" i="39"/>
  <c r="J210" i="39"/>
  <c r="J214" i="39"/>
  <c r="J218" i="39"/>
  <c r="J230" i="39"/>
  <c r="J234" i="39"/>
  <c r="J238" i="39"/>
  <c r="J242" i="39"/>
  <c r="J246" i="39"/>
  <c r="J250" i="39"/>
  <c r="J254" i="39"/>
  <c r="J11" i="40"/>
  <c r="J15" i="40"/>
  <c r="J19" i="40"/>
  <c r="J23" i="40"/>
  <c r="J27" i="40"/>
  <c r="J31" i="40"/>
  <c r="J35" i="40"/>
  <c r="J39" i="40"/>
  <c r="J43" i="40"/>
  <c r="J47" i="40"/>
  <c r="J51" i="40"/>
  <c r="J55" i="40"/>
  <c r="J59" i="40"/>
  <c r="J63" i="40"/>
  <c r="J75" i="40"/>
  <c r="J83" i="40"/>
  <c r="J87" i="40"/>
  <c r="J99" i="40"/>
  <c r="J111" i="40"/>
  <c r="J115" i="40"/>
  <c r="J119" i="40"/>
  <c r="J123" i="40"/>
  <c r="J127" i="40"/>
  <c r="J131" i="40"/>
  <c r="J139" i="40"/>
  <c r="J143" i="40"/>
  <c r="J155" i="40"/>
  <c r="J167" i="40"/>
  <c r="J171" i="40"/>
  <c r="J175" i="40"/>
  <c r="J179" i="40"/>
  <c r="J187" i="40"/>
  <c r="J191" i="40"/>
  <c r="J195" i="40"/>
  <c r="J12" i="39"/>
  <c r="K11" i="37"/>
  <c r="K15" i="37"/>
  <c r="K9" i="36"/>
  <c r="K29" i="32"/>
  <c r="K14" i="35"/>
  <c r="K18" i="35"/>
  <c r="K22" i="35"/>
  <c r="K26" i="35"/>
  <c r="K30" i="35"/>
  <c r="K34" i="35"/>
  <c r="K9" i="34"/>
  <c r="K16" i="34"/>
  <c r="K20" i="34"/>
  <c r="K24" i="34"/>
  <c r="K28" i="34"/>
  <c r="K14" i="33"/>
  <c r="K18" i="33"/>
  <c r="K22" i="33"/>
  <c r="K26" i="33"/>
  <c r="K30" i="33"/>
  <c r="K34" i="33"/>
  <c r="K14" i="32"/>
  <c r="K17" i="32"/>
  <c r="K21" i="32"/>
  <c r="K25" i="32"/>
  <c r="K15" i="33"/>
  <c r="K19" i="33"/>
  <c r="K23" i="33"/>
  <c r="K27" i="33"/>
  <c r="K31" i="33"/>
  <c r="K13" i="33"/>
  <c r="K17" i="33"/>
  <c r="K21" i="33"/>
  <c r="K25" i="33"/>
  <c r="K29" i="33"/>
  <c r="K33" i="33"/>
  <c r="K13" i="32"/>
  <c r="K16" i="32"/>
  <c r="K20" i="32"/>
  <c r="K24" i="32"/>
  <c r="K28" i="32"/>
  <c r="K19" i="32"/>
  <c r="K23" i="32"/>
  <c r="K27" i="32"/>
  <c r="K18" i="32"/>
  <c r="K22" i="32"/>
  <c r="K26" i="32"/>
  <c r="K16" i="35"/>
  <c r="K20" i="35"/>
  <c r="K24" i="35"/>
  <c r="K28" i="35"/>
  <c r="K32" i="35"/>
  <c r="K36" i="35"/>
  <c r="K15" i="34"/>
  <c r="K19" i="34"/>
  <c r="K23" i="34"/>
  <c r="K27" i="34"/>
  <c r="K14" i="34"/>
  <c r="K18" i="34"/>
  <c r="K22" i="34"/>
  <c r="K26" i="34"/>
  <c r="K30" i="34"/>
  <c r="K13" i="34"/>
  <c r="K17" i="34"/>
  <c r="K21" i="34"/>
  <c r="K25" i="34"/>
  <c r="K29" i="34"/>
  <c r="K28" i="2"/>
  <c r="K24" i="2"/>
  <c r="K20" i="2"/>
  <c r="K16" i="2"/>
  <c r="K26" i="2"/>
  <c r="K22" i="2"/>
  <c r="K18" i="2"/>
  <c r="K14" i="2"/>
  <c r="J8" i="40"/>
  <c r="G3" i="40"/>
  <c r="M6" i="40"/>
  <c r="K7" i="40"/>
  <c r="J8" i="39"/>
  <c r="I3" i="38"/>
  <c r="K6" i="38"/>
  <c r="M7" i="38"/>
  <c r="K9" i="37"/>
  <c r="K13" i="37"/>
  <c r="K17" i="37"/>
  <c r="K21" i="37"/>
  <c r="K25" i="37"/>
  <c r="K29" i="37"/>
  <c r="K33" i="37"/>
  <c r="K37" i="37"/>
  <c r="K41" i="37"/>
  <c r="K45" i="37"/>
  <c r="K49" i="37"/>
  <c r="K53" i="37"/>
  <c r="K57" i="37"/>
  <c r="K61" i="37"/>
  <c r="K65" i="37"/>
  <c r="K69" i="37"/>
  <c r="K73" i="37"/>
  <c r="K77" i="37"/>
  <c r="K81" i="37"/>
  <c r="K85" i="37"/>
  <c r="K89" i="37"/>
  <c r="K93" i="37"/>
  <c r="K97" i="37"/>
  <c r="K101" i="37"/>
  <c r="K105" i="37"/>
  <c r="K109" i="37"/>
  <c r="K113" i="37"/>
  <c r="K117" i="37"/>
  <c r="K121" i="37"/>
  <c r="K125" i="37"/>
  <c r="K129" i="37"/>
  <c r="K133" i="37"/>
  <c r="K137" i="37"/>
  <c r="K141" i="37"/>
  <c r="K145" i="37"/>
  <c r="K149" i="37"/>
  <c r="K153" i="37"/>
  <c r="K157" i="37"/>
  <c r="K161" i="37"/>
  <c r="K165" i="37"/>
  <c r="K169" i="37"/>
  <c r="K173" i="37"/>
  <c r="K177" i="37"/>
  <c r="K181" i="37"/>
  <c r="K185" i="37"/>
  <c r="K189" i="37"/>
  <c r="K193" i="37"/>
  <c r="K197" i="37"/>
  <c r="K201" i="37"/>
  <c r="K205" i="37"/>
  <c r="K209" i="37"/>
  <c r="K213" i="37"/>
  <c r="K217" i="37"/>
  <c r="K221" i="37"/>
  <c r="K225" i="37"/>
  <c r="K229" i="37"/>
  <c r="K233" i="37"/>
  <c r="K237" i="37"/>
  <c r="K241" i="37"/>
  <c r="K245" i="37"/>
  <c r="K249" i="37"/>
  <c r="K253" i="37"/>
  <c r="K224" i="37"/>
  <c r="K228" i="37"/>
  <c r="K232" i="37"/>
  <c r="K236" i="37"/>
  <c r="K240" i="37"/>
  <c r="K244" i="37"/>
  <c r="K248" i="37"/>
  <c r="K252" i="37"/>
  <c r="M6" i="37"/>
  <c r="K8" i="37"/>
  <c r="H3" i="36"/>
  <c r="N6" i="36"/>
  <c r="L7" i="36"/>
  <c r="K15" i="35"/>
  <c r="K19" i="35"/>
  <c r="K23" i="35"/>
  <c r="K27" i="35"/>
  <c r="K31" i="35"/>
  <c r="K35" i="35"/>
  <c r="K39" i="35"/>
  <c r="K43" i="35"/>
  <c r="K47" i="35"/>
  <c r="K51" i="35"/>
  <c r="K55" i="35"/>
  <c r="K59" i="35"/>
  <c r="K63" i="35"/>
  <c r="K67" i="35"/>
  <c r="K71" i="35"/>
  <c r="K75" i="35"/>
  <c r="K79" i="35"/>
  <c r="K83" i="35"/>
  <c r="K87" i="35"/>
  <c r="K91" i="35"/>
  <c r="K95" i="35"/>
  <c r="K99" i="35"/>
  <c r="K103" i="35"/>
  <c r="K107" i="35"/>
  <c r="K111" i="35"/>
  <c r="K115" i="35"/>
  <c r="K119" i="35"/>
  <c r="K123" i="35"/>
  <c r="K127" i="35"/>
  <c r="K131" i="35"/>
  <c r="K135" i="35"/>
  <c r="K139" i="35"/>
  <c r="K143" i="35"/>
  <c r="K147" i="35"/>
  <c r="K151" i="35"/>
  <c r="K155" i="35"/>
  <c r="K159" i="35"/>
  <c r="K163" i="35"/>
  <c r="K167" i="35"/>
  <c r="K171" i="35"/>
  <c r="K175" i="35"/>
  <c r="K179" i="35"/>
  <c r="K183" i="35"/>
  <c r="K187" i="35"/>
  <c r="K191" i="35"/>
  <c r="K195" i="35"/>
  <c r="K199" i="35"/>
  <c r="K203" i="35"/>
  <c r="K207" i="35"/>
  <c r="K211" i="35"/>
  <c r="K215" i="35"/>
  <c r="K219" i="35"/>
  <c r="K223" i="35"/>
  <c r="K227" i="35"/>
  <c r="K231" i="35"/>
  <c r="K235" i="35"/>
  <c r="K239" i="35"/>
  <c r="K243" i="35"/>
  <c r="K13" i="35"/>
  <c r="K17" i="35"/>
  <c r="K21" i="35"/>
  <c r="K25" i="35"/>
  <c r="K29" i="35"/>
  <c r="K33" i="35"/>
  <c r="K37" i="35"/>
  <c r="K41" i="35"/>
  <c r="K45" i="35"/>
  <c r="K49" i="35"/>
  <c r="K53" i="35"/>
  <c r="K57" i="35"/>
  <c r="K61" i="35"/>
  <c r="K65" i="35"/>
  <c r="K69" i="35"/>
  <c r="K73" i="35"/>
  <c r="K77" i="35"/>
  <c r="K81" i="35"/>
  <c r="K85" i="35"/>
  <c r="K89" i="35"/>
  <c r="K93" i="35"/>
  <c r="K97" i="35"/>
  <c r="K101" i="35"/>
  <c r="K105" i="35"/>
  <c r="K109" i="35"/>
  <c r="K113" i="35"/>
  <c r="K117" i="35"/>
  <c r="K121" i="35"/>
  <c r="K125" i="35"/>
  <c r="K129" i="35"/>
  <c r="K133" i="35"/>
  <c r="K137" i="35"/>
  <c r="K141" i="35"/>
  <c r="K145" i="35"/>
  <c r="K149" i="35"/>
  <c r="K153" i="35"/>
  <c r="K157" i="35"/>
  <c r="K161" i="35"/>
  <c r="K165" i="35"/>
  <c r="K169" i="35"/>
  <c r="K173" i="35"/>
  <c r="K177" i="35"/>
  <c r="K181" i="35"/>
  <c r="K185" i="35"/>
  <c r="K189" i="35"/>
  <c r="K193" i="35"/>
  <c r="K197" i="35"/>
  <c r="K201" i="35"/>
  <c r="K205" i="35"/>
  <c r="K209" i="35"/>
  <c r="K213" i="35"/>
  <c r="K217" i="35"/>
  <c r="K221" i="35"/>
  <c r="K225" i="35"/>
  <c r="K229" i="35"/>
  <c r="K9" i="32"/>
  <c r="K11" i="32"/>
  <c r="K11" i="35"/>
  <c r="K11" i="33"/>
  <c r="K12" i="34"/>
  <c r="M6" i="34"/>
  <c r="K8" i="34"/>
  <c r="K10" i="35"/>
  <c r="H3" i="35"/>
  <c r="M7" i="35"/>
  <c r="L7" i="35"/>
  <c r="K12" i="33"/>
  <c r="K8" i="33"/>
  <c r="F3" i="33"/>
  <c r="K10" i="32"/>
  <c r="K12" i="32"/>
  <c r="K8" i="32"/>
  <c r="J3" i="32"/>
  <c r="F3" i="32"/>
  <c r="L6" i="32"/>
  <c r="N7" i="32"/>
  <c r="M7" i="32"/>
  <c r="H3" i="33"/>
  <c r="M7" i="33"/>
  <c r="L7" i="33"/>
  <c r="K10" i="33"/>
  <c r="N6" i="33"/>
  <c r="M6" i="32"/>
  <c r="H3" i="32"/>
  <c r="N6" i="32"/>
  <c r="L7" i="32"/>
  <c r="M6" i="33"/>
  <c r="J3" i="33"/>
  <c r="L6" i="33"/>
  <c r="N7" i="33"/>
  <c r="K9" i="33"/>
  <c r="M7" i="34"/>
  <c r="K10" i="34"/>
  <c r="M6" i="35"/>
  <c r="K8" i="35"/>
  <c r="K12" i="35"/>
  <c r="K236" i="35"/>
  <c r="K240" i="35"/>
  <c r="K244" i="35"/>
  <c r="K248" i="35"/>
  <c r="K252" i="35"/>
  <c r="J3" i="36"/>
  <c r="F3" i="36"/>
  <c r="L6" i="36"/>
  <c r="N7" i="36"/>
  <c r="M7" i="36"/>
  <c r="K8" i="36"/>
  <c r="K12" i="36"/>
  <c r="E3" i="38"/>
  <c r="G3" i="38"/>
  <c r="M6" i="38"/>
  <c r="K7" i="38"/>
  <c r="L6" i="39"/>
  <c r="J11" i="39"/>
  <c r="I3" i="40"/>
  <c r="E3" i="40"/>
  <c r="K6" i="40"/>
  <c r="M7" i="40"/>
  <c r="L7" i="40"/>
  <c r="J3" i="34"/>
  <c r="L6" i="34"/>
  <c r="N7" i="34"/>
  <c r="F3" i="35"/>
  <c r="N6" i="35"/>
  <c r="M6" i="36"/>
  <c r="K11" i="36"/>
  <c r="J3" i="37"/>
  <c r="F3" i="37"/>
  <c r="L6" i="37"/>
  <c r="N7" i="37"/>
  <c r="M7" i="37"/>
  <c r="L7" i="38"/>
  <c r="E3" i="39"/>
  <c r="G3" i="39"/>
  <c r="M6" i="39"/>
  <c r="K7" i="39"/>
  <c r="J10" i="39"/>
  <c r="L6" i="40"/>
  <c r="F3" i="34"/>
  <c r="H3" i="34"/>
  <c r="N6" i="34"/>
  <c r="L7" i="34"/>
  <c r="K11" i="34"/>
  <c r="J3" i="35"/>
  <c r="L6" i="35"/>
  <c r="N7" i="35"/>
  <c r="K9" i="35"/>
  <c r="K233" i="35"/>
  <c r="K237" i="35"/>
  <c r="K241" i="35"/>
  <c r="K245" i="35"/>
  <c r="K249" i="35"/>
  <c r="K253" i="35"/>
  <c r="H3" i="37"/>
  <c r="N6" i="37"/>
  <c r="L7" i="37"/>
  <c r="L6" i="38"/>
  <c r="J8" i="38"/>
  <c r="J12" i="38"/>
  <c r="I3" i="39"/>
  <c r="K6" i="39"/>
  <c r="M7" i="39"/>
  <c r="L7" i="39"/>
  <c r="A13" i="19"/>
  <c r="A1" i="40" s="1"/>
  <c r="A12" i="19"/>
  <c r="A1" i="39" s="1"/>
  <c r="A11" i="19"/>
  <c r="A1" i="38" s="1"/>
  <c r="A10" i="19"/>
  <c r="B1" i="37" s="1"/>
  <c r="A9" i="19"/>
  <c r="B1" i="36" s="1"/>
  <c r="A8" i="19"/>
  <c r="A7" i="19"/>
  <c r="A5" i="19"/>
  <c r="A6" i="19"/>
  <c r="A4" i="19"/>
  <c r="B1" i="33" l="1"/>
  <c r="B1" i="34"/>
  <c r="B1" i="35"/>
  <c r="B1" i="2"/>
  <c r="B1" i="32"/>
  <c r="I50" i="19" l="1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H57" i="19"/>
  <c r="H56" i="19"/>
  <c r="H55" i="19"/>
  <c r="H54" i="19"/>
  <c r="H53" i="19"/>
  <c r="H52" i="19"/>
  <c r="H51" i="19"/>
  <c r="H50" i="19"/>
  <c r="G49" i="19"/>
  <c r="G50" i="19"/>
  <c r="G51" i="19"/>
  <c r="G52" i="19"/>
  <c r="G53" i="19"/>
  <c r="G54" i="19"/>
  <c r="G55" i="19"/>
  <c r="G56" i="19"/>
  <c r="G57" i="19"/>
  <c r="G48" i="19"/>
  <c r="I35" i="19" l="1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H42" i="19"/>
  <c r="H41" i="19"/>
  <c r="H40" i="19"/>
  <c r="H39" i="19"/>
  <c r="H38" i="19"/>
  <c r="H37" i="19"/>
  <c r="H35" i="19"/>
  <c r="G34" i="19"/>
  <c r="G35" i="19"/>
  <c r="G36" i="19"/>
  <c r="G37" i="19"/>
  <c r="G38" i="19"/>
  <c r="G39" i="19"/>
  <c r="G40" i="19"/>
  <c r="G41" i="19"/>
  <c r="G42" i="19"/>
  <c r="G33" i="19"/>
  <c r="BH13" i="19"/>
  <c r="BH12" i="19"/>
  <c r="BH11" i="19"/>
  <c r="BH10" i="19"/>
  <c r="BH9" i="19"/>
  <c r="BH8" i="19"/>
  <c r="BH7" i="19"/>
  <c r="BH6" i="19"/>
  <c r="BG13" i="19"/>
  <c r="BG12" i="19"/>
  <c r="BG11" i="19"/>
  <c r="BG10" i="19"/>
  <c r="BG9" i="19"/>
  <c r="BG8" i="19"/>
  <c r="BG7" i="19"/>
  <c r="BG6" i="19"/>
  <c r="BF13" i="19"/>
  <c r="BF12" i="19"/>
  <c r="BF11" i="19"/>
  <c r="BF10" i="19"/>
  <c r="BF9" i="19"/>
  <c r="BF8" i="19"/>
  <c r="BF7" i="19"/>
  <c r="BF6" i="19"/>
  <c r="BE13" i="19"/>
  <c r="BE12" i="19"/>
  <c r="BE11" i="19"/>
  <c r="BE10" i="19"/>
  <c r="BE9" i="19"/>
  <c r="BE8" i="19"/>
  <c r="BE7" i="19"/>
  <c r="BE6" i="19"/>
  <c r="BD13" i="19"/>
  <c r="BD12" i="19"/>
  <c r="BD11" i="19"/>
  <c r="BD10" i="19"/>
  <c r="BD9" i="19"/>
  <c r="BD8" i="19"/>
  <c r="BD7" i="19"/>
  <c r="BD6" i="19"/>
  <c r="BC13" i="19"/>
  <c r="BC12" i="19"/>
  <c r="BC11" i="19"/>
  <c r="BC10" i="19"/>
  <c r="BC9" i="19"/>
  <c r="BC8" i="19"/>
  <c r="BC7" i="19"/>
  <c r="BC6" i="19"/>
  <c r="BB13" i="19"/>
  <c r="BB12" i="19"/>
  <c r="BB11" i="19"/>
  <c r="BB10" i="19"/>
  <c r="BB9" i="19"/>
  <c r="BB8" i="19"/>
  <c r="BB7" i="19"/>
  <c r="BB6" i="19"/>
  <c r="BA13" i="19"/>
  <c r="BA12" i="19"/>
  <c r="BA11" i="19"/>
  <c r="BA10" i="19"/>
  <c r="BA9" i="19"/>
  <c r="BA8" i="19"/>
  <c r="BA7" i="19"/>
  <c r="BA6" i="19"/>
  <c r="AZ13" i="19" l="1"/>
  <c r="AZ12" i="19"/>
  <c r="AZ11" i="19"/>
  <c r="AZ10" i="19"/>
  <c r="AZ9" i="19"/>
  <c r="AZ8" i="19"/>
  <c r="AZ7" i="19"/>
  <c r="AZ6" i="19"/>
  <c r="AY13" i="19"/>
  <c r="AY12" i="19"/>
  <c r="AY11" i="19"/>
  <c r="AY10" i="19"/>
  <c r="AY9" i="19"/>
  <c r="AY8" i="19"/>
  <c r="AY7" i="19"/>
  <c r="AY6" i="19"/>
  <c r="AX13" i="19"/>
  <c r="AX12" i="19"/>
  <c r="AX11" i="19"/>
  <c r="AX10" i="19"/>
  <c r="AX9" i="19"/>
  <c r="AX8" i="19"/>
  <c r="AX7" i="19"/>
  <c r="AX6" i="19"/>
  <c r="AW13" i="19"/>
  <c r="AW12" i="19"/>
  <c r="AW11" i="19"/>
  <c r="AW10" i="19"/>
  <c r="AW9" i="19"/>
  <c r="AW8" i="19"/>
  <c r="AW7" i="19"/>
  <c r="AW6" i="19"/>
  <c r="AV13" i="19"/>
  <c r="AV12" i="19"/>
  <c r="AV11" i="19"/>
  <c r="AV10" i="19"/>
  <c r="AV9" i="19"/>
  <c r="AV8" i="19"/>
  <c r="AV7" i="19"/>
  <c r="AV6" i="19"/>
  <c r="AU13" i="19"/>
  <c r="AU12" i="19"/>
  <c r="AU11" i="19"/>
  <c r="AU10" i="19"/>
  <c r="AU8" i="19"/>
  <c r="AU9" i="19"/>
  <c r="AU7" i="19"/>
  <c r="AU6" i="19"/>
  <c r="AT13" i="19"/>
  <c r="AT12" i="19"/>
  <c r="AT11" i="19"/>
  <c r="AT10" i="19"/>
  <c r="AT9" i="19"/>
  <c r="AT8" i="19"/>
  <c r="AT6" i="19"/>
  <c r="AS13" i="19"/>
  <c r="AS12" i="19"/>
  <c r="AS11" i="19"/>
  <c r="AS10" i="19"/>
  <c r="AS9" i="19"/>
  <c r="AS8" i="19"/>
  <c r="AS6" i="19"/>
  <c r="AR13" i="19"/>
  <c r="AR12" i="19"/>
  <c r="AR11" i="19"/>
  <c r="AR10" i="19"/>
  <c r="AR9" i="19"/>
  <c r="AR8" i="19"/>
  <c r="AR6" i="19"/>
  <c r="AQ13" i="19"/>
  <c r="AQ12" i="19"/>
  <c r="AQ11" i="19"/>
  <c r="AQ10" i="19"/>
  <c r="AQ9" i="19"/>
  <c r="AQ8" i="19"/>
  <c r="AQ6" i="19"/>
  <c r="AP13" i="19"/>
  <c r="AP12" i="19"/>
  <c r="AP11" i="19"/>
  <c r="AP10" i="19"/>
  <c r="AP9" i="19"/>
  <c r="AP8" i="19"/>
  <c r="AP6" i="19"/>
  <c r="AO13" i="19"/>
  <c r="AO12" i="19"/>
  <c r="AO11" i="19"/>
  <c r="AO10" i="19"/>
  <c r="AO9" i="19"/>
  <c r="AO8" i="19"/>
  <c r="AO6" i="19"/>
  <c r="AN13" i="19"/>
  <c r="AN12" i="19"/>
  <c r="AN11" i="19"/>
  <c r="AN10" i="19"/>
  <c r="AN9" i="19"/>
  <c r="AN8" i="19"/>
  <c r="AN6" i="19"/>
  <c r="AM13" i="19"/>
  <c r="AM12" i="19"/>
  <c r="AM11" i="19"/>
  <c r="AM10" i="19"/>
  <c r="AM9" i="19"/>
  <c r="AM8" i="19"/>
  <c r="AM6" i="19"/>
  <c r="AL13" i="19"/>
  <c r="AL12" i="19"/>
  <c r="AL11" i="19"/>
  <c r="AL10" i="19"/>
  <c r="AL9" i="19"/>
  <c r="AL8" i="19"/>
  <c r="AL6" i="19"/>
  <c r="AK13" i="19"/>
  <c r="AK12" i="19"/>
  <c r="AK11" i="19"/>
  <c r="AK10" i="19"/>
  <c r="AK9" i="19"/>
  <c r="AK8" i="19"/>
  <c r="AK6" i="19"/>
  <c r="AJ13" i="19"/>
  <c r="AJ12" i="19"/>
  <c r="AJ11" i="19"/>
  <c r="AJ10" i="19"/>
  <c r="AJ9" i="19"/>
  <c r="AJ8" i="19"/>
  <c r="AJ6" i="19"/>
  <c r="AI13" i="19"/>
  <c r="AI12" i="19"/>
  <c r="AI11" i="19"/>
  <c r="AI10" i="19"/>
  <c r="AI9" i="19"/>
  <c r="AI8" i="19"/>
  <c r="AI6" i="19"/>
  <c r="I23" i="19" l="1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H28" i="19"/>
  <c r="H27" i="19"/>
  <c r="H26" i="19"/>
  <c r="H25" i="19"/>
  <c r="H24" i="19"/>
  <c r="H23" i="19"/>
  <c r="G20" i="19"/>
  <c r="G21" i="19"/>
  <c r="G22" i="19"/>
  <c r="G23" i="19"/>
  <c r="G24" i="19"/>
  <c r="G25" i="19"/>
  <c r="G26" i="19"/>
  <c r="G27" i="19"/>
  <c r="G28" i="19"/>
  <c r="G19" i="19"/>
  <c r="F13" i="19"/>
  <c r="F12" i="19"/>
  <c r="F11" i="19"/>
  <c r="F10" i="19"/>
  <c r="F9" i="19"/>
  <c r="F8" i="19"/>
  <c r="D13" i="19"/>
  <c r="D12" i="19"/>
  <c r="D11" i="19"/>
  <c r="D10" i="19"/>
  <c r="D9" i="19"/>
  <c r="D8" i="19"/>
  <c r="D6" i="19"/>
  <c r="B13" i="19"/>
  <c r="B12" i="19"/>
  <c r="B11" i="19"/>
  <c r="B10" i="19"/>
  <c r="B9" i="19"/>
  <c r="B8" i="19"/>
  <c r="R48" i="20"/>
  <c r="Q48" i="20"/>
  <c r="O48" i="20"/>
  <c r="N48" i="20"/>
  <c r="BQ13" i="19"/>
  <c r="BK13" i="19"/>
  <c r="BN13" i="19"/>
  <c r="R47" i="20"/>
  <c r="Q47" i="20"/>
  <c r="O47" i="20"/>
  <c r="N47" i="20"/>
  <c r="BN12" i="19"/>
  <c r="BQ12" i="19"/>
  <c r="BK12" i="19"/>
  <c r="Q46" i="20"/>
  <c r="R46" i="20"/>
  <c r="O46" i="20"/>
  <c r="N46" i="20"/>
  <c r="BQ11" i="19"/>
  <c r="BK11" i="19"/>
  <c r="BN11" i="19"/>
  <c r="R45" i="20"/>
  <c r="Q45" i="20"/>
  <c r="O45" i="20"/>
  <c r="N45" i="20"/>
  <c r="BN10" i="19"/>
  <c r="BQ10" i="19"/>
  <c r="BK10" i="19"/>
  <c r="R44" i="20"/>
  <c r="Q44" i="20"/>
  <c r="O44" i="20"/>
  <c r="N44" i="20"/>
  <c r="BN9" i="19"/>
  <c r="BQ9" i="19"/>
  <c r="BK9" i="19"/>
  <c r="R43" i="20"/>
  <c r="Q43" i="20"/>
  <c r="O43" i="20"/>
  <c r="N43" i="20"/>
  <c r="BN8" i="19"/>
  <c r="BQ8" i="19"/>
  <c r="BK8" i="19"/>
  <c r="AT7" i="19"/>
  <c r="N18" i="20" s="1"/>
  <c r="AP7" i="19"/>
  <c r="J18" i="20" s="1"/>
  <c r="AL7" i="19"/>
  <c r="F18" i="20" s="1"/>
  <c r="BN7" i="19"/>
  <c r="F7" i="19"/>
  <c r="BQ6" i="19"/>
  <c r="I41" i="20" s="1"/>
  <c r="BK6" i="19"/>
  <c r="F6" i="19"/>
  <c r="BG5" i="19"/>
  <c r="AA14" i="20" s="1"/>
  <c r="BC5" i="19"/>
  <c r="W14" i="20" s="1"/>
  <c r="AY5" i="19"/>
  <c r="S14" i="20" s="1"/>
  <c r="AU5" i="19"/>
  <c r="O14" i="20" s="1"/>
  <c r="AQ5" i="19"/>
  <c r="K14" i="20" s="1"/>
  <c r="AM5" i="19"/>
  <c r="G14" i="20" s="1"/>
  <c r="F5" i="19"/>
  <c r="D5" i="19"/>
  <c r="F8" i="2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C30" i="20"/>
  <c r="C28" i="20"/>
  <c r="C26" i="20"/>
  <c r="C24" i="20"/>
  <c r="C22" i="20"/>
  <c r="C20" i="20"/>
  <c r="C16" i="20"/>
  <c r="P45" i="20" l="1"/>
  <c r="L49" i="19"/>
  <c r="P49" i="19"/>
  <c r="T49" i="19"/>
  <c r="X49" i="19"/>
  <c r="AB49" i="19"/>
  <c r="AF49" i="19"/>
  <c r="I49" i="19"/>
  <c r="M49" i="19"/>
  <c r="Q49" i="19"/>
  <c r="U49" i="19"/>
  <c r="Y49" i="19"/>
  <c r="AC49" i="19"/>
  <c r="AG49" i="19"/>
  <c r="J49" i="19"/>
  <c r="N49" i="19"/>
  <c r="R49" i="19"/>
  <c r="V49" i="19"/>
  <c r="Z49" i="19"/>
  <c r="AD49" i="19"/>
  <c r="H49" i="19"/>
  <c r="K49" i="19"/>
  <c r="O49" i="19"/>
  <c r="S49" i="19"/>
  <c r="W49" i="19"/>
  <c r="AA49" i="19"/>
  <c r="AE49" i="19"/>
  <c r="AI5" i="19"/>
  <c r="C14" i="20" s="1"/>
  <c r="AL5" i="19"/>
  <c r="F14" i="20" s="1"/>
  <c r="AP5" i="19"/>
  <c r="J14" i="20" s="1"/>
  <c r="AT5" i="19"/>
  <c r="N14" i="20" s="1"/>
  <c r="AX5" i="19"/>
  <c r="R14" i="20" s="1"/>
  <c r="BB5" i="19"/>
  <c r="V14" i="20" s="1"/>
  <c r="BF5" i="19"/>
  <c r="Z14" i="20" s="1"/>
  <c r="BK5" i="19"/>
  <c r="BN5" i="19"/>
  <c r="AK5" i="19"/>
  <c r="E14" i="20" s="1"/>
  <c r="AO5" i="19"/>
  <c r="I14" i="20" s="1"/>
  <c r="AS5" i="19"/>
  <c r="M14" i="20" s="1"/>
  <c r="AW5" i="19"/>
  <c r="Q14" i="20" s="1"/>
  <c r="BA5" i="19"/>
  <c r="U14" i="20" s="1"/>
  <c r="BE5" i="19"/>
  <c r="Y14" i="20" s="1"/>
  <c r="I34" i="19"/>
  <c r="M34" i="19"/>
  <c r="Q34" i="19"/>
  <c r="U34" i="19"/>
  <c r="Y34" i="19"/>
  <c r="AC34" i="19"/>
  <c r="AG34" i="19"/>
  <c r="J34" i="19"/>
  <c r="N34" i="19"/>
  <c r="R34" i="19"/>
  <c r="V34" i="19"/>
  <c r="Z34" i="19"/>
  <c r="AD34" i="19"/>
  <c r="K34" i="19"/>
  <c r="O34" i="19"/>
  <c r="S34" i="19"/>
  <c r="W34" i="19"/>
  <c r="AA34" i="19"/>
  <c r="AE34" i="19"/>
  <c r="L34" i="19"/>
  <c r="P34" i="19"/>
  <c r="T34" i="19"/>
  <c r="X34" i="19"/>
  <c r="AB34" i="19"/>
  <c r="AF34" i="19"/>
  <c r="H34" i="19"/>
  <c r="AJ5" i="19"/>
  <c r="D14" i="20" s="1"/>
  <c r="AN5" i="19"/>
  <c r="H14" i="20" s="1"/>
  <c r="AR5" i="19"/>
  <c r="L14" i="20" s="1"/>
  <c r="AV5" i="19"/>
  <c r="P14" i="20" s="1"/>
  <c r="AZ5" i="19"/>
  <c r="T14" i="20" s="1"/>
  <c r="BD5" i="19"/>
  <c r="X14" i="20" s="1"/>
  <c r="BH5" i="19"/>
  <c r="AB14" i="20" s="1"/>
  <c r="BQ7" i="19"/>
  <c r="AI7" i="19"/>
  <c r="C18" i="20" s="1"/>
  <c r="AM7" i="19"/>
  <c r="G18" i="20" s="1"/>
  <c r="AQ7" i="19"/>
  <c r="K18" i="20" s="1"/>
  <c r="L22" i="19"/>
  <c r="BK7" i="19"/>
  <c r="AK7" i="19"/>
  <c r="E18" i="20" s="1"/>
  <c r="AO7" i="19"/>
  <c r="I18" i="20" s="1"/>
  <c r="AS7" i="19"/>
  <c r="M18" i="20" s="1"/>
  <c r="AJ7" i="19"/>
  <c r="D18" i="20" s="1"/>
  <c r="AN7" i="19"/>
  <c r="H18" i="20" s="1"/>
  <c r="AR7" i="19"/>
  <c r="L18" i="20" s="1"/>
  <c r="R42" i="20"/>
  <c r="L36" i="19"/>
  <c r="P36" i="19"/>
  <c r="T36" i="19"/>
  <c r="X36" i="19"/>
  <c r="AB36" i="19"/>
  <c r="AF36" i="19"/>
  <c r="V36" i="19"/>
  <c r="H36" i="19"/>
  <c r="K36" i="19"/>
  <c r="W36" i="19"/>
  <c r="I36" i="19"/>
  <c r="M36" i="19"/>
  <c r="Q36" i="19"/>
  <c r="U36" i="19"/>
  <c r="Y36" i="19"/>
  <c r="AC36" i="19"/>
  <c r="AG36" i="19"/>
  <c r="R36" i="19"/>
  <c r="AD36" i="19"/>
  <c r="O36" i="19"/>
  <c r="AA36" i="19"/>
  <c r="J36" i="19"/>
  <c r="N36" i="19"/>
  <c r="Z36" i="19"/>
  <c r="S36" i="19"/>
  <c r="AE36" i="19"/>
  <c r="D7" i="19"/>
  <c r="AE22" i="19"/>
  <c r="AA22" i="19"/>
  <c r="W22" i="19"/>
  <c r="S22" i="19"/>
  <c r="O22" i="19"/>
  <c r="K22" i="19"/>
  <c r="O42" i="20"/>
  <c r="Q42" i="20"/>
  <c r="H22" i="19"/>
  <c r="AD22" i="19"/>
  <c r="Z22" i="19"/>
  <c r="V22" i="19"/>
  <c r="R22" i="19"/>
  <c r="N22" i="19"/>
  <c r="J22" i="19"/>
  <c r="B7" i="19"/>
  <c r="AG22" i="19"/>
  <c r="AC22" i="19"/>
  <c r="Y22" i="19"/>
  <c r="U22" i="19"/>
  <c r="Q22" i="19"/>
  <c r="M22" i="19"/>
  <c r="I22" i="19"/>
  <c r="N42" i="20"/>
  <c r="AF22" i="19"/>
  <c r="AB22" i="19"/>
  <c r="X22" i="19"/>
  <c r="T22" i="19"/>
  <c r="P22" i="19"/>
  <c r="N41" i="20"/>
  <c r="BN6" i="19"/>
  <c r="L21" i="19"/>
  <c r="AE21" i="19"/>
  <c r="AA21" i="19"/>
  <c r="W21" i="19"/>
  <c r="S21" i="19"/>
  <c r="O21" i="19"/>
  <c r="K21" i="19"/>
  <c r="O41" i="20"/>
  <c r="AD21" i="19"/>
  <c r="Z21" i="19"/>
  <c r="V21" i="19"/>
  <c r="R21" i="19"/>
  <c r="N21" i="19"/>
  <c r="J21" i="19"/>
  <c r="Q41" i="20"/>
  <c r="B6" i="19"/>
  <c r="AG21" i="19"/>
  <c r="AC21" i="19"/>
  <c r="Y21" i="19"/>
  <c r="U21" i="19"/>
  <c r="Q21" i="19"/>
  <c r="M21" i="19"/>
  <c r="I21" i="19"/>
  <c r="R41" i="20"/>
  <c r="H21" i="19"/>
  <c r="AF21" i="19"/>
  <c r="AB21" i="19"/>
  <c r="X21" i="19"/>
  <c r="T21" i="19"/>
  <c r="P21" i="19"/>
  <c r="O40" i="20"/>
  <c r="BQ5" i="19"/>
  <c r="L20" i="19"/>
  <c r="S20" i="19"/>
  <c r="AE20" i="19"/>
  <c r="O20" i="19"/>
  <c r="AA20" i="19"/>
  <c r="K20" i="19"/>
  <c r="W20" i="19"/>
  <c r="H20" i="19"/>
  <c r="AD20" i="19"/>
  <c r="Z20" i="19"/>
  <c r="V20" i="19"/>
  <c r="R20" i="19"/>
  <c r="N20" i="19"/>
  <c r="J20" i="19"/>
  <c r="B5" i="19"/>
  <c r="AG20" i="19"/>
  <c r="AC20" i="19"/>
  <c r="Y20" i="19"/>
  <c r="U20" i="19"/>
  <c r="Q20" i="19"/>
  <c r="M20" i="19"/>
  <c r="I20" i="19"/>
  <c r="AF20" i="19"/>
  <c r="AB20" i="19"/>
  <c r="X20" i="19"/>
  <c r="T20" i="19"/>
  <c r="P20" i="19"/>
  <c r="Q40" i="20"/>
  <c r="N40" i="20"/>
  <c r="R40" i="20"/>
  <c r="S44" i="20"/>
  <c r="P46" i="20"/>
  <c r="P48" i="20"/>
  <c r="P44" i="20"/>
  <c r="S43" i="20"/>
  <c r="P47" i="20"/>
  <c r="P43" i="20"/>
  <c r="S48" i="20"/>
  <c r="S46" i="20"/>
  <c r="S47" i="20"/>
  <c r="S45" i="20"/>
  <c r="P42" i="20" l="1"/>
  <c r="S42" i="20"/>
  <c r="S41" i="20"/>
  <c r="P41" i="20"/>
  <c r="P40" i="20"/>
  <c r="S40" i="20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L5" i="2"/>
  <c r="L4" i="2"/>
  <c r="AR4" i="19"/>
  <c r="L12" i="20" s="1"/>
  <c r="AV4" i="19"/>
  <c r="P12" i="20" s="1"/>
  <c r="AZ4" i="19"/>
  <c r="T12" i="20" s="1"/>
  <c r="BD4" i="19"/>
  <c r="X12" i="20" s="1"/>
  <c r="CF3" i="2"/>
  <c r="CG3" i="2"/>
  <c r="CH3" i="2"/>
  <c r="CI3" i="2"/>
  <c r="CJ3" i="2"/>
  <c r="CK3" i="2"/>
  <c r="J9" i="2"/>
  <c r="J10" i="2"/>
  <c r="J11" i="2"/>
  <c r="J8" i="2"/>
  <c r="H9" i="2"/>
  <c r="H10" i="2"/>
  <c r="H11" i="2"/>
  <c r="H8" i="2"/>
  <c r="F11" i="2"/>
  <c r="F10" i="2"/>
  <c r="F9" i="2"/>
  <c r="BH4" i="19" l="1"/>
  <c r="AB12" i="20" s="1"/>
  <c r="AN4" i="19"/>
  <c r="H12" i="20" s="1"/>
  <c r="AJ4" i="19"/>
  <c r="D12" i="20" s="1"/>
  <c r="BE4" i="19"/>
  <c r="Y12" i="20" s="1"/>
  <c r="BA4" i="19"/>
  <c r="U12" i="20" s="1"/>
  <c r="AW4" i="19"/>
  <c r="Q12" i="20" s="1"/>
  <c r="AS4" i="19"/>
  <c r="M12" i="20" s="1"/>
  <c r="AO4" i="19"/>
  <c r="I12" i="20" s="1"/>
  <c r="AK4" i="19"/>
  <c r="E12" i="20" s="1"/>
  <c r="BG4" i="19"/>
  <c r="AA12" i="20" s="1"/>
  <c r="BC4" i="19"/>
  <c r="W12" i="20" s="1"/>
  <c r="AY4" i="19"/>
  <c r="S12" i="20" s="1"/>
  <c r="AU4" i="19"/>
  <c r="O12" i="20" s="1"/>
  <c r="AQ4" i="19"/>
  <c r="K12" i="20" s="1"/>
  <c r="AM4" i="19"/>
  <c r="G12" i="20" s="1"/>
  <c r="H3" i="2"/>
  <c r="BN4" i="19" s="1"/>
  <c r="J3" i="2"/>
  <c r="BQ4" i="19" s="1"/>
  <c r="AI4" i="19"/>
  <c r="C12" i="20" s="1"/>
  <c r="F3" i="2"/>
  <c r="BK4" i="19" s="1"/>
  <c r="BF4" i="19"/>
  <c r="Z12" i="20" s="1"/>
  <c r="BB4" i="19"/>
  <c r="V12" i="20" s="1"/>
  <c r="AX4" i="19"/>
  <c r="R12" i="20" s="1"/>
  <c r="AT4" i="19"/>
  <c r="N12" i="20" s="1"/>
  <c r="AP4" i="19"/>
  <c r="J12" i="20" s="1"/>
  <c r="AL4" i="19"/>
  <c r="F12" i="20" s="1"/>
  <c r="CK4" i="2"/>
  <c r="CJ4" i="2"/>
  <c r="CI4" i="2"/>
  <c r="CH4" i="2"/>
  <c r="CG4" i="2"/>
  <c r="CF4" i="2"/>
  <c r="M4" i="2" l="1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I3" i="2"/>
  <c r="G3" i="2"/>
  <c r="E3" i="2"/>
  <c r="I33" i="19" l="1"/>
  <c r="M33" i="19"/>
  <c r="Q33" i="19"/>
  <c r="U33" i="19"/>
  <c r="Y33" i="19"/>
  <c r="AC33" i="19"/>
  <c r="AG33" i="19"/>
  <c r="J33" i="19"/>
  <c r="N33" i="19"/>
  <c r="R33" i="19"/>
  <c r="V33" i="19"/>
  <c r="Z33" i="19"/>
  <c r="AD33" i="19"/>
  <c r="H33" i="19"/>
  <c r="K33" i="19"/>
  <c r="O33" i="19"/>
  <c r="S33" i="19"/>
  <c r="W33" i="19"/>
  <c r="AA33" i="19"/>
  <c r="AE33" i="19"/>
  <c r="L33" i="19"/>
  <c r="P33" i="19"/>
  <c r="T33" i="19"/>
  <c r="X33" i="19"/>
  <c r="AB33" i="19"/>
  <c r="AF33" i="19"/>
  <c r="D4" i="19"/>
  <c r="E4" i="19" s="1"/>
  <c r="I19" i="19"/>
  <c r="M19" i="19"/>
  <c r="Q19" i="19"/>
  <c r="U19" i="19"/>
  <c r="Y19" i="19"/>
  <c r="AC19" i="19"/>
  <c r="AG19" i="19"/>
  <c r="O19" i="19"/>
  <c r="P19" i="19"/>
  <c r="J19" i="19"/>
  <c r="N19" i="19"/>
  <c r="R19" i="19"/>
  <c r="V19" i="19"/>
  <c r="Z19" i="19"/>
  <c r="AD19" i="19"/>
  <c r="H19" i="19"/>
  <c r="K19" i="19"/>
  <c r="S19" i="19"/>
  <c r="W19" i="19"/>
  <c r="AA19" i="19"/>
  <c r="AE19" i="19"/>
  <c r="L19" i="19"/>
  <c r="T19" i="19"/>
  <c r="X19" i="19"/>
  <c r="AB19" i="19"/>
  <c r="AF19" i="19"/>
  <c r="L48" i="19"/>
  <c r="P48" i="19"/>
  <c r="T48" i="19"/>
  <c r="X48" i="19"/>
  <c r="AB48" i="19"/>
  <c r="AF48" i="19"/>
  <c r="H48" i="19"/>
  <c r="I48" i="19"/>
  <c r="M48" i="19"/>
  <c r="Q48" i="19"/>
  <c r="U48" i="19"/>
  <c r="Y48" i="19"/>
  <c r="AC48" i="19"/>
  <c r="AG48" i="19"/>
  <c r="J48" i="19"/>
  <c r="N48" i="19"/>
  <c r="R48" i="19"/>
  <c r="V48" i="19"/>
  <c r="Z48" i="19"/>
  <c r="AD48" i="19"/>
  <c r="K48" i="19"/>
  <c r="O48" i="19"/>
  <c r="S48" i="19"/>
  <c r="W48" i="19"/>
  <c r="AA48" i="19"/>
  <c r="AE48" i="19"/>
  <c r="F4" i="19"/>
  <c r="G4" i="19" s="1"/>
  <c r="L6" i="2"/>
  <c r="N39" i="20" s="1"/>
  <c r="N6" i="2"/>
  <c r="M6" i="2"/>
  <c r="O39" i="20" s="1"/>
  <c r="B4" i="19"/>
  <c r="C4" i="19" s="1"/>
  <c r="K12" i="2"/>
  <c r="K11" i="2"/>
  <c r="K10" i="2"/>
  <c r="K9" i="2"/>
  <c r="K8" i="2"/>
  <c r="P39" i="20" l="1"/>
  <c r="I4" i="19"/>
  <c r="D11" i="20" s="1"/>
  <c r="AE4" i="19"/>
  <c r="Z11" i="20" s="1"/>
  <c r="K4" i="19"/>
  <c r="F11" i="20" s="1"/>
  <c r="Y4" i="19"/>
  <c r="T11" i="20" s="1"/>
  <c r="L4" i="19"/>
  <c r="G11" i="20" s="1"/>
  <c r="H4" i="19"/>
  <c r="J4" i="19"/>
  <c r="E11" i="20" s="1"/>
  <c r="V4" i="19"/>
  <c r="Q11" i="20" s="1"/>
  <c r="AD4" i="19"/>
  <c r="Y11" i="20" s="1"/>
  <c r="AA4" i="19"/>
  <c r="V11" i="20" s="1"/>
  <c r="W4" i="19"/>
  <c r="R11" i="20" s="1"/>
  <c r="Q4" i="19"/>
  <c r="L11" i="20" s="1"/>
  <c r="T4" i="19"/>
  <c r="O11" i="20" s="1"/>
  <c r="Z4" i="19"/>
  <c r="U11" i="20" s="1"/>
  <c r="R4" i="19"/>
  <c r="M11" i="20" s="1"/>
  <c r="X4" i="19"/>
  <c r="S11" i="20" s="1"/>
  <c r="AF4" i="19"/>
  <c r="AA11" i="20" s="1"/>
  <c r="N4" i="19"/>
  <c r="I11" i="20" s="1"/>
  <c r="P4" i="19"/>
  <c r="K11" i="20" s="1"/>
  <c r="S4" i="19"/>
  <c r="N11" i="20" s="1"/>
  <c r="AC4" i="19"/>
  <c r="X11" i="20" s="1"/>
  <c r="AG4" i="19"/>
  <c r="AB11" i="20" s="1"/>
  <c r="AB4" i="19"/>
  <c r="W11" i="20" s="1"/>
  <c r="U4" i="19"/>
  <c r="P11" i="20" s="1"/>
  <c r="M4" i="19"/>
  <c r="H11" i="20" s="1"/>
  <c r="O4" i="19"/>
  <c r="J11" i="20" s="1"/>
  <c r="A29" i="20"/>
  <c r="A27" i="20"/>
  <c r="A25" i="20"/>
  <c r="A23" i="20"/>
  <c r="A21" i="20"/>
  <c r="A19" i="20"/>
  <c r="A17" i="20"/>
  <c r="A15" i="20"/>
  <c r="A13" i="20"/>
  <c r="A11" i="20"/>
  <c r="BR4" i="19" l="1"/>
  <c r="BO4" i="19"/>
  <c r="BL4" i="19"/>
  <c r="BJ5" i="19"/>
  <c r="BJ6" i="19"/>
  <c r="A41" i="20" s="1"/>
  <c r="BJ7" i="19"/>
  <c r="A42" i="20" s="1"/>
  <c r="BJ8" i="19"/>
  <c r="A43" i="20" s="1"/>
  <c r="BJ9" i="19"/>
  <c r="A44" i="20" s="1"/>
  <c r="BJ10" i="19"/>
  <c r="A45" i="20" s="1"/>
  <c r="BJ11" i="19"/>
  <c r="A46" i="20" s="1"/>
  <c r="BJ12" i="19"/>
  <c r="A47" i="20" s="1"/>
  <c r="BJ13" i="19"/>
  <c r="A48" i="20" s="1"/>
  <c r="BJ4" i="19"/>
  <c r="A39" i="20" s="1"/>
  <c r="J39" i="20" l="1"/>
  <c r="BS4" i="19"/>
  <c r="D39" i="20"/>
  <c r="BM4" i="19"/>
  <c r="G39" i="20"/>
  <c r="BP4" i="19"/>
  <c r="A40" i="20"/>
  <c r="BR13" i="19"/>
  <c r="BO13" i="19"/>
  <c r="BL13" i="19"/>
  <c r="BR12" i="19"/>
  <c r="BO12" i="19"/>
  <c r="BL12" i="19"/>
  <c r="BR11" i="19"/>
  <c r="BO11" i="19"/>
  <c r="BL11" i="19"/>
  <c r="BR10" i="19"/>
  <c r="BO10" i="19"/>
  <c r="BL10" i="19"/>
  <c r="BR9" i="19"/>
  <c r="BO9" i="19"/>
  <c r="BL9" i="19"/>
  <c r="BR8" i="19"/>
  <c r="BO8" i="19"/>
  <c r="BL8" i="19"/>
  <c r="BR7" i="19"/>
  <c r="BO7" i="19"/>
  <c r="BL7" i="19"/>
  <c r="BR6" i="19"/>
  <c r="BO6" i="19"/>
  <c r="BL6" i="19"/>
  <c r="BR5" i="19"/>
  <c r="BO5" i="19"/>
  <c r="BL5" i="19"/>
  <c r="D40" i="20" l="1"/>
  <c r="BM5" i="19"/>
  <c r="J42" i="20"/>
  <c r="BS7" i="19"/>
  <c r="G45" i="20"/>
  <c r="BP10" i="19"/>
  <c r="G40" i="20"/>
  <c r="BP5" i="19"/>
  <c r="D43" i="20"/>
  <c r="BM8" i="19"/>
  <c r="G44" i="20"/>
  <c r="BP9" i="19"/>
  <c r="D47" i="20"/>
  <c r="BM12" i="19"/>
  <c r="J40" i="20"/>
  <c r="BS5" i="19"/>
  <c r="D42" i="20"/>
  <c r="BM7" i="19"/>
  <c r="G43" i="20"/>
  <c r="BP8" i="19"/>
  <c r="J44" i="20"/>
  <c r="BS9" i="19"/>
  <c r="D46" i="20"/>
  <c r="BM11" i="19"/>
  <c r="G47" i="20"/>
  <c r="BP12" i="19"/>
  <c r="J48" i="20"/>
  <c r="BS13" i="19"/>
  <c r="G41" i="20"/>
  <c r="BP6" i="19"/>
  <c r="D44" i="20"/>
  <c r="BM9" i="19"/>
  <c r="J46" i="20"/>
  <c r="BS11" i="19"/>
  <c r="D48" i="20"/>
  <c r="BM13" i="19"/>
  <c r="J41" i="20"/>
  <c r="BS6" i="19"/>
  <c r="J45" i="20"/>
  <c r="BS10" i="19"/>
  <c r="G48" i="20"/>
  <c r="BP13" i="19"/>
  <c r="D41" i="20"/>
  <c r="BM6" i="19"/>
  <c r="G42" i="20"/>
  <c r="BP7" i="19"/>
  <c r="J43" i="20"/>
  <c r="BS8" i="19"/>
  <c r="D45" i="20"/>
  <c r="BM10" i="19"/>
  <c r="G46" i="20"/>
  <c r="BP11" i="19"/>
  <c r="J47" i="20"/>
  <c r="BS12" i="19"/>
  <c r="L7" i="2"/>
  <c r="Q39" i="20" s="1"/>
  <c r="M7" i="2"/>
  <c r="R39" i="20" s="1"/>
  <c r="C5" i="19"/>
  <c r="E5" i="19"/>
  <c r="G5" i="19"/>
  <c r="C6" i="19"/>
  <c r="E6" i="19"/>
  <c r="G6" i="19"/>
  <c r="C7" i="19"/>
  <c r="E7" i="19"/>
  <c r="G7" i="19"/>
  <c r="C8" i="19"/>
  <c r="E8" i="19"/>
  <c r="G8" i="19"/>
  <c r="C9" i="19"/>
  <c r="E9" i="19"/>
  <c r="G9" i="19"/>
  <c r="C10" i="19"/>
  <c r="E10" i="19"/>
  <c r="G10" i="19"/>
  <c r="C11" i="19"/>
  <c r="E11" i="19"/>
  <c r="G11" i="19"/>
  <c r="C12" i="19"/>
  <c r="E12" i="19"/>
  <c r="G12" i="19"/>
  <c r="C13" i="19"/>
  <c r="E13" i="19"/>
  <c r="G13" i="19"/>
  <c r="H5" i="19" l="1"/>
  <c r="C13" i="20" s="1"/>
  <c r="S39" i="20"/>
  <c r="AG12" i="19"/>
  <c r="AB27" i="20" s="1"/>
  <c r="Z12" i="19"/>
  <c r="U27" i="20" s="1"/>
  <c r="Y12" i="19"/>
  <c r="T27" i="20" s="1"/>
  <c r="K12" i="19"/>
  <c r="F27" i="20" s="1"/>
  <c r="AF12" i="19"/>
  <c r="AA27" i="20" s="1"/>
  <c r="AD12" i="19"/>
  <c r="Y27" i="20" s="1"/>
  <c r="R12" i="19"/>
  <c r="M27" i="20" s="1"/>
  <c r="P12" i="19"/>
  <c r="K27" i="20" s="1"/>
  <c r="O12" i="19"/>
  <c r="J27" i="20" s="1"/>
  <c r="L12" i="19"/>
  <c r="G27" i="20" s="1"/>
  <c r="I12" i="19"/>
  <c r="D27" i="20" s="1"/>
  <c r="AE12" i="19"/>
  <c r="Z27" i="20" s="1"/>
  <c r="AC12" i="19"/>
  <c r="X27" i="20" s="1"/>
  <c r="W12" i="19"/>
  <c r="R27" i="20" s="1"/>
  <c r="N12" i="19"/>
  <c r="I27" i="20" s="1"/>
  <c r="H12" i="19"/>
  <c r="C27" i="20" s="1"/>
  <c r="AB12" i="19"/>
  <c r="W27" i="20" s="1"/>
  <c r="V12" i="19"/>
  <c r="Q27" i="20" s="1"/>
  <c r="S12" i="19"/>
  <c r="N27" i="20" s="1"/>
  <c r="M12" i="19"/>
  <c r="H27" i="20" s="1"/>
  <c r="J12" i="19"/>
  <c r="E27" i="20" s="1"/>
  <c r="T12" i="19"/>
  <c r="O27" i="20" s="1"/>
  <c r="X12" i="19"/>
  <c r="S27" i="20" s="1"/>
  <c r="U12" i="19"/>
  <c r="P27" i="20" s="1"/>
  <c r="AA12" i="19"/>
  <c r="V27" i="20" s="1"/>
  <c r="Q12" i="19"/>
  <c r="L27" i="20" s="1"/>
  <c r="AG8" i="19"/>
  <c r="AB19" i="20" s="1"/>
  <c r="Z8" i="19"/>
  <c r="U19" i="20" s="1"/>
  <c r="Y8" i="19"/>
  <c r="T19" i="20" s="1"/>
  <c r="K8" i="19"/>
  <c r="F19" i="20" s="1"/>
  <c r="AF8" i="19"/>
  <c r="AA19" i="20" s="1"/>
  <c r="AD8" i="19"/>
  <c r="Y19" i="20" s="1"/>
  <c r="R8" i="19"/>
  <c r="M19" i="20" s="1"/>
  <c r="P8" i="19"/>
  <c r="K19" i="20" s="1"/>
  <c r="O8" i="19"/>
  <c r="J19" i="20" s="1"/>
  <c r="L8" i="19"/>
  <c r="G19" i="20" s="1"/>
  <c r="I8" i="19"/>
  <c r="D19" i="20" s="1"/>
  <c r="X8" i="19"/>
  <c r="S19" i="20" s="1"/>
  <c r="U8" i="19"/>
  <c r="P19" i="20" s="1"/>
  <c r="M8" i="19"/>
  <c r="H19" i="20" s="1"/>
  <c r="J8" i="19"/>
  <c r="E19" i="20" s="1"/>
  <c r="AA8" i="19"/>
  <c r="V19" i="20" s="1"/>
  <c r="T8" i="19"/>
  <c r="O19" i="20" s="1"/>
  <c r="AE8" i="19"/>
  <c r="Z19" i="20" s="1"/>
  <c r="Q8" i="19"/>
  <c r="L19" i="20" s="1"/>
  <c r="AB8" i="19"/>
  <c r="W19" i="20" s="1"/>
  <c r="V8" i="19"/>
  <c r="Q19" i="20" s="1"/>
  <c r="S8" i="19"/>
  <c r="N19" i="20" s="1"/>
  <c r="N8" i="19"/>
  <c r="I19" i="20" s="1"/>
  <c r="H8" i="19"/>
  <c r="C19" i="20" s="1"/>
  <c r="AC8" i="19"/>
  <c r="X19" i="20" s="1"/>
  <c r="W8" i="19"/>
  <c r="R19" i="20" s="1"/>
  <c r="AF13" i="19"/>
  <c r="AA29" i="20" s="1"/>
  <c r="AD13" i="19"/>
  <c r="Y29" i="20" s="1"/>
  <c r="R13" i="19"/>
  <c r="M29" i="20" s="1"/>
  <c r="P13" i="19"/>
  <c r="K29" i="20" s="1"/>
  <c r="O13" i="19"/>
  <c r="J29" i="20" s="1"/>
  <c r="L13" i="19"/>
  <c r="G29" i="20" s="1"/>
  <c r="I13" i="19"/>
  <c r="D29" i="20" s="1"/>
  <c r="AE13" i="19"/>
  <c r="Z29" i="20" s="1"/>
  <c r="AC13" i="19"/>
  <c r="X29" i="20" s="1"/>
  <c r="X13" i="19"/>
  <c r="S29" i="20" s="1"/>
  <c r="W13" i="19"/>
  <c r="R29" i="20" s="1"/>
  <c r="U13" i="19"/>
  <c r="P29" i="20" s="1"/>
  <c r="N13" i="19"/>
  <c r="I29" i="20" s="1"/>
  <c r="M13" i="19"/>
  <c r="H29" i="20" s="1"/>
  <c r="J13" i="19"/>
  <c r="E29" i="20" s="1"/>
  <c r="H13" i="19"/>
  <c r="C29" i="20" s="1"/>
  <c r="AB13" i="19"/>
  <c r="W29" i="20" s="1"/>
  <c r="V13" i="19"/>
  <c r="Q29" i="20" s="1"/>
  <c r="S13" i="19"/>
  <c r="N29" i="20" s="1"/>
  <c r="Y13" i="19"/>
  <c r="T29" i="20" s="1"/>
  <c r="T13" i="19"/>
  <c r="O29" i="20" s="1"/>
  <c r="K13" i="19"/>
  <c r="F29" i="20" s="1"/>
  <c r="AG13" i="19"/>
  <c r="AB29" i="20" s="1"/>
  <c r="Z13" i="19"/>
  <c r="U29" i="20" s="1"/>
  <c r="AA13" i="19"/>
  <c r="V29" i="20" s="1"/>
  <c r="Q13" i="19"/>
  <c r="L29" i="20" s="1"/>
  <c r="AF9" i="19"/>
  <c r="AA21" i="20" s="1"/>
  <c r="AD9" i="19"/>
  <c r="Y21" i="20" s="1"/>
  <c r="R9" i="19"/>
  <c r="M21" i="20" s="1"/>
  <c r="P9" i="19"/>
  <c r="K21" i="20" s="1"/>
  <c r="O9" i="19"/>
  <c r="J21" i="20" s="1"/>
  <c r="L9" i="19"/>
  <c r="G21" i="20" s="1"/>
  <c r="I9" i="19"/>
  <c r="D21" i="20" s="1"/>
  <c r="AE9" i="19"/>
  <c r="Z21" i="20" s="1"/>
  <c r="AC9" i="19"/>
  <c r="X21" i="20" s="1"/>
  <c r="X9" i="19"/>
  <c r="S21" i="20" s="1"/>
  <c r="W9" i="19"/>
  <c r="R21" i="20" s="1"/>
  <c r="U9" i="19"/>
  <c r="P21" i="20" s="1"/>
  <c r="N9" i="19"/>
  <c r="I21" i="20" s="1"/>
  <c r="M9" i="19"/>
  <c r="H21" i="20" s="1"/>
  <c r="J9" i="19"/>
  <c r="E21" i="20" s="1"/>
  <c r="H9" i="19"/>
  <c r="C21" i="20" s="1"/>
  <c r="AA9" i="19"/>
  <c r="V21" i="20" s="1"/>
  <c r="T9" i="19"/>
  <c r="O21" i="20" s="1"/>
  <c r="Q9" i="19"/>
  <c r="L21" i="20" s="1"/>
  <c r="AG9" i="19"/>
  <c r="AB21" i="20" s="1"/>
  <c r="Z9" i="19"/>
  <c r="U21" i="20" s="1"/>
  <c r="AB9" i="19"/>
  <c r="W21" i="20" s="1"/>
  <c r="V9" i="19"/>
  <c r="Q21" i="20" s="1"/>
  <c r="S9" i="19"/>
  <c r="N21" i="20" s="1"/>
  <c r="Y9" i="19"/>
  <c r="T21" i="20" s="1"/>
  <c r="K9" i="19"/>
  <c r="F21" i="20" s="1"/>
  <c r="AF5" i="19"/>
  <c r="AA13" i="20" s="1"/>
  <c r="AD5" i="19"/>
  <c r="Y13" i="20" s="1"/>
  <c r="R5" i="19"/>
  <c r="M13" i="20" s="1"/>
  <c r="P5" i="19"/>
  <c r="K13" i="20" s="1"/>
  <c r="O5" i="19"/>
  <c r="J13" i="20" s="1"/>
  <c r="L5" i="19"/>
  <c r="G13" i="20" s="1"/>
  <c r="I5" i="19"/>
  <c r="D13" i="20" s="1"/>
  <c r="AE5" i="19"/>
  <c r="Z13" i="20" s="1"/>
  <c r="AC5" i="19"/>
  <c r="X13" i="20" s="1"/>
  <c r="X5" i="19"/>
  <c r="S13" i="20" s="1"/>
  <c r="W5" i="19"/>
  <c r="R13" i="20" s="1"/>
  <c r="U5" i="19"/>
  <c r="P13" i="20" s="1"/>
  <c r="N5" i="19"/>
  <c r="I13" i="20" s="1"/>
  <c r="M5" i="19"/>
  <c r="H13" i="20" s="1"/>
  <c r="J5" i="19"/>
  <c r="E13" i="20" s="1"/>
  <c r="AB5" i="19"/>
  <c r="W13" i="20" s="1"/>
  <c r="V5" i="19"/>
  <c r="Q13" i="20" s="1"/>
  <c r="S5" i="19"/>
  <c r="N13" i="20" s="1"/>
  <c r="Y5" i="19"/>
  <c r="T13" i="20" s="1"/>
  <c r="AA5" i="19"/>
  <c r="V13" i="20" s="1"/>
  <c r="AG5" i="19"/>
  <c r="AB13" i="20" s="1"/>
  <c r="Q5" i="19"/>
  <c r="L13" i="20" s="1"/>
  <c r="Z5" i="19"/>
  <c r="U13" i="20" s="1"/>
  <c r="K5" i="19"/>
  <c r="F13" i="20" s="1"/>
  <c r="T5" i="19"/>
  <c r="O13" i="20" s="1"/>
  <c r="AE10" i="19"/>
  <c r="Z23" i="20" s="1"/>
  <c r="AC10" i="19"/>
  <c r="X23" i="20" s="1"/>
  <c r="X10" i="19"/>
  <c r="S23" i="20" s="1"/>
  <c r="W10" i="19"/>
  <c r="R23" i="20" s="1"/>
  <c r="U10" i="19"/>
  <c r="P23" i="20" s="1"/>
  <c r="N10" i="19"/>
  <c r="I23" i="20" s="1"/>
  <c r="M10" i="19"/>
  <c r="H23" i="20" s="1"/>
  <c r="J10" i="19"/>
  <c r="E23" i="20" s="1"/>
  <c r="H10" i="19"/>
  <c r="C23" i="20" s="1"/>
  <c r="AB10" i="19"/>
  <c r="W23" i="20" s="1"/>
  <c r="AA10" i="19"/>
  <c r="V23" i="20" s="1"/>
  <c r="V10" i="19"/>
  <c r="Q23" i="20" s="1"/>
  <c r="T10" i="19"/>
  <c r="O23" i="20" s="1"/>
  <c r="S10" i="19"/>
  <c r="N23" i="20" s="1"/>
  <c r="Q10" i="19"/>
  <c r="L23" i="20" s="1"/>
  <c r="AG10" i="19"/>
  <c r="AB23" i="20" s="1"/>
  <c r="Z10" i="19"/>
  <c r="U23" i="20" s="1"/>
  <c r="AF10" i="19"/>
  <c r="AA23" i="20" s="1"/>
  <c r="Y10" i="19"/>
  <c r="T23" i="20" s="1"/>
  <c r="R10" i="19"/>
  <c r="M23" i="20" s="1"/>
  <c r="O10" i="19"/>
  <c r="J23" i="20" s="1"/>
  <c r="AD10" i="19"/>
  <c r="Y23" i="20" s="1"/>
  <c r="P10" i="19"/>
  <c r="K23" i="20" s="1"/>
  <c r="L10" i="19"/>
  <c r="G23" i="20" s="1"/>
  <c r="K10" i="19"/>
  <c r="F23" i="20" s="1"/>
  <c r="I10" i="19"/>
  <c r="AE6" i="19"/>
  <c r="Z15" i="20" s="1"/>
  <c r="AC6" i="19"/>
  <c r="X15" i="20" s="1"/>
  <c r="X6" i="19"/>
  <c r="S15" i="20" s="1"/>
  <c r="W6" i="19"/>
  <c r="R15" i="20" s="1"/>
  <c r="U6" i="19"/>
  <c r="P15" i="20" s="1"/>
  <c r="N6" i="19"/>
  <c r="I15" i="20" s="1"/>
  <c r="M6" i="19"/>
  <c r="H15" i="20" s="1"/>
  <c r="J6" i="19"/>
  <c r="E15" i="20" s="1"/>
  <c r="H6" i="19"/>
  <c r="C15" i="20" s="1"/>
  <c r="AB6" i="19"/>
  <c r="W15" i="20" s="1"/>
  <c r="AA6" i="19"/>
  <c r="V15" i="20" s="1"/>
  <c r="V6" i="19"/>
  <c r="Q15" i="20" s="1"/>
  <c r="T6" i="19"/>
  <c r="O15" i="20" s="1"/>
  <c r="S6" i="19"/>
  <c r="N15" i="20" s="1"/>
  <c r="Q6" i="19"/>
  <c r="L15" i="20" s="1"/>
  <c r="Y6" i="19"/>
  <c r="T15" i="20" s="1"/>
  <c r="K6" i="19"/>
  <c r="F15" i="20" s="1"/>
  <c r="AD6" i="19"/>
  <c r="Y15" i="20" s="1"/>
  <c r="AG6" i="19"/>
  <c r="AB15" i="20" s="1"/>
  <c r="I6" i="19"/>
  <c r="D15" i="20" s="1"/>
  <c r="R6" i="19"/>
  <c r="M15" i="20" s="1"/>
  <c r="P6" i="19"/>
  <c r="K15" i="20" s="1"/>
  <c r="O6" i="19"/>
  <c r="J15" i="20" s="1"/>
  <c r="AF6" i="19"/>
  <c r="AA15" i="20" s="1"/>
  <c r="Z6" i="19"/>
  <c r="U15" i="20" s="1"/>
  <c r="L6" i="19"/>
  <c r="G15" i="20" s="1"/>
  <c r="AB11" i="19"/>
  <c r="W25" i="20" s="1"/>
  <c r="AA11" i="19"/>
  <c r="V25" i="20" s="1"/>
  <c r="V11" i="19"/>
  <c r="Q25" i="20" s="1"/>
  <c r="T11" i="19"/>
  <c r="O25" i="20" s="1"/>
  <c r="S11" i="19"/>
  <c r="N25" i="20" s="1"/>
  <c r="Q11" i="19"/>
  <c r="L25" i="20" s="1"/>
  <c r="AG11" i="19"/>
  <c r="AB25" i="20" s="1"/>
  <c r="Z11" i="19"/>
  <c r="U25" i="20" s="1"/>
  <c r="Y11" i="19"/>
  <c r="T25" i="20" s="1"/>
  <c r="K11" i="19"/>
  <c r="F25" i="20" s="1"/>
  <c r="AF11" i="19"/>
  <c r="AA25" i="20" s="1"/>
  <c r="P11" i="19"/>
  <c r="K25" i="20" s="1"/>
  <c r="L11" i="19"/>
  <c r="G25" i="20" s="1"/>
  <c r="I11" i="19"/>
  <c r="D25" i="20" s="1"/>
  <c r="AE11" i="19"/>
  <c r="Z25" i="20" s="1"/>
  <c r="AC11" i="19"/>
  <c r="X25" i="20" s="1"/>
  <c r="W11" i="19"/>
  <c r="R25" i="20" s="1"/>
  <c r="N11" i="19"/>
  <c r="I25" i="20" s="1"/>
  <c r="H11" i="19"/>
  <c r="C25" i="20" s="1"/>
  <c r="X11" i="19"/>
  <c r="S25" i="20" s="1"/>
  <c r="M11" i="19"/>
  <c r="H25" i="20" s="1"/>
  <c r="J11" i="19"/>
  <c r="E25" i="20" s="1"/>
  <c r="U11" i="19"/>
  <c r="P25" i="20" s="1"/>
  <c r="R11" i="19"/>
  <c r="M25" i="20" s="1"/>
  <c r="O11" i="19"/>
  <c r="J25" i="20" s="1"/>
  <c r="AD11" i="19"/>
  <c r="Y25" i="20" s="1"/>
  <c r="AB7" i="19"/>
  <c r="W17" i="20" s="1"/>
  <c r="AA7" i="19"/>
  <c r="V17" i="20" s="1"/>
  <c r="V7" i="19"/>
  <c r="Q17" i="20" s="1"/>
  <c r="T7" i="19"/>
  <c r="O17" i="20" s="1"/>
  <c r="S7" i="19"/>
  <c r="N17" i="20" s="1"/>
  <c r="Q7" i="19"/>
  <c r="L17" i="20" s="1"/>
  <c r="AG7" i="19"/>
  <c r="AB17" i="20" s="1"/>
  <c r="Z7" i="19"/>
  <c r="U17" i="20" s="1"/>
  <c r="Y7" i="19"/>
  <c r="T17" i="20" s="1"/>
  <c r="K7" i="19"/>
  <c r="F17" i="20" s="1"/>
  <c r="AD7" i="19"/>
  <c r="Y17" i="20" s="1"/>
  <c r="R7" i="19"/>
  <c r="M17" i="20" s="1"/>
  <c r="O7" i="19"/>
  <c r="J17" i="20" s="1"/>
  <c r="X7" i="19"/>
  <c r="S17" i="20" s="1"/>
  <c r="U7" i="19"/>
  <c r="P17" i="20" s="1"/>
  <c r="P7" i="19"/>
  <c r="K17" i="20" s="1"/>
  <c r="AE7" i="19"/>
  <c r="Z17" i="20" s="1"/>
  <c r="AC7" i="19"/>
  <c r="X17" i="20" s="1"/>
  <c r="AF7" i="19"/>
  <c r="AA17" i="20" s="1"/>
  <c r="N7" i="19"/>
  <c r="I17" i="20" s="1"/>
  <c r="M7" i="19"/>
  <c r="H17" i="20" s="1"/>
  <c r="L7" i="19"/>
  <c r="G17" i="20" s="1"/>
  <c r="J7" i="19"/>
  <c r="E17" i="20" s="1"/>
  <c r="I7" i="19"/>
  <c r="D17" i="20" s="1"/>
  <c r="H7" i="19"/>
  <c r="C17" i="20" s="1"/>
  <c r="W7" i="19"/>
  <c r="R17" i="20" s="1"/>
  <c r="D23" i="20"/>
  <c r="N7" i="2"/>
  <c r="K39" i="20"/>
  <c r="F39" i="20"/>
  <c r="K48" i="20"/>
  <c r="I48" i="20"/>
  <c r="H48" i="20"/>
  <c r="F48" i="20"/>
  <c r="E48" i="20"/>
  <c r="C48" i="20"/>
  <c r="H47" i="20"/>
  <c r="F47" i="20"/>
  <c r="K47" i="20"/>
  <c r="I47" i="20"/>
  <c r="E47" i="20"/>
  <c r="C47" i="20"/>
  <c r="K46" i="20"/>
  <c r="I46" i="20"/>
  <c r="E46" i="20"/>
  <c r="C46" i="20"/>
  <c r="H46" i="20"/>
  <c r="F46" i="20"/>
  <c r="H45" i="20"/>
  <c r="F45" i="20"/>
  <c r="K45" i="20"/>
  <c r="I45" i="20"/>
  <c r="E45" i="20"/>
  <c r="C45" i="20"/>
  <c r="E44" i="20"/>
  <c r="C44" i="20"/>
  <c r="H44" i="20"/>
  <c r="F44" i="20"/>
  <c r="K44" i="20"/>
  <c r="I44" i="20"/>
  <c r="K43" i="20"/>
  <c r="I43" i="20"/>
  <c r="E43" i="20"/>
  <c r="C43" i="20"/>
  <c r="H43" i="20"/>
  <c r="F43" i="20"/>
  <c r="E42" i="20"/>
  <c r="C42" i="20"/>
  <c r="K42" i="20"/>
  <c r="I42" i="20"/>
  <c r="H42" i="20"/>
  <c r="F42" i="20"/>
  <c r="H41" i="20"/>
  <c r="F41" i="20"/>
  <c r="B41" i="20" s="1"/>
  <c r="E41" i="20"/>
  <c r="C41" i="20"/>
  <c r="K41" i="20"/>
  <c r="K40" i="20"/>
  <c r="I40" i="20"/>
  <c r="H40" i="20"/>
  <c r="F40" i="20"/>
  <c r="E40" i="20"/>
  <c r="C40" i="20"/>
  <c r="C11" i="20"/>
  <c r="B42" i="20" l="1"/>
  <c r="B40" i="20"/>
  <c r="B44" i="20"/>
  <c r="B45" i="20"/>
  <c r="B46" i="20"/>
  <c r="B47" i="20"/>
  <c r="B48" i="20"/>
  <c r="B43" i="20"/>
  <c r="H39" i="20"/>
  <c r="I39" i="20"/>
  <c r="B39" i="20" s="1"/>
  <c r="C39" i="20"/>
  <c r="E39" i="20"/>
</calcChain>
</file>

<file path=xl/comments1.xml><?xml version="1.0" encoding="utf-8"?>
<comments xmlns="http://schemas.openxmlformats.org/spreadsheetml/2006/main">
  <authors>
    <author>Author</author>
  </authors>
  <commentList>
    <comment ref="C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positives clients chosose to enrolled in Garagbohol (Buruku) for proximity reasons.</t>
        </r>
      </text>
    </comment>
  </commentList>
</comments>
</file>

<file path=xl/sharedStrings.xml><?xml version="1.0" encoding="utf-8"?>
<sst xmlns="http://schemas.openxmlformats.org/spreadsheetml/2006/main" count="1514" uniqueCount="120">
  <si>
    <t>Facility</t>
  </si>
  <si>
    <t>HTC_TST</t>
  </si>
  <si>
    <t>% Achievement</t>
  </si>
  <si>
    <t>HTC_TST_pos</t>
  </si>
  <si>
    <t>Tx_NEW</t>
  </si>
  <si>
    <t>HTC_TST Target</t>
  </si>
  <si>
    <t>HTC_TST_pos Target</t>
  </si>
  <si>
    <t>Cumulative Achievement Per Target</t>
  </si>
  <si>
    <t>HTC Efficiency</t>
  </si>
  <si>
    <t>Site Name</t>
  </si>
  <si>
    <t>Tx_NEW Target</t>
  </si>
  <si>
    <t>Category     (select one)</t>
  </si>
  <si>
    <t>Tx_NEW annual target</t>
  </si>
  <si>
    <t>HTC_TST_pos annual target</t>
  </si>
  <si>
    <t>HTC_TST annual target</t>
  </si>
  <si>
    <t>HTC_TST annual target/24</t>
  </si>
  <si>
    <t>HTC_TST_pos annual target/24</t>
  </si>
  <si>
    <t>Tx_NEW annual target/24</t>
  </si>
  <si>
    <t>Linkage Rate</t>
  </si>
  <si>
    <t>% Achievement/Target HTC_TST_pos &lt; HTC_TSTby &gt;5%</t>
  </si>
  <si>
    <t>&lt; 65%</t>
  </si>
  <si>
    <t>Target</t>
  </si>
  <si>
    <t>Community</t>
  </si>
  <si>
    <t>Tested</t>
  </si>
  <si>
    <t>Positive</t>
  </si>
  <si>
    <t>Positivity</t>
  </si>
  <si>
    <t>LGA</t>
  </si>
  <si>
    <t>Scale-up LGAs Analysis</t>
  </si>
  <si>
    <t>Implementing Partner</t>
  </si>
  <si>
    <t>APIN</t>
  </si>
  <si>
    <t>CIHP</t>
  </si>
  <si>
    <t>FHI360</t>
  </si>
  <si>
    <t>IHVN</t>
  </si>
  <si>
    <t>TBD</t>
  </si>
  <si>
    <t>Select</t>
  </si>
  <si>
    <t>Column Total</t>
  </si>
  <si>
    <t>Facility Cumulative</t>
  </si>
  <si>
    <t>Community Cumulative</t>
  </si>
  <si>
    <t>SN</t>
  </si>
  <si>
    <t>Subtitute the LGA codes with the name of your supported LGAs. The names listed below must correspond to the names on the tabs in this workbook.</t>
  </si>
  <si>
    <t>FY 2016</t>
  </si>
  <si>
    <t>% Achievement/Target HTC_TST_pos &gt;= HTC_TST</t>
  </si>
  <si>
    <t>&gt;= 70%</t>
  </si>
  <si>
    <t>65-69%</t>
  </si>
  <si>
    <t>% Achievement/Target HTC_TST_pos &lt; HTC_TST by 1-5%</t>
  </si>
  <si>
    <t>HTC_TST Cumulative % Achievement</t>
  </si>
  <si>
    <t>HTC_TST_pos Cumulative % Achievement</t>
  </si>
  <si>
    <t>Tx_NEW Cumulative % Achievement</t>
  </si>
  <si>
    <t>B. LGA-Level Achievement per Target &amp; Clinical Cascade (Tables)</t>
  </si>
  <si>
    <t>C. LGA-Level Achievement per Target (Charts)</t>
  </si>
  <si>
    <t>D. LGA-Level Clinical Cascade (Chart)</t>
  </si>
  <si>
    <t>1-15 Oct</t>
  </si>
  <si>
    <t>16-31 Oct</t>
  </si>
  <si>
    <t>1-15 Nov</t>
  </si>
  <si>
    <t>16-30 Nov</t>
  </si>
  <si>
    <t>1-15 Dec</t>
  </si>
  <si>
    <t>16 -31 Dec</t>
  </si>
  <si>
    <t>1-15 Jan</t>
  </si>
  <si>
    <t>16-31 Jan</t>
  </si>
  <si>
    <t>1-15 Feb</t>
  </si>
  <si>
    <t>16 -29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</si>
  <si>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</si>
  <si>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</si>
  <si>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</si>
  <si>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</si>
  <si>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</si>
  <si>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</si>
  <si>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</si>
  <si>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</si>
  <si>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</si>
  <si>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</si>
  <si>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</si>
  <si>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</si>
  <si>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</si>
  <si>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</si>
  <si>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16-31 Dec</t>
  </si>
  <si>
    <t>16-29 Feb</t>
  </si>
  <si>
    <t>Last Reporting Period</t>
  </si>
  <si>
    <t>PEPFAR Nigeria Implementing Partner Semi-Monthly Performance Monitoring Dashboard</t>
  </si>
  <si>
    <t>PEPFAR Nigeria Implementing Partner Semi-Monthly Performance Monitoring Dashboard:</t>
  </si>
  <si>
    <t>E. Facility &amp; Community HTC/Yield</t>
  </si>
  <si>
    <t>A. LGA-Level HTC Efficiency &amp; Linkage to Treatment Rate: Biweekly Trend</t>
  </si>
  <si>
    <t>CCFN</t>
  </si>
  <si>
    <t>Nongu u Kristu ke Sudan hen Tiv (NKST) Comprehensive Health Center - Garagbohol</t>
  </si>
  <si>
    <t>St Pauls PHC Ashamena</t>
  </si>
  <si>
    <t>St Martha's Clinic and Maternity Ugbema</t>
  </si>
  <si>
    <t>OSA Foundation</t>
  </si>
  <si>
    <t>Nongu u Kristu ke Sudan hen Tiv (NKST) Health Center - Uchi</t>
  </si>
  <si>
    <t>Nongu u Kristu ke Sudan hen Tiv (NKST) Health Center - Asukunya</t>
  </si>
  <si>
    <t xml:space="preserve">OSA Foundation </t>
  </si>
  <si>
    <t>Ugba Comprehensive Health Center</t>
  </si>
  <si>
    <t>Nongu u Kristu ke Sudan hen Tiv (NKST) Hospital - Anyiin</t>
  </si>
  <si>
    <t>Nongu u Kristu ke Sudan hen Tiv (NKST) Primary Health Center - Kasar</t>
  </si>
  <si>
    <t>Nongu u Kristu ke Sudan hen Tiv (NKST) Primary Health Center - Anber</t>
  </si>
  <si>
    <t>Nongu u Kristu ke Sudan hen Tiv (NKST) Primary Health Center - Ubaya</t>
  </si>
  <si>
    <t>St Mary's PHC Tor Donga</t>
  </si>
  <si>
    <t>Fr. Mathias Clinic</t>
  </si>
  <si>
    <t>St Francis PHC Agagbe</t>
  </si>
  <si>
    <t>St Peters PHC Aondonaa</t>
  </si>
  <si>
    <t>Action Health</t>
  </si>
  <si>
    <t>Emmanuel Teryila Foundation</t>
  </si>
  <si>
    <t>Mimidoo Clinic and Maternity Gungul</t>
  </si>
  <si>
    <t>Nongu u Kristu ke Sudan hen Tiv (NKST) Primary Health Center - Mbaakpur</t>
  </si>
  <si>
    <t>Nongu u Kristu ke Sudan hen Tiv (NKST) Clinic - Ishua</t>
  </si>
  <si>
    <t>Nongu u Kristu ke Sudan hen Tiv (NKST) Clinic - Iber</t>
  </si>
  <si>
    <t>El Shaddai Clinic Achocho</t>
  </si>
  <si>
    <t>Nongu u Kristu ke Sudan hen Tiv (NKST) Health Center - Gbe</t>
  </si>
  <si>
    <t>Nongu u Kristu ke Sudan hen Tiv (NKST) Health Center - Lessel</t>
  </si>
  <si>
    <t>Nongu u Kristu ke Sudan hen Tiv (NKST) Health Center - Taangahaar</t>
  </si>
  <si>
    <t>Nongu u Kristu ke Sudan hen Tiv (NKST) Health Center - Ifo Mbakuwa</t>
  </si>
  <si>
    <t>Nongu u Kristu ke Sudan hen Tiv (NKST) Health Center - Korinjo</t>
  </si>
  <si>
    <t>St Mary's PHC Alumuku</t>
  </si>
  <si>
    <t>First Clinic and Maternity Lobbi</t>
  </si>
  <si>
    <t>BNS WNN</t>
  </si>
  <si>
    <t>BNS GBG</t>
  </si>
  <si>
    <t>BNS KAL</t>
  </si>
  <si>
    <t>BNS NAK</t>
  </si>
  <si>
    <t>BNS TSE</t>
  </si>
  <si>
    <t>BNS BKB</t>
  </si>
  <si>
    <t>BNS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</si>
</sst>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1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9" fontId="3" fillId="5" borderId="15" xfId="2" applyNumberFormat="1" applyFont="1" applyFill="1" applyBorder="1"/>
    <xf numFmtId="0" fontId="3" fillId="0" borderId="12" xfId="0" applyFont="1" applyBorder="1" applyAlignment="1">
      <alignment horizontal="center" wrapText="1"/>
    </xf>
    <xf numFmtId="0" fontId="3" fillId="0" borderId="17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9" fontId="3" fillId="0" borderId="17" xfId="2" applyFont="1" applyBorder="1"/>
    <xf numFmtId="9" fontId="3" fillId="0" borderId="5" xfId="2" applyFont="1" applyBorder="1"/>
    <xf numFmtId="165" fontId="3" fillId="0" borderId="4" xfId="1" applyNumberFormat="1" applyFont="1" applyBorder="1"/>
    <xf numFmtId="0" fontId="9" fillId="0" borderId="0" xfId="0" applyFont="1"/>
    <xf numFmtId="0" fontId="11" fillId="0" borderId="0" xfId="0" applyFont="1" applyFill="1" applyAlignment="1">
      <alignment vertical="center"/>
    </xf>
    <xf numFmtId="0" fontId="12" fillId="0" borderId="0" xfId="0" applyFont="1" applyFill="1"/>
    <xf numFmtId="0" fontId="1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23" xfId="0" applyFont="1" applyBorder="1"/>
    <xf numFmtId="0" fontId="3" fillId="0" borderId="23" xfId="0" applyFont="1" applyBorder="1" applyAlignment="1">
      <alignment wrapText="1"/>
    </xf>
    <xf numFmtId="0" fontId="3" fillId="0" borderId="24" xfId="0" applyFont="1" applyBorder="1"/>
    <xf numFmtId="0" fontId="4" fillId="0" borderId="23" xfId="0" applyFont="1" applyBorder="1" applyAlignment="1">
      <alignment horizontal="center" wrapText="1"/>
    </xf>
    <xf numFmtId="165" fontId="3" fillId="0" borderId="0" xfId="0" applyNumberFormat="1" applyFont="1"/>
    <xf numFmtId="9" fontId="3" fillId="0" borderId="0" xfId="2" applyFont="1"/>
    <xf numFmtId="9" fontId="3" fillId="0" borderId="0" xfId="2" applyFont="1" applyBorder="1"/>
    <xf numFmtId="0" fontId="3" fillId="0" borderId="2" xfId="0" applyFont="1" applyBorder="1" applyAlignment="1">
      <alignment wrapText="1"/>
    </xf>
    <xf numFmtId="165" fontId="3" fillId="0" borderId="0" xfId="1" applyNumberFormat="1" applyFont="1" applyBorder="1"/>
    <xf numFmtId="0" fontId="0" fillId="0" borderId="0" xfId="0" applyBorder="1" applyAlignment="1">
      <alignment horizontal="center" vertical="center"/>
    </xf>
    <xf numFmtId="166" fontId="3" fillId="0" borderId="0" xfId="2" applyNumberFormat="1" applyFont="1" applyBorder="1"/>
    <xf numFmtId="0" fontId="17" fillId="0" borderId="0" xfId="0" applyFont="1" applyAlignment="1">
      <alignment horizontal="center" wrapText="1"/>
    </xf>
    <xf numFmtId="0" fontId="17" fillId="0" borderId="0" xfId="0" applyFont="1"/>
    <xf numFmtId="0" fontId="18" fillId="11" borderId="21" xfId="0" applyFont="1" applyFill="1" applyBorder="1"/>
    <xf numFmtId="0" fontId="18" fillId="11" borderId="21" xfId="0" applyFont="1" applyFill="1" applyBorder="1" applyAlignment="1">
      <alignment horizontal="center" wrapText="1"/>
    </xf>
    <xf numFmtId="0" fontId="18" fillId="11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 wrapText="1"/>
    </xf>
    <xf numFmtId="0" fontId="17" fillId="6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/>
    </xf>
    <xf numFmtId="9" fontId="17" fillId="10" borderId="21" xfId="2" applyFont="1" applyFill="1" applyBorder="1" applyAlignment="1">
      <alignment horizontal="center"/>
    </xf>
    <xf numFmtId="0" fontId="17" fillId="10" borderId="21" xfId="0" applyFont="1" applyFill="1" applyBorder="1" applyAlignment="1">
      <alignment horizontal="center"/>
    </xf>
    <xf numFmtId="0" fontId="14" fillId="4" borderId="21" xfId="0" applyFont="1" applyFill="1" applyBorder="1" applyAlignment="1">
      <alignment horizontal="center" vertical="center"/>
    </xf>
    <xf numFmtId="166" fontId="17" fillId="6" borderId="21" xfId="2" applyNumberFormat="1" applyFont="1" applyFill="1" applyBorder="1"/>
    <xf numFmtId="166" fontId="17" fillId="4" borderId="21" xfId="2" applyNumberFormat="1" applyFont="1" applyFill="1" applyBorder="1"/>
    <xf numFmtId="0" fontId="14" fillId="4" borderId="22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166" fontId="17" fillId="6" borderId="26" xfId="2" applyNumberFormat="1" applyFont="1" applyFill="1" applyBorder="1"/>
    <xf numFmtId="166" fontId="17" fillId="4" borderId="26" xfId="2" applyNumberFormat="1" applyFont="1" applyFill="1" applyBorder="1"/>
    <xf numFmtId="166" fontId="3" fillId="0" borderId="0" xfId="0" applyNumberFormat="1" applyFont="1"/>
    <xf numFmtId="0" fontId="3" fillId="0" borderId="0" xfId="0" quotePrefix="1" applyFont="1"/>
    <xf numFmtId="0" fontId="3" fillId="0" borderId="13" xfId="0" applyFont="1" applyFill="1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3" fillId="0" borderId="1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5" xfId="0" applyFont="1" applyFill="1" applyBorder="1" applyProtection="1">
      <protection locked="0"/>
    </xf>
    <xf numFmtId="0" fontId="3" fillId="0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5" xfId="0" applyFont="1" applyFill="1" applyBorder="1" applyProtection="1">
      <protection locked="0"/>
    </xf>
    <xf numFmtId="0" fontId="3" fillId="0" borderId="19" xfId="0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8" xfId="0" applyFont="1" applyFill="1" applyBorder="1" applyProtection="1">
      <protection locked="0"/>
    </xf>
    <xf numFmtId="0" fontId="3" fillId="0" borderId="20" xfId="0" applyFont="1" applyFill="1" applyBorder="1" applyProtection="1">
      <protection locked="0"/>
    </xf>
    <xf numFmtId="0" fontId="3" fillId="0" borderId="5" xfId="0" applyFont="1" applyFill="1" applyBorder="1" applyProtection="1">
      <protection locked="0" hidden="1"/>
    </xf>
    <xf numFmtId="0" fontId="3" fillId="0" borderId="8" xfId="0" applyFont="1" applyFill="1" applyBorder="1" applyProtection="1">
      <protection locked="0" hidden="1"/>
    </xf>
    <xf numFmtId="0" fontId="23" fillId="0" borderId="0" xfId="0" applyFont="1"/>
    <xf numFmtId="0" fontId="3" fillId="0" borderId="3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10" borderId="0" xfId="0" applyFont="1" applyFill="1" applyProtection="1">
      <protection locked="0"/>
    </xf>
    <xf numFmtId="0" fontId="6" fillId="10" borderId="0" xfId="0" applyFont="1" applyFill="1" applyProtection="1"/>
    <xf numFmtId="0" fontId="3" fillId="10" borderId="0" xfId="0" applyFont="1" applyFill="1" applyProtection="1"/>
    <xf numFmtId="0" fontId="18" fillId="11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 wrapText="1"/>
      <protection locked="0"/>
    </xf>
    <xf numFmtId="0" fontId="17" fillId="10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3" fontId="3" fillId="0" borderId="0" xfId="1" applyNumberFormat="1" applyFont="1" applyBorder="1"/>
    <xf numFmtId="3" fontId="3" fillId="0" borderId="0" xfId="0" applyNumberFormat="1" applyFont="1" applyFill="1"/>
    <xf numFmtId="3" fontId="3" fillId="0" borderId="0" xfId="0" applyNumberFormat="1" applyFont="1"/>
    <xf numFmtId="0" fontId="3" fillId="0" borderId="1" xfId="0" applyFont="1" applyFill="1" applyBorder="1" applyProtection="1">
      <protection locked="0"/>
    </xf>
    <xf numFmtId="9" fontId="3" fillId="5" borderId="28" xfId="2" applyNumberFormat="1" applyFont="1" applyFill="1" applyBorder="1"/>
    <xf numFmtId="0" fontId="3" fillId="0" borderId="2" xfId="0" applyFont="1" applyFill="1" applyBorder="1" applyProtection="1">
      <protection locked="0"/>
    </xf>
    <xf numFmtId="0" fontId="3" fillId="0" borderId="28" xfId="0" applyFont="1" applyFill="1" applyBorder="1" applyProtection="1">
      <protection locked="0"/>
    </xf>
    <xf numFmtId="0" fontId="3" fillId="0" borderId="27" xfId="0" applyFont="1" applyFill="1" applyBorder="1" applyProtection="1">
      <protection locked="0"/>
    </xf>
    <xf numFmtId="0" fontId="3" fillId="0" borderId="6" xfId="0" applyFont="1" applyFill="1" applyBorder="1"/>
    <xf numFmtId="9" fontId="3" fillId="5" borderId="30" xfId="2" applyNumberFormat="1" applyFont="1" applyFill="1" applyBorder="1"/>
    <xf numFmtId="9" fontId="3" fillId="5" borderId="31" xfId="2" applyNumberFormat="1" applyFont="1" applyFill="1" applyBorder="1"/>
    <xf numFmtId="9" fontId="3" fillId="0" borderId="13" xfId="2" applyNumberFormat="1" applyFont="1" applyFill="1" applyBorder="1"/>
    <xf numFmtId="9" fontId="3" fillId="0" borderId="12" xfId="2" applyNumberFormat="1" applyFont="1" applyFill="1" applyBorder="1"/>
    <xf numFmtId="9" fontId="3" fillId="0" borderId="14" xfId="2" applyNumberFormat="1" applyFont="1" applyFill="1" applyBorder="1"/>
    <xf numFmtId="0" fontId="3" fillId="0" borderId="17" xfId="0" applyFont="1" applyFill="1" applyBorder="1"/>
    <xf numFmtId="0" fontId="3" fillId="0" borderId="5" xfId="0" applyFont="1" applyFill="1" applyBorder="1"/>
    <xf numFmtId="9" fontId="3" fillId="0" borderId="17" xfId="2" applyFont="1" applyFill="1" applyBorder="1"/>
    <xf numFmtId="9" fontId="3" fillId="0" borderId="19" xfId="2" applyFont="1" applyFill="1" applyBorder="1"/>
    <xf numFmtId="9" fontId="3" fillId="0" borderId="5" xfId="2" applyFont="1" applyFill="1" applyBorder="1"/>
    <xf numFmtId="9" fontId="3" fillId="0" borderId="4" xfId="2" applyFont="1" applyFill="1" applyBorder="1"/>
    <xf numFmtId="0" fontId="25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8" fillId="8" borderId="22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3" fillId="0" borderId="19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/>
    </xf>
    <xf numFmtId="3" fontId="3" fillId="5" borderId="28" xfId="2" applyNumberFormat="1" applyFont="1" applyFill="1" applyBorder="1"/>
    <xf numFmtId="3" fontId="3" fillId="5" borderId="30" xfId="2" applyNumberFormat="1" applyFont="1" applyFill="1" applyBorder="1"/>
    <xf numFmtId="0" fontId="4" fillId="0" borderId="25" xfId="0" applyFont="1" applyBorder="1" applyAlignment="1">
      <alignment horizontal="center" wrapText="1"/>
    </xf>
    <xf numFmtId="3" fontId="8" fillId="0" borderId="0" xfId="2" applyNumberFormat="1" applyFont="1" applyFill="1" applyBorder="1"/>
    <xf numFmtId="3" fontId="17" fillId="6" borderId="21" xfId="0" applyNumberFormat="1" applyFont="1" applyFill="1" applyBorder="1" applyAlignment="1">
      <alignment horizontal="center"/>
    </xf>
    <xf numFmtId="0" fontId="17" fillId="0" borderId="0" xfId="0" applyFont="1" applyFill="1"/>
    <xf numFmtId="3" fontId="17" fillId="6" borderId="21" xfId="0" applyNumberFormat="1" applyFont="1" applyFill="1" applyBorder="1"/>
    <xf numFmtId="3" fontId="17" fillId="6" borderId="22" xfId="0" applyNumberFormat="1" applyFont="1" applyFill="1" applyBorder="1"/>
    <xf numFmtId="3" fontId="17" fillId="4" borderId="22" xfId="0" applyNumberFormat="1" applyFont="1" applyFill="1" applyBorder="1"/>
    <xf numFmtId="3" fontId="17" fillId="4" borderId="21" xfId="0" applyNumberFormat="1" applyFont="1" applyFill="1" applyBorder="1"/>
    <xf numFmtId="0" fontId="4" fillId="4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3" fillId="4" borderId="5" xfId="0" applyFont="1" applyFill="1" applyBorder="1"/>
    <xf numFmtId="0" fontId="3" fillId="4" borderId="4" xfId="0" applyFont="1" applyFill="1" applyBorder="1"/>
    <xf numFmtId="0" fontId="3" fillId="4" borderId="0" xfId="0" applyFont="1" applyFill="1" applyBorder="1" applyAlignment="1">
      <alignment wrapText="1"/>
    </xf>
    <xf numFmtId="9" fontId="3" fillId="4" borderId="5" xfId="2" applyFont="1" applyFill="1" applyBorder="1"/>
    <xf numFmtId="9" fontId="3" fillId="4" borderId="4" xfId="2" applyFont="1" applyFill="1" applyBorder="1"/>
    <xf numFmtId="0" fontId="3" fillId="4" borderId="4" xfId="0" applyFont="1" applyFill="1" applyBorder="1" applyAlignment="1">
      <alignment wrapText="1"/>
    </xf>
    <xf numFmtId="9" fontId="3" fillId="4" borderId="0" xfId="2" applyFont="1" applyFill="1" applyBorder="1"/>
    <xf numFmtId="0" fontId="27" fillId="0" borderId="0" xfId="0" applyFont="1" applyFill="1" applyAlignment="1" applyProtection="1">
      <alignment vertical="center"/>
      <protection locked="0"/>
    </xf>
    <xf numFmtId="0" fontId="3" fillId="0" borderId="35" xfId="0" applyFont="1" applyBorder="1"/>
    <xf numFmtId="0" fontId="8" fillId="0" borderId="0" xfId="0" applyFont="1" applyFill="1"/>
    <xf numFmtId="9" fontId="3" fillId="0" borderId="0" xfId="2" applyFont="1" applyFill="1"/>
    <xf numFmtId="9" fontId="3" fillId="0" borderId="35" xfId="2" applyFont="1" applyFill="1" applyBorder="1"/>
    <xf numFmtId="0" fontId="3" fillId="0" borderId="33" xfId="0" applyFont="1" applyBorder="1"/>
    <xf numFmtId="9" fontId="3" fillId="0" borderId="33" xfId="2" applyFont="1" applyFill="1" applyBorder="1"/>
    <xf numFmtId="165" fontId="3" fillId="0" borderId="0" xfId="1" applyNumberFormat="1" applyFont="1" applyFill="1" applyBorder="1"/>
    <xf numFmtId="165" fontId="3" fillId="0" borderId="5" xfId="1" applyNumberFormat="1" applyFont="1" applyBorder="1"/>
    <xf numFmtId="0" fontId="3" fillId="0" borderId="3" xfId="0" applyFont="1" applyBorder="1" applyAlignment="1">
      <alignment wrapText="1"/>
    </xf>
    <xf numFmtId="9" fontId="3" fillId="0" borderId="0" xfId="2" applyFont="1" applyFill="1" applyBorder="1"/>
    <xf numFmtId="9" fontId="3" fillId="6" borderId="21" xfId="2" applyFont="1" applyFill="1" applyBorder="1" applyAlignment="1">
      <alignment horizontal="center"/>
    </xf>
    <xf numFmtId="0" fontId="26" fillId="11" borderId="37" xfId="0" applyFont="1" applyFill="1" applyBorder="1" applyAlignment="1">
      <alignment horizontal="center" vertical="center"/>
    </xf>
    <xf numFmtId="0" fontId="26" fillId="11" borderId="38" xfId="0" applyFont="1" applyFill="1" applyBorder="1" applyAlignment="1">
      <alignment horizontal="center" vertical="center"/>
    </xf>
    <xf numFmtId="0" fontId="26" fillId="11" borderId="39" xfId="0" applyFont="1" applyFill="1" applyBorder="1" applyAlignment="1">
      <alignment horizontal="center" vertical="center"/>
    </xf>
    <xf numFmtId="9" fontId="3" fillId="6" borderId="40" xfId="2" applyFont="1" applyFill="1" applyBorder="1" applyAlignment="1">
      <alignment horizontal="center"/>
    </xf>
    <xf numFmtId="9" fontId="3" fillId="6" borderId="41" xfId="2" applyFont="1" applyFill="1" applyBorder="1" applyAlignment="1">
      <alignment horizontal="center"/>
    </xf>
    <xf numFmtId="9" fontId="3" fillId="6" borderId="42" xfId="2" applyFont="1" applyFill="1" applyBorder="1" applyAlignment="1">
      <alignment horizontal="center"/>
    </xf>
    <xf numFmtId="0" fontId="16" fillId="6" borderId="33" xfId="0" applyFont="1" applyFill="1" applyBorder="1" applyAlignment="1"/>
    <xf numFmtId="0" fontId="16" fillId="6" borderId="0" xfId="0" applyFont="1" applyFill="1" applyBorder="1" applyAlignment="1"/>
    <xf numFmtId="0" fontId="16" fillId="0" borderId="0" xfId="0" applyFont="1" applyBorder="1" applyAlignment="1"/>
    <xf numFmtId="0" fontId="16" fillId="0" borderId="35" xfId="0" applyFont="1" applyBorder="1" applyAlignment="1"/>
    <xf numFmtId="0" fontId="28" fillId="0" borderId="0" xfId="0" applyFont="1"/>
    <xf numFmtId="0" fontId="3" fillId="0" borderId="13" xfId="0" applyFont="1" applyFill="1" applyBorder="1" applyProtection="1">
      <protection locked="0" hidden="1"/>
    </xf>
    <xf numFmtId="9" fontId="3" fillId="5" borderId="16" xfId="2" applyNumberFormat="1" applyFont="1" applyFill="1" applyBorder="1"/>
    <xf numFmtId="0" fontId="3" fillId="0" borderId="7" xfId="0" applyFont="1" applyFill="1" applyBorder="1" applyProtection="1">
      <protection locked="0"/>
    </xf>
    <xf numFmtId="9" fontId="3" fillId="5" borderId="43" xfId="2" applyNumberFormat="1" applyFont="1" applyFill="1" applyBorder="1"/>
    <xf numFmtId="0" fontId="3" fillId="0" borderId="3" xfId="0" applyFont="1" applyFill="1" applyBorder="1" applyProtection="1">
      <protection locked="0" hidden="1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13" borderId="15" xfId="0" applyFont="1" applyFill="1" applyBorder="1" applyProtection="1">
      <protection locked="0"/>
    </xf>
    <xf numFmtId="0" fontId="20" fillId="7" borderId="0" xfId="0" applyFont="1" applyFill="1" applyAlignment="1">
      <alignment horizontal="center" vertical="center" wrapText="1"/>
    </xf>
    <xf numFmtId="0" fontId="20" fillId="7" borderId="0" xfId="0" applyFont="1" applyFill="1" applyAlignment="1">
      <alignment horizontal="center" wrapText="1"/>
    </xf>
    <xf numFmtId="0" fontId="22" fillId="10" borderId="0" xfId="0" applyFont="1" applyFill="1" applyAlignment="1" applyProtection="1">
      <alignment horizontal="left" wrapText="1"/>
      <protection locked="0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Fill="1" applyAlignment="1" applyProtection="1">
      <alignment horizontal="left" vertical="center"/>
      <protection locked="0"/>
    </xf>
    <xf numFmtId="0" fontId="19" fillId="11" borderId="21" xfId="0" applyFont="1" applyFill="1" applyBorder="1" applyAlignment="1">
      <alignment horizontal="center" wrapText="1"/>
    </xf>
    <xf numFmtId="0" fontId="19" fillId="11" borderId="26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 wrapText="1"/>
    </xf>
    <xf numFmtId="0" fontId="18" fillId="8" borderId="22" xfId="0" applyFont="1" applyFill="1" applyBorder="1" applyAlignment="1">
      <alignment horizontal="left" wrapText="1"/>
    </xf>
    <xf numFmtId="0" fontId="18" fillId="8" borderId="21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9" borderId="21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18" fillId="12" borderId="21" xfId="0" applyFont="1" applyFill="1" applyBorder="1" applyAlignment="1">
      <alignment horizontal="left" wrapText="1"/>
    </xf>
    <xf numFmtId="0" fontId="15" fillId="0" borderId="34" xfId="0" applyFont="1" applyBorder="1" applyAlignment="1">
      <alignment horizontal="center" vertical="center" wrapText="1"/>
    </xf>
    <xf numFmtId="0" fontId="15" fillId="6" borderId="34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6" borderId="32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4" fillId="4" borderId="9" xfId="0" applyFont="1" applyFill="1" applyBorder="1" applyAlignment="1">
      <alignment horizontal="center" wrapText="1"/>
    </xf>
    <xf numFmtId="0" fontId="24" fillId="4" borderId="10" xfId="0" applyFont="1" applyFill="1" applyBorder="1" applyAlignment="1">
      <alignment horizontal="center" wrapText="1"/>
    </xf>
    <xf numFmtId="0" fontId="24" fillId="4" borderId="11" xfId="0" applyFont="1" applyFill="1" applyBorder="1" applyAlignment="1">
      <alignment horizontal="center" wrapText="1"/>
    </xf>
    <xf numFmtId="0" fontId="24" fillId="4" borderId="2" xfId="0" applyFont="1" applyFill="1" applyBorder="1" applyAlignment="1">
      <alignment horizontal="center" wrapText="1"/>
    </xf>
    <xf numFmtId="0" fontId="24" fillId="4" borderId="3" xfId="0" applyFont="1" applyFill="1" applyBorder="1" applyAlignment="1">
      <alignment horizontal="center" wrapText="1"/>
    </xf>
    <xf numFmtId="0" fontId="24" fillId="4" borderId="1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80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79"/>
      <tableStyleElement type="headerRow" dxfId="78"/>
    </tableStyle>
  </tableStyles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8980</c:v>
                </c:pt>
                <c:pt idx="1">
                  <c:v>68790</c:v>
                </c:pt>
                <c:pt idx="2">
                  <c:v>9996</c:v>
                </c:pt>
                <c:pt idx="3">
                  <c:v>33158</c:v>
                </c:pt>
                <c:pt idx="4">
                  <c:v>50308</c:v>
                </c:pt>
                <c:pt idx="5">
                  <c:v>21908</c:v>
                </c:pt>
                <c:pt idx="6">
                  <c:v>30576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5-4C75-8903-C525ABC0324F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0</c:v>
                </c:pt>
                <c:pt idx="1">
                  <c:v>29798</c:v>
                </c:pt>
                <c:pt idx="2">
                  <c:v>0</c:v>
                </c:pt>
                <c:pt idx="3">
                  <c:v>28712</c:v>
                </c:pt>
                <c:pt idx="4">
                  <c:v>36910</c:v>
                </c:pt>
                <c:pt idx="5">
                  <c:v>10900</c:v>
                </c:pt>
                <c:pt idx="6">
                  <c:v>19347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85-4C75-8903-C525ABC03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80324584"/>
        <c:axId val="180324192"/>
      </c:barChart>
      <c:catAx>
        <c:axId val="180324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324192"/>
        <c:crosses val="autoZero"/>
        <c:auto val="1"/>
        <c:lblAlgn val="ctr"/>
        <c:lblOffset val="100"/>
        <c:noMultiLvlLbl val="0"/>
      </c:catAx>
      <c:valAx>
        <c:axId val="180324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3245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238</c:v>
                </c:pt>
                <c:pt idx="1">
                  <c:v>1692</c:v>
                </c:pt>
                <c:pt idx="2">
                  <c:v>490</c:v>
                </c:pt>
                <c:pt idx="3">
                  <c:v>457</c:v>
                </c:pt>
                <c:pt idx="4">
                  <c:v>708</c:v>
                </c:pt>
                <c:pt idx="5">
                  <c:v>449</c:v>
                </c:pt>
                <c:pt idx="6">
                  <c:v>627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D-4C3B-BDB2-34805F4AE81D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138</c:v>
                </c:pt>
                <c:pt idx="1">
                  <c:v>1837</c:v>
                </c:pt>
                <c:pt idx="2" formatCode="#,##0">
                  <c:v>280</c:v>
                </c:pt>
                <c:pt idx="3">
                  <c:v>193</c:v>
                </c:pt>
                <c:pt idx="4">
                  <c:v>435</c:v>
                </c:pt>
                <c:pt idx="5">
                  <c:v>638</c:v>
                </c:pt>
                <c:pt idx="6">
                  <c:v>333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D-4C3B-BDB2-34805F4AE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222273488"/>
        <c:axId val="180307512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0.57983193277310929</c:v>
                </c:pt>
                <c:pt idx="1">
                  <c:v>1.0856973995271868</c:v>
                </c:pt>
                <c:pt idx="2">
                  <c:v>0.5714285714285714</c:v>
                </c:pt>
                <c:pt idx="3">
                  <c:v>0.42231947483588622</c:v>
                </c:pt>
                <c:pt idx="4">
                  <c:v>0.61440677966101698</c:v>
                </c:pt>
                <c:pt idx="5">
                  <c:v>1.4209354120267261</c:v>
                </c:pt>
                <c:pt idx="6">
                  <c:v>0.53110047846889952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2D-4C3B-BDB2-34805F4AE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720680"/>
        <c:axId val="281720288"/>
      </c:lineChart>
      <c:catAx>
        <c:axId val="22227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307512"/>
        <c:crosses val="autoZero"/>
        <c:auto val="1"/>
        <c:lblAlgn val="ctr"/>
        <c:lblOffset val="100"/>
        <c:noMultiLvlLbl val="0"/>
      </c:catAx>
      <c:valAx>
        <c:axId val="1803075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273488"/>
        <c:crosses val="autoZero"/>
        <c:crossBetween val="between"/>
      </c:valAx>
      <c:valAx>
        <c:axId val="28172028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81720680"/>
        <c:crosses val="max"/>
        <c:crossBetween val="between"/>
      </c:valAx>
      <c:catAx>
        <c:axId val="281720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172028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and Community Testing/Yield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3695</c:v>
                </c:pt>
                <c:pt idx="1">
                  <c:v>68790</c:v>
                </c:pt>
                <c:pt idx="2">
                  <c:v>9996</c:v>
                </c:pt>
                <c:pt idx="3">
                  <c:v>33158</c:v>
                </c:pt>
                <c:pt idx="4">
                  <c:v>27004</c:v>
                </c:pt>
                <c:pt idx="5">
                  <c:v>11233</c:v>
                </c:pt>
                <c:pt idx="6">
                  <c:v>30576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C-42A3-9169-7AE0748144ED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5285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23304</c:v>
                </c:pt>
                <c:pt idx="5">
                  <c:v>10675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C-42A3-9169-7AE074814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81721464"/>
        <c:axId val="281721856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5.3585926928281465E-2</c:v>
                </c:pt>
                <c:pt idx="1">
                  <c:v>2.459659834278238E-2</c:v>
                </c:pt>
                <c:pt idx="2">
                  <c:v>4.9019607843137254E-2</c:v>
                </c:pt>
                <c:pt idx="3">
                  <c:v>1.3782495928584354E-2</c:v>
                </c:pt>
                <c:pt idx="4">
                  <c:v>2.1700488816471634E-2</c:v>
                </c:pt>
                <c:pt idx="5">
                  <c:v>3.0980147778865843E-2</c:v>
                </c:pt>
                <c:pt idx="6">
                  <c:v>2.0506279434850862E-2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8C-42A3-9169-7AE0748144ED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7.5685903500473037E-3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5.2351527634740816E-3</c:v>
                </c:pt>
                <c:pt idx="5">
                  <c:v>9.4613583138173311E-3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8C-42A3-9169-7AE074814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281722640"/>
        <c:axId val="281722248"/>
      </c:barChart>
      <c:catAx>
        <c:axId val="281721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1721856"/>
        <c:crosses val="autoZero"/>
        <c:auto val="1"/>
        <c:lblAlgn val="ctr"/>
        <c:lblOffset val="100"/>
        <c:noMultiLvlLbl val="0"/>
      </c:catAx>
      <c:valAx>
        <c:axId val="2817218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crossAx val="281721464"/>
        <c:crosses val="autoZero"/>
        <c:crossBetween val="between"/>
      </c:valAx>
      <c:valAx>
        <c:axId val="281722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281722640"/>
        <c:crosses val="max"/>
        <c:crossBetween val="between"/>
      </c:valAx>
      <c:catAx>
        <c:axId val="281722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172224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238</c:v>
                </c:pt>
                <c:pt idx="1">
                  <c:v>1692</c:v>
                </c:pt>
                <c:pt idx="2">
                  <c:v>490</c:v>
                </c:pt>
                <c:pt idx="3">
                  <c:v>457</c:v>
                </c:pt>
                <c:pt idx="4">
                  <c:v>708</c:v>
                </c:pt>
                <c:pt idx="5">
                  <c:v>449</c:v>
                </c:pt>
                <c:pt idx="6">
                  <c:v>627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5-44E5-8FA9-AEAB37F080A0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0</c:v>
                </c:pt>
                <c:pt idx="1">
                  <c:v>4755</c:v>
                </c:pt>
                <c:pt idx="2">
                  <c:v>0</c:v>
                </c:pt>
                <c:pt idx="3">
                  <c:v>1223</c:v>
                </c:pt>
                <c:pt idx="4">
                  <c:v>2744</c:v>
                </c:pt>
                <c:pt idx="5">
                  <c:v>983</c:v>
                </c:pt>
                <c:pt idx="6">
                  <c:v>1384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5-44E5-8FA9-AEAB37F08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281723424"/>
        <c:axId val="281723816"/>
      </c:barChart>
      <c:catAx>
        <c:axId val="281723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1723816"/>
        <c:crosses val="autoZero"/>
        <c:auto val="1"/>
        <c:lblAlgn val="ctr"/>
        <c:lblOffset val="100"/>
        <c:noMultiLvlLbl val="0"/>
      </c:catAx>
      <c:valAx>
        <c:axId val="281723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7234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138</c:v>
                </c:pt>
                <c:pt idx="1">
                  <c:v>1837</c:v>
                </c:pt>
                <c:pt idx="2" formatCode="#,##0">
                  <c:v>280</c:v>
                </c:pt>
                <c:pt idx="3">
                  <c:v>193</c:v>
                </c:pt>
                <c:pt idx="4">
                  <c:v>435</c:v>
                </c:pt>
                <c:pt idx="5">
                  <c:v>638</c:v>
                </c:pt>
                <c:pt idx="6">
                  <c:v>333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5-4D31-B3E4-D33F61298558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Buruku</c:v>
                </c:pt>
                <c:pt idx="6">
                  <c:v>Ushongo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0</c:v>
                </c:pt>
                <c:pt idx="1">
                  <c:v>5303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5-4D31-B3E4-D33F61298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281714552"/>
        <c:axId val="281714944"/>
      </c:barChart>
      <c:catAx>
        <c:axId val="281714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1714944"/>
        <c:crosses val="autoZero"/>
        <c:auto val="1"/>
        <c:lblAlgn val="ctr"/>
        <c:lblOffset val="100"/>
        <c:noMultiLvlLbl val="0"/>
      </c:catAx>
      <c:valAx>
        <c:axId val="281714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7145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D0-4C3C-8632-9686E45182D1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8.993892207530706E-3</c:v>
                </c:pt>
                <c:pt idx="1">
                  <c:v>3.3525739982549166E-2</c:v>
                </c:pt>
                <c:pt idx="2">
                  <c:v>4.1714209007315928E-2</c:v>
                </c:pt>
                <c:pt idx="3">
                  <c:v>5.7822672662594804E-2</c:v>
                </c:pt>
                <c:pt idx="4">
                  <c:v>0.13541177260218806</c:v>
                </c:pt>
                <c:pt idx="5">
                  <c:v>0.18289818108597891</c:v>
                </c:pt>
                <c:pt idx="6">
                  <c:v>0.2285723874085509</c:v>
                </c:pt>
                <c:pt idx="7">
                  <c:v>0.33874756695080205</c:v>
                </c:pt>
                <c:pt idx="8">
                  <c:v>0.74954694945969524</c:v>
                </c:pt>
                <c:pt idx="9">
                  <c:v>1.0467481038995905</c:v>
                </c:pt>
                <c:pt idx="10">
                  <c:v>1.0524196254782201</c:v>
                </c:pt>
                <c:pt idx="11">
                  <c:v>1.0627558896570239</c:v>
                </c:pt>
                <c:pt idx="12">
                  <c:v>1.0754748640848379</c:v>
                </c:pt>
                <c:pt idx="13">
                  <c:v>1.0955768843546547</c:v>
                </c:pt>
                <c:pt idx="14">
                  <c:v>1.1049734881535673</c:v>
                </c:pt>
                <c:pt idx="15">
                  <c:v>1.1115846701120882</c:v>
                </c:pt>
                <c:pt idx="16">
                  <c:v>1.1206121216189007</c:v>
                </c:pt>
                <c:pt idx="17">
                  <c:v>1.1553124370763139</c:v>
                </c:pt>
                <c:pt idx="18">
                  <c:v>1.5942009530840997</c:v>
                </c:pt>
                <c:pt idx="19">
                  <c:v>1.8788173702933082</c:v>
                </c:pt>
                <c:pt idx="20">
                  <c:v>2.032351164507685</c:v>
                </c:pt>
                <c:pt idx="21">
                  <c:v>2.1887710584602993</c:v>
                </c:pt>
                <c:pt idx="22">
                  <c:v>2.1994093563326396</c:v>
                </c:pt>
                <c:pt idx="23">
                  <c:v>2.3085441975971541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D0-4C3C-8632-9686E45182D1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D0-4C3C-8632-9686E45182D1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5.9208693229311788E-3</c:v>
                </c:pt>
                <c:pt idx="1">
                  <c:v>1.9016439119531901E-2</c:v>
                </c:pt>
                <c:pt idx="2">
                  <c:v>2.256896071329061E-2</c:v>
                </c:pt>
                <c:pt idx="3">
                  <c:v>3.4027584285316242E-2</c:v>
                </c:pt>
                <c:pt idx="4">
                  <c:v>5.3949568124825854E-2</c:v>
                </c:pt>
                <c:pt idx="5">
                  <c:v>6.7567567567567571E-2</c:v>
                </c:pt>
                <c:pt idx="6">
                  <c:v>8.4111173028698805E-2</c:v>
                </c:pt>
                <c:pt idx="7">
                  <c:v>9.8634717191418225E-2</c:v>
                </c:pt>
                <c:pt idx="8">
                  <c:v>0.17257592644190584</c:v>
                </c:pt>
                <c:pt idx="9">
                  <c:v>0.33627054889941488</c:v>
                </c:pt>
                <c:pt idx="10">
                  <c:v>0.38987183059348007</c:v>
                </c:pt>
                <c:pt idx="11">
                  <c:v>0.40526609083310117</c:v>
                </c:pt>
                <c:pt idx="12">
                  <c:v>0.54116745611590977</c:v>
                </c:pt>
                <c:pt idx="13">
                  <c:v>0.68257174700473666</c:v>
                </c:pt>
                <c:pt idx="14">
                  <c:v>0.69772220674282526</c:v>
                </c:pt>
                <c:pt idx="15">
                  <c:v>0.71809696294232372</c:v>
                </c:pt>
                <c:pt idx="16">
                  <c:v>0.72610755084981893</c:v>
                </c:pt>
                <c:pt idx="17">
                  <c:v>0.75501532460295351</c:v>
                </c:pt>
                <c:pt idx="18">
                  <c:v>0.85305795486207858</c:v>
                </c:pt>
                <c:pt idx="19">
                  <c:v>0.90993312900529399</c:v>
                </c:pt>
                <c:pt idx="20">
                  <c:v>1.009055447199777</c:v>
                </c:pt>
                <c:pt idx="21">
                  <c:v>1.0890916689885761</c:v>
                </c:pt>
                <c:pt idx="22">
                  <c:v>1.1199150181108943</c:v>
                </c:pt>
                <c:pt idx="23">
                  <c:v>1.1548481471161884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D0-4C3C-8632-9686E45182D1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3.5491736656732592E-3</c:v>
                </c:pt>
                <c:pt idx="1">
                  <c:v>1.1785424004334868E-2</c:v>
                </c:pt>
                <c:pt idx="2">
                  <c:v>2.457328637225684E-2</c:v>
                </c:pt>
                <c:pt idx="3">
                  <c:v>4.8062855594689785E-2</c:v>
                </c:pt>
                <c:pt idx="4">
                  <c:v>7.1769168247087511E-2</c:v>
                </c:pt>
                <c:pt idx="5">
                  <c:v>7.5182877269032777E-2</c:v>
                </c:pt>
                <c:pt idx="6">
                  <c:v>9.3497697101056626E-2</c:v>
                </c:pt>
                <c:pt idx="7">
                  <c:v>0.11658087239230561</c:v>
                </c:pt>
                <c:pt idx="8">
                  <c:v>0.30661067461392577</c:v>
                </c:pt>
                <c:pt idx="9">
                  <c:v>0.61991330262801414</c:v>
                </c:pt>
                <c:pt idx="10">
                  <c:v>0.75862909780547272</c:v>
                </c:pt>
                <c:pt idx="11">
                  <c:v>0.92227038742888101</c:v>
                </c:pt>
                <c:pt idx="12">
                  <c:v>0.93069628826876183</c:v>
                </c:pt>
                <c:pt idx="13">
                  <c:v>1.0116228664318614</c:v>
                </c:pt>
                <c:pt idx="14">
                  <c:v>1.0309672175562179</c:v>
                </c:pt>
                <c:pt idx="15">
                  <c:v>1.0461121647250067</c:v>
                </c:pt>
                <c:pt idx="16">
                  <c:v>1.0763749661338391</c:v>
                </c:pt>
                <c:pt idx="17">
                  <c:v>1.1170685451097264</c:v>
                </c:pt>
                <c:pt idx="18">
                  <c:v>1.1594689785965864</c:v>
                </c:pt>
                <c:pt idx="19">
                  <c:v>1.2009753454348415</c:v>
                </c:pt>
                <c:pt idx="20">
                  <c:v>1.2490652939582769</c:v>
                </c:pt>
                <c:pt idx="21">
                  <c:v>1.3077214846924952</c:v>
                </c:pt>
                <c:pt idx="22">
                  <c:v>1.318775399620699</c:v>
                </c:pt>
                <c:pt idx="23">
                  <c:v>1.3629910593335139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D0-4C3C-8632-9686E45182D1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Buruku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1.834862385321101E-3</c:v>
                </c:pt>
                <c:pt idx="1">
                  <c:v>1.7522935779816513E-2</c:v>
                </c:pt>
                <c:pt idx="2">
                  <c:v>3.4495412844036698E-2</c:v>
                </c:pt>
                <c:pt idx="3">
                  <c:v>4.8715596330275231E-2</c:v>
                </c:pt>
                <c:pt idx="4">
                  <c:v>0.17633027522935779</c:v>
                </c:pt>
                <c:pt idx="5">
                  <c:v>0.30183486238532109</c:v>
                </c:pt>
                <c:pt idx="6">
                  <c:v>0.3136697247706422</c:v>
                </c:pt>
                <c:pt idx="7">
                  <c:v>0.33743119266055044</c:v>
                </c:pt>
                <c:pt idx="8">
                  <c:v>0.56577981651376141</c:v>
                </c:pt>
                <c:pt idx="9">
                  <c:v>0.70440366972477064</c:v>
                </c:pt>
                <c:pt idx="10">
                  <c:v>0.92853211009174308</c:v>
                </c:pt>
                <c:pt idx="11">
                  <c:v>1.0483486238532109</c:v>
                </c:pt>
                <c:pt idx="12">
                  <c:v>1.1179816513761467</c:v>
                </c:pt>
                <c:pt idx="13">
                  <c:v>1.181743119266055</c:v>
                </c:pt>
                <c:pt idx="14">
                  <c:v>1.2226605504587156</c:v>
                </c:pt>
                <c:pt idx="15">
                  <c:v>1.24</c:v>
                </c:pt>
                <c:pt idx="16">
                  <c:v>1.2828440366972478</c:v>
                </c:pt>
                <c:pt idx="17">
                  <c:v>1.3132110091743119</c:v>
                </c:pt>
                <c:pt idx="18">
                  <c:v>1.5453211009174312</c:v>
                </c:pt>
                <c:pt idx="19">
                  <c:v>1.6626605504587155</c:v>
                </c:pt>
                <c:pt idx="20">
                  <c:v>1.7713761467889908</c:v>
                </c:pt>
                <c:pt idx="21">
                  <c:v>1.9078899082568808</c:v>
                </c:pt>
                <c:pt idx="22">
                  <c:v>1.9314678899082569</c:v>
                </c:pt>
                <c:pt idx="23">
                  <c:v>2.0099082568807338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D0-4C3C-8632-9686E45182D1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1.0854396030392309E-3</c:v>
                </c:pt>
                <c:pt idx="1">
                  <c:v>1.1629710032563188E-2</c:v>
                </c:pt>
                <c:pt idx="2">
                  <c:v>1.2353336434589341E-2</c:v>
                </c:pt>
                <c:pt idx="3">
                  <c:v>1.7780534449785498E-2</c:v>
                </c:pt>
                <c:pt idx="4">
                  <c:v>4.9723471339225722E-2</c:v>
                </c:pt>
                <c:pt idx="5">
                  <c:v>5.9957616167881325E-2</c:v>
                </c:pt>
                <c:pt idx="6">
                  <c:v>6.2800434175841219E-2</c:v>
                </c:pt>
                <c:pt idx="7">
                  <c:v>0.10322013748901639</c:v>
                </c:pt>
                <c:pt idx="8">
                  <c:v>0.3101772884684964</c:v>
                </c:pt>
                <c:pt idx="9">
                  <c:v>0.68289657311211038</c:v>
                </c:pt>
                <c:pt idx="10">
                  <c:v>0.7035716131700005</c:v>
                </c:pt>
                <c:pt idx="11">
                  <c:v>0.74104512327492633</c:v>
                </c:pt>
                <c:pt idx="12">
                  <c:v>0.75443221171241015</c:v>
                </c:pt>
                <c:pt idx="13">
                  <c:v>0.78813252700677106</c:v>
                </c:pt>
                <c:pt idx="14">
                  <c:v>0.8111851966713185</c:v>
                </c:pt>
                <c:pt idx="15">
                  <c:v>0.85615340879722956</c:v>
                </c:pt>
                <c:pt idx="16">
                  <c:v>0.89771023931358862</c:v>
                </c:pt>
                <c:pt idx="17">
                  <c:v>0.97162350752054583</c:v>
                </c:pt>
                <c:pt idx="18">
                  <c:v>1.1374890163849694</c:v>
                </c:pt>
                <c:pt idx="19">
                  <c:v>1.2107303457900449</c:v>
                </c:pt>
                <c:pt idx="20">
                  <c:v>1.3102806636687858</c:v>
                </c:pt>
                <c:pt idx="21">
                  <c:v>1.3815578642683619</c:v>
                </c:pt>
                <c:pt idx="22">
                  <c:v>1.3970124567116349</c:v>
                </c:pt>
                <c:pt idx="23">
                  <c:v>1.5804000620251202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D0-4C3C-8632-9686E45182D1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D0-4C3C-8632-9686E45182D1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D0-4C3C-8632-9686E45182D1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D0-4C3C-8632-9686E4518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779128"/>
        <c:axId val="282779520"/>
      </c:lineChart>
      <c:catAx>
        <c:axId val="28277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79520"/>
        <c:crosses val="autoZero"/>
        <c:auto val="1"/>
        <c:lblAlgn val="ctr"/>
        <c:lblOffset val="100"/>
        <c:noMultiLvlLbl val="0"/>
      </c:catAx>
      <c:valAx>
        <c:axId val="282779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79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5-4A4D-B0A4-9655060E3165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1.1146161934805467E-2</c:v>
                </c:pt>
                <c:pt idx="1">
                  <c:v>2.7129337539432176E-2</c:v>
                </c:pt>
                <c:pt idx="2">
                  <c:v>3.3648790746582544E-2</c:v>
                </c:pt>
                <c:pt idx="3">
                  <c:v>3.8275499474237647E-2</c:v>
                </c:pt>
                <c:pt idx="4">
                  <c:v>4.6898002103049424E-2</c:v>
                </c:pt>
                <c:pt idx="5">
                  <c:v>5.4468980021030497E-2</c:v>
                </c:pt>
                <c:pt idx="6">
                  <c:v>6.6666666666666666E-2</c:v>
                </c:pt>
                <c:pt idx="7">
                  <c:v>7.7181913774973715E-2</c:v>
                </c:pt>
                <c:pt idx="8">
                  <c:v>0.17665615141955837</c:v>
                </c:pt>
                <c:pt idx="9">
                  <c:v>0.19768664563617244</c:v>
                </c:pt>
                <c:pt idx="10">
                  <c:v>0.20168243953732912</c:v>
                </c:pt>
                <c:pt idx="11">
                  <c:v>0.20715036803364878</c:v>
                </c:pt>
                <c:pt idx="12">
                  <c:v>0.21472134595162987</c:v>
                </c:pt>
                <c:pt idx="13">
                  <c:v>0.22060988433228182</c:v>
                </c:pt>
                <c:pt idx="14">
                  <c:v>0.22860147213459517</c:v>
                </c:pt>
                <c:pt idx="15">
                  <c:v>0.23427970557308098</c:v>
                </c:pt>
                <c:pt idx="16">
                  <c:v>0.2391167192429022</c:v>
                </c:pt>
                <c:pt idx="17">
                  <c:v>0.24815983175604628</c:v>
                </c:pt>
                <c:pt idx="18">
                  <c:v>0.28601472134595163</c:v>
                </c:pt>
                <c:pt idx="19">
                  <c:v>0.30620399579390117</c:v>
                </c:pt>
                <c:pt idx="20">
                  <c:v>0.31735015772870662</c:v>
                </c:pt>
                <c:pt idx="21">
                  <c:v>0.33753943217665616</c:v>
                </c:pt>
                <c:pt idx="22">
                  <c:v>0.34426919032597264</c:v>
                </c:pt>
                <c:pt idx="23">
                  <c:v>0.35583596214511043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5-4A4D-B0A4-9655060E3165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5-4A4D-B0A4-9655060E3165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6.5412919051512676E-3</c:v>
                </c:pt>
                <c:pt idx="1">
                  <c:v>9.8119378577269014E-3</c:v>
                </c:pt>
                <c:pt idx="2">
                  <c:v>1.2264922322158627E-2</c:v>
                </c:pt>
                <c:pt idx="3">
                  <c:v>1.5535568274734259E-2</c:v>
                </c:pt>
                <c:pt idx="4">
                  <c:v>2.8618152085036794E-2</c:v>
                </c:pt>
                <c:pt idx="5">
                  <c:v>3.761242845461979E-2</c:v>
                </c:pt>
                <c:pt idx="6">
                  <c:v>4.9877350776778413E-2</c:v>
                </c:pt>
                <c:pt idx="7">
                  <c:v>5.5600981193785773E-2</c:v>
                </c:pt>
                <c:pt idx="8">
                  <c:v>7.6042518397383477E-2</c:v>
                </c:pt>
                <c:pt idx="9">
                  <c:v>9.8937040065412915E-2</c:v>
                </c:pt>
                <c:pt idx="10">
                  <c:v>0.11038430089942763</c:v>
                </c:pt>
                <c:pt idx="11">
                  <c:v>0.12019623875715454</c:v>
                </c:pt>
                <c:pt idx="12">
                  <c:v>0.17743254292722813</c:v>
                </c:pt>
                <c:pt idx="13">
                  <c:v>0.23957481602616518</c:v>
                </c:pt>
                <c:pt idx="14">
                  <c:v>0.24938675388389206</c:v>
                </c:pt>
                <c:pt idx="15">
                  <c:v>0.25347506132461162</c:v>
                </c:pt>
                <c:pt idx="16">
                  <c:v>0.25756336876533115</c:v>
                </c:pt>
                <c:pt idx="17">
                  <c:v>0.2722812755519215</c:v>
                </c:pt>
                <c:pt idx="18">
                  <c:v>0.29844644317252655</c:v>
                </c:pt>
                <c:pt idx="19">
                  <c:v>0.31398201144726084</c:v>
                </c:pt>
                <c:pt idx="20">
                  <c:v>0.34178250204415372</c:v>
                </c:pt>
                <c:pt idx="21">
                  <c:v>0.35159443990188061</c:v>
                </c:pt>
                <c:pt idx="22">
                  <c:v>0.36058871627146361</c:v>
                </c:pt>
                <c:pt idx="23">
                  <c:v>0.37367130008176613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05-4A4D-B0A4-9655060E3165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5.1020408163265302E-3</c:v>
                </c:pt>
                <c:pt idx="1">
                  <c:v>1.3848396501457727E-2</c:v>
                </c:pt>
                <c:pt idx="2">
                  <c:v>2.1137026239067054E-2</c:v>
                </c:pt>
                <c:pt idx="3">
                  <c:v>2.6603498542274052E-2</c:v>
                </c:pt>
                <c:pt idx="4">
                  <c:v>3.2434402332361514E-2</c:v>
                </c:pt>
                <c:pt idx="5">
                  <c:v>3.4620991253644318E-2</c:v>
                </c:pt>
                <c:pt idx="6">
                  <c:v>4.263848396501458E-2</c:v>
                </c:pt>
                <c:pt idx="7">
                  <c:v>5.393586005830904E-2</c:v>
                </c:pt>
                <c:pt idx="8">
                  <c:v>6.9241982507288635E-2</c:v>
                </c:pt>
                <c:pt idx="9">
                  <c:v>0.10860058309037901</c:v>
                </c:pt>
                <c:pt idx="10">
                  <c:v>0.12755102040816327</c:v>
                </c:pt>
                <c:pt idx="11">
                  <c:v>0.15779883381924198</c:v>
                </c:pt>
                <c:pt idx="12">
                  <c:v>0.16362973760932945</c:v>
                </c:pt>
                <c:pt idx="13">
                  <c:v>0.18294460641399418</c:v>
                </c:pt>
                <c:pt idx="14">
                  <c:v>0.19132653061224489</c:v>
                </c:pt>
                <c:pt idx="15">
                  <c:v>0.20189504373177841</c:v>
                </c:pt>
                <c:pt idx="16">
                  <c:v>0.21137026239067055</c:v>
                </c:pt>
                <c:pt idx="17">
                  <c:v>0.21938775510204081</c:v>
                </c:pt>
                <c:pt idx="18">
                  <c:v>0.22485422740524783</c:v>
                </c:pt>
                <c:pt idx="19">
                  <c:v>0.22959183673469388</c:v>
                </c:pt>
                <c:pt idx="20">
                  <c:v>0.23542274052478135</c:v>
                </c:pt>
                <c:pt idx="21">
                  <c:v>0.24526239067055394</c:v>
                </c:pt>
                <c:pt idx="22">
                  <c:v>0.25145772594752186</c:v>
                </c:pt>
                <c:pt idx="23">
                  <c:v>0.25801749271137026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05-4A4D-B0A4-9655060E3165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Buruku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4.0691759918616479E-3</c:v>
                </c:pt>
                <c:pt idx="1">
                  <c:v>1.8311291963377416E-2</c:v>
                </c:pt>
                <c:pt idx="2">
                  <c:v>2.1363173957273652E-2</c:v>
                </c:pt>
                <c:pt idx="3">
                  <c:v>2.5432349949135302E-2</c:v>
                </c:pt>
                <c:pt idx="4">
                  <c:v>6.002034587995931E-2</c:v>
                </c:pt>
                <c:pt idx="5">
                  <c:v>8.952187182095625E-2</c:v>
                </c:pt>
                <c:pt idx="6">
                  <c:v>9.2573753814852486E-2</c:v>
                </c:pt>
                <c:pt idx="7">
                  <c:v>0.10376398779247202</c:v>
                </c:pt>
                <c:pt idx="8">
                  <c:v>0.16276703967446593</c:v>
                </c:pt>
                <c:pt idx="9">
                  <c:v>0.18514750762970497</c:v>
                </c:pt>
                <c:pt idx="10">
                  <c:v>0.22278738555442523</c:v>
                </c:pt>
                <c:pt idx="11">
                  <c:v>0.24923702950152593</c:v>
                </c:pt>
                <c:pt idx="12">
                  <c:v>0.26246185147507628</c:v>
                </c:pt>
                <c:pt idx="13">
                  <c:v>0.27568667344862663</c:v>
                </c:pt>
                <c:pt idx="14">
                  <c:v>0.28585961342828076</c:v>
                </c:pt>
                <c:pt idx="15">
                  <c:v>0.29603255340793488</c:v>
                </c:pt>
                <c:pt idx="16">
                  <c:v>0.31129196337741605</c:v>
                </c:pt>
                <c:pt idx="17">
                  <c:v>0.3316378433367243</c:v>
                </c:pt>
                <c:pt idx="18">
                  <c:v>0.37029501525940994</c:v>
                </c:pt>
                <c:pt idx="19">
                  <c:v>0.38148524923702948</c:v>
                </c:pt>
                <c:pt idx="20">
                  <c:v>0.40488301119023395</c:v>
                </c:pt>
                <c:pt idx="21">
                  <c:v>0.41912512716174977</c:v>
                </c:pt>
                <c:pt idx="22">
                  <c:v>0.44862665310274669</c:v>
                </c:pt>
                <c:pt idx="23">
                  <c:v>0.45676500508647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05-4A4D-B0A4-9655060E3165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7.2254335260115603E-4</c:v>
                </c:pt>
                <c:pt idx="1">
                  <c:v>1.5173410404624277E-2</c:v>
                </c:pt>
                <c:pt idx="2">
                  <c:v>1.7341040462427744E-2</c:v>
                </c:pt>
                <c:pt idx="3">
                  <c:v>2.023121387283237E-2</c:v>
                </c:pt>
                <c:pt idx="4">
                  <c:v>3.6127167630057806E-2</c:v>
                </c:pt>
                <c:pt idx="5">
                  <c:v>4.4075144508670519E-2</c:v>
                </c:pt>
                <c:pt idx="6">
                  <c:v>4.9132947976878616E-2</c:v>
                </c:pt>
                <c:pt idx="7">
                  <c:v>5.7803468208092484E-2</c:v>
                </c:pt>
                <c:pt idx="8">
                  <c:v>9.3208092485549135E-2</c:v>
                </c:pt>
                <c:pt idx="9">
                  <c:v>0.15679190751445088</c:v>
                </c:pt>
                <c:pt idx="10">
                  <c:v>0.18063583815028902</c:v>
                </c:pt>
                <c:pt idx="11">
                  <c:v>0.20086705202312138</c:v>
                </c:pt>
                <c:pt idx="12">
                  <c:v>0.21604046242774566</c:v>
                </c:pt>
                <c:pt idx="13">
                  <c:v>0.23482658959537572</c:v>
                </c:pt>
                <c:pt idx="14">
                  <c:v>0.24060693641618497</c:v>
                </c:pt>
                <c:pt idx="15">
                  <c:v>0.25578034682080925</c:v>
                </c:pt>
                <c:pt idx="16">
                  <c:v>0.27456647398843931</c:v>
                </c:pt>
                <c:pt idx="17">
                  <c:v>0.31430635838150289</c:v>
                </c:pt>
                <c:pt idx="18">
                  <c:v>0.34898843930635837</c:v>
                </c:pt>
                <c:pt idx="19">
                  <c:v>0.36994219653179189</c:v>
                </c:pt>
                <c:pt idx="20">
                  <c:v>0.39234104046242774</c:v>
                </c:pt>
                <c:pt idx="21">
                  <c:v>0.41546242774566472</c:v>
                </c:pt>
                <c:pt idx="22">
                  <c:v>0.42557803468208094</c:v>
                </c:pt>
                <c:pt idx="23">
                  <c:v>0.45303468208092484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05-4A4D-B0A4-9655060E3165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05-4A4D-B0A4-9655060E3165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05-4A4D-B0A4-9655060E3165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105-4A4D-B0A4-9655060E3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660072"/>
        <c:axId val="282370608"/>
      </c:lineChart>
      <c:catAx>
        <c:axId val="28566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370608"/>
        <c:crosses val="autoZero"/>
        <c:auto val="1"/>
        <c:lblAlgn val="ctr"/>
        <c:lblOffset val="100"/>
        <c:noMultiLvlLbl val="0"/>
      </c:catAx>
      <c:valAx>
        <c:axId val="282370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6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28-4312-8073-2A237541C749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1.1314350367716388E-2</c:v>
                </c:pt>
                <c:pt idx="1">
                  <c:v>3.2811616066377523E-2</c:v>
                </c:pt>
                <c:pt idx="2">
                  <c:v>4.5257401470865551E-2</c:v>
                </c:pt>
                <c:pt idx="3">
                  <c:v>5.4120309258910052E-2</c:v>
                </c:pt>
                <c:pt idx="4">
                  <c:v>7.8823307561757497E-2</c:v>
                </c:pt>
                <c:pt idx="5">
                  <c:v>8.8629077880445037E-2</c:v>
                </c:pt>
                <c:pt idx="6">
                  <c:v>0.10145200829719027</c:v>
                </c:pt>
                <c:pt idx="7">
                  <c:v>0.11484065623232133</c:v>
                </c:pt>
                <c:pt idx="8">
                  <c:v>0.1487837073354705</c:v>
                </c:pt>
                <c:pt idx="9">
                  <c:v>0.18291533094474827</c:v>
                </c:pt>
                <c:pt idx="10">
                  <c:v>0.19026965868376391</c:v>
                </c:pt>
                <c:pt idx="11">
                  <c:v>0.19913256647180841</c:v>
                </c:pt>
                <c:pt idx="12">
                  <c:v>0.20441259664340938</c:v>
                </c:pt>
                <c:pt idx="13">
                  <c:v>0.20893833679049595</c:v>
                </c:pt>
                <c:pt idx="14">
                  <c:v>0.2136526494437111</c:v>
                </c:pt>
                <c:pt idx="15">
                  <c:v>0.21874410710918349</c:v>
                </c:pt>
                <c:pt idx="16">
                  <c:v>0.22232698472562701</c:v>
                </c:pt>
                <c:pt idx="17">
                  <c:v>0.23043560248915709</c:v>
                </c:pt>
                <c:pt idx="18">
                  <c:v>0.25042428813878936</c:v>
                </c:pt>
                <c:pt idx="19">
                  <c:v>0.26607580614746368</c:v>
                </c:pt>
                <c:pt idx="20">
                  <c:v>0.27871016405808036</c:v>
                </c:pt>
                <c:pt idx="21">
                  <c:v>0.31510465774090135</c:v>
                </c:pt>
                <c:pt idx="22">
                  <c:v>0.33415048085989063</c:v>
                </c:pt>
                <c:pt idx="23">
                  <c:v>0.34640769375825003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28-4312-8073-2A237541C749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28-4312-8073-2A237541C749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28-4312-8073-2A237541C749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28-4312-8073-2A237541C749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Buruku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28-4312-8073-2A237541C749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28-4312-8073-2A237541C749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28-4312-8073-2A237541C749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28-4312-8073-2A237541C749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428-4312-8073-2A237541C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223904"/>
        <c:axId val="283224296"/>
      </c:lineChart>
      <c:catAx>
        <c:axId val="28322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24296"/>
        <c:crosses val="autoZero"/>
        <c:auto val="1"/>
        <c:lblAlgn val="ctr"/>
        <c:lblOffset val="100"/>
        <c:noMultiLvlLbl val="0"/>
      </c:catAx>
      <c:valAx>
        <c:axId val="283224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2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LGA Level Dashboard'!A54:A74"/><Relationship Id="rId2" Type="http://schemas.openxmlformats.org/officeDocument/2006/relationships/hyperlink" Target="#'LGA Level Dashboard'!A36:A48"/><Relationship Id="rId1" Type="http://schemas.openxmlformats.org/officeDocument/2006/relationships/hyperlink" Target="#'LGA Level Dashboard'!A6"/><Relationship Id="rId5" Type="http://schemas.openxmlformats.org/officeDocument/2006/relationships/hyperlink" Target="#'LGA Level Dashboard'!A123:A143"/><Relationship Id="rId4" Type="http://schemas.openxmlformats.org/officeDocument/2006/relationships/hyperlink" Target="#'LGA Level Dashboard'!A149:A17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</a:t>
          </a:r>
          <a:r>
            <a:rPr lang="en-US" sz="1200" b="1" baseline="0">
              <a:solidFill>
                <a:schemeClr val="accent1">
                  <a:lumMod val="50000"/>
                </a:schemeClr>
              </a:solidFill>
              <a:latin typeface="+mj-lt"/>
            </a:rPr>
            <a:t> &amp; Community Testing/</a:t>
          </a:r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253365</xdr:colOff>
      <xdr:row>150</xdr:row>
      <xdr:rowOff>57150</xdr:rowOff>
    </xdr:from>
    <xdr:to>
      <xdr:col>19</xdr:col>
      <xdr:colOff>268605</xdr:colOff>
      <xdr:row>170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"/>
  <sheetViews>
    <sheetView showGridLines="0" showRowColHeaders="0" zoomScaleNormal="100" workbookViewId="0">
      <pane ySplit="4" topLeftCell="A5" activePane="bottomLeft" state="frozen"/>
      <selection pane="bottomLeft" activeCell="H13" sqref="H13"/>
    </sheetView>
  </sheetViews>
  <sheetFormatPr defaultColWidth="8.85546875" defaultRowHeight="14.25" x14ac:dyDescent="0.2"/>
  <cols>
    <col min="1" max="16384" width="8.85546875" style="1"/>
  </cols>
  <sheetData>
    <row r="1" spans="2:24" ht="30" customHeight="1" x14ac:dyDescent="0.2">
      <c r="B1" s="179" t="s">
        <v>78</v>
      </c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</row>
    <row r="3" spans="2:24" ht="22.5" x14ac:dyDescent="0.3">
      <c r="H3" s="180" t="s">
        <v>27</v>
      </c>
      <c r="I3" s="180"/>
      <c r="J3" s="180"/>
      <c r="K3" s="180"/>
      <c r="L3" s="180"/>
      <c r="M3" s="180"/>
      <c r="N3" s="180"/>
      <c r="O3" s="180"/>
      <c r="P3" s="180"/>
    </row>
    <row r="5" spans="2:24" x14ac:dyDescent="0.2"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4" x14ac:dyDescent="0.2"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2:24" ht="18" x14ac:dyDescent="0.25">
      <c r="B7" s="74" t="s">
        <v>28</v>
      </c>
      <c r="C7" s="75"/>
      <c r="D7" s="75"/>
      <c r="E7" s="75"/>
      <c r="F7" s="75"/>
      <c r="G7" s="8"/>
      <c r="H7" s="8"/>
      <c r="I7" s="8"/>
      <c r="J7" s="8"/>
      <c r="K7" s="8"/>
      <c r="L7" s="8"/>
      <c r="M7" s="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pans="2:24" x14ac:dyDescent="0.2">
      <c r="B8" s="75"/>
      <c r="C8" s="75"/>
      <c r="D8" s="75"/>
      <c r="E8" s="75"/>
      <c r="F8" s="75"/>
      <c r="G8" s="8"/>
      <c r="H8" s="8"/>
      <c r="I8" s="8"/>
      <c r="J8" s="8"/>
      <c r="K8" s="8"/>
      <c r="L8" s="8"/>
      <c r="M8" s="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2:24" ht="20.25" x14ac:dyDescent="0.3">
      <c r="B9" s="181" t="s">
        <v>82</v>
      </c>
      <c r="C9" s="181"/>
      <c r="D9" s="181"/>
      <c r="E9" s="181"/>
      <c r="F9" s="181"/>
      <c r="G9" s="8"/>
      <c r="H9" s="8"/>
      <c r="I9" s="8"/>
      <c r="J9" s="8"/>
      <c r="K9" s="8"/>
      <c r="L9" s="8"/>
      <c r="M9" s="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</row>
    <row r="10" spans="2:24" x14ac:dyDescent="0.2">
      <c r="C10" s="53"/>
      <c r="G10" s="8"/>
      <c r="H10" s="8"/>
      <c r="I10" s="8"/>
      <c r="J10" s="8"/>
      <c r="K10" s="8"/>
      <c r="L10" s="8"/>
      <c r="M10" s="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4" ht="18" x14ac:dyDescent="0.25">
      <c r="B11" s="74" t="s">
        <v>77</v>
      </c>
      <c r="C11" s="75"/>
      <c r="D11" s="75"/>
      <c r="E11" s="75"/>
      <c r="F11" s="75"/>
      <c r="G11" s="8"/>
      <c r="H11" s="8"/>
      <c r="I11" s="8"/>
      <c r="J11" s="8"/>
      <c r="K11" s="8"/>
      <c r="L11" s="8"/>
      <c r="M11" s="8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r="12" spans="2:24" x14ac:dyDescent="0.2">
      <c r="B12" s="73"/>
      <c r="C12" s="73"/>
      <c r="D12" s="73"/>
      <c r="E12" s="73"/>
      <c r="F12" s="73"/>
      <c r="G12" s="8"/>
      <c r="H12" s="8"/>
      <c r="I12" s="8"/>
      <c r="J12" s="8"/>
      <c r="K12" s="8"/>
      <c r="L12" s="8"/>
      <c r="M12" s="8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pans="2:24" ht="20.25" customHeight="1" x14ac:dyDescent="0.3">
      <c r="B13" s="181" t="s">
        <v>74</v>
      </c>
      <c r="C13" s="181"/>
      <c r="D13" s="181"/>
      <c r="E13" s="181"/>
      <c r="F13" s="181"/>
      <c r="G13" s="8"/>
      <c r="H13" s="8"/>
      <c r="I13" s="8"/>
      <c r="J13" s="8"/>
      <c r="K13" s="8"/>
      <c r="L13" s="8"/>
      <c r="M13" s="8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2:24" x14ac:dyDescent="0.2">
      <c r="G14" s="8"/>
      <c r="H14" s="8"/>
      <c r="I14" s="8"/>
      <c r="J14" s="8"/>
      <c r="K14" s="8"/>
      <c r="L14" s="8"/>
      <c r="M14" s="8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</row>
    <row r="15" spans="2:24" x14ac:dyDescent="0.2">
      <c r="G15" s="8"/>
      <c r="H15" s="8"/>
      <c r="I15" s="8"/>
      <c r="J15" s="8"/>
      <c r="K15" s="8"/>
      <c r="L15" s="8"/>
      <c r="M15" s="8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2:24" x14ac:dyDescent="0.2">
      <c r="G16" s="8"/>
      <c r="H16" s="8"/>
      <c r="I16" s="8"/>
      <c r="J16" s="8"/>
      <c r="K16" s="8"/>
      <c r="L16" s="8"/>
      <c r="M16" s="8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</row>
    <row r="17" spans="4:24" x14ac:dyDescent="0.2">
      <c r="G17" s="8"/>
      <c r="H17" s="8"/>
      <c r="I17" s="8"/>
      <c r="J17" s="8"/>
      <c r="K17" s="8"/>
      <c r="L17" s="8"/>
      <c r="M17" s="8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</row>
    <row r="18" spans="4:24" x14ac:dyDescent="0.2">
      <c r="D18" s="169"/>
      <c r="G18" s="8"/>
      <c r="H18" s="8"/>
      <c r="I18" s="8"/>
      <c r="J18" s="8"/>
      <c r="K18" s="8"/>
      <c r="L18" s="8"/>
      <c r="M18" s="8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</row>
    <row r="19" spans="4:24" x14ac:dyDescent="0.2">
      <c r="D19" s="169"/>
      <c r="G19" s="8"/>
      <c r="H19" s="8"/>
      <c r="I19" s="8"/>
      <c r="J19" s="8"/>
      <c r="K19" s="8"/>
      <c r="L19" s="8"/>
      <c r="M19" s="8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pans="4:24" x14ac:dyDescent="0.2">
      <c r="D20" s="169"/>
      <c r="G20" s="8"/>
      <c r="H20" s="8"/>
      <c r="I20" s="8"/>
      <c r="J20" s="8"/>
      <c r="K20" s="8"/>
      <c r="L20" s="8"/>
      <c r="M20" s="8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</row>
    <row r="21" spans="4:24" x14ac:dyDescent="0.2">
      <c r="D21" s="169"/>
      <c r="G21" s="8"/>
      <c r="H21" s="8"/>
      <c r="I21" s="8"/>
      <c r="J21" s="8"/>
      <c r="K21" s="8"/>
      <c r="L21" s="8"/>
      <c r="M21" s="8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</row>
    <row r="22" spans="4:24" x14ac:dyDescent="0.2">
      <c r="D22" s="169"/>
      <c r="G22" s="8"/>
      <c r="H22" s="8"/>
      <c r="I22" s="8"/>
      <c r="J22" s="8"/>
      <c r="K22" s="8"/>
      <c r="L22" s="8"/>
      <c r="M22" s="8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4:24" x14ac:dyDescent="0.2">
      <c r="D23" s="169"/>
      <c r="G23" s="8"/>
      <c r="H23" s="8"/>
      <c r="I23" s="8"/>
      <c r="J23" s="8"/>
      <c r="K23" s="8"/>
      <c r="L23" s="8"/>
      <c r="M23" s="8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pans="4:24" x14ac:dyDescent="0.2">
      <c r="D24" s="169"/>
      <c r="G24" s="8"/>
      <c r="H24" s="8"/>
      <c r="I24" s="8"/>
      <c r="J24" s="8"/>
      <c r="K24" s="8"/>
      <c r="L24" s="8"/>
      <c r="M24" s="8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  <row r="25" spans="4:24" x14ac:dyDescent="0.2">
      <c r="D25" s="16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24" x14ac:dyDescent="0.2">
      <c r="D26" s="16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24" x14ac:dyDescent="0.2">
      <c r="D27" s="16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24" x14ac:dyDescent="0.2">
      <c r="D28" s="16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24" x14ac:dyDescent="0.2">
      <c r="D29" s="16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24" x14ac:dyDescent="0.2">
      <c r="D30" s="169"/>
    </row>
    <row r="31" spans="4:24" x14ac:dyDescent="0.2">
      <c r="D31" s="169"/>
    </row>
    <row r="32" spans="4:24" x14ac:dyDescent="0.2">
      <c r="D32" s="169"/>
    </row>
    <row r="33" spans="4:4" x14ac:dyDescent="0.2">
      <c r="D33" s="169"/>
    </row>
    <row r="34" spans="4:4" x14ac:dyDescent="0.2">
      <c r="D34" s="169"/>
    </row>
    <row r="35" spans="4:4" x14ac:dyDescent="0.2">
      <c r="D35" s="169"/>
    </row>
    <row r="36" spans="4:4" x14ac:dyDescent="0.2">
      <c r="D36" s="169"/>
    </row>
    <row r="37" spans="4:4" x14ac:dyDescent="0.2">
      <c r="D37" s="169"/>
    </row>
    <row r="38" spans="4:4" x14ac:dyDescent="0.2">
      <c r="D38" s="169"/>
    </row>
    <row r="39" spans="4:4" x14ac:dyDescent="0.2">
      <c r="D39" s="169"/>
    </row>
    <row r="40" spans="4:4" x14ac:dyDescent="0.2">
      <c r="D40" s="169"/>
    </row>
    <row r="41" spans="4:4" x14ac:dyDescent="0.2">
      <c r="D41" s="169"/>
    </row>
    <row r="42" spans="4:4" x14ac:dyDescent="0.2">
      <c r="D42" s="169"/>
    </row>
    <row r="43" spans="4:4" x14ac:dyDescent="0.2">
      <c r="D43" s="169"/>
    </row>
    <row r="44" spans="4:4" x14ac:dyDescent="0.2">
      <c r="D44" s="169"/>
    </row>
    <row r="45" spans="4:4" x14ac:dyDescent="0.2">
      <c r="D45" s="169"/>
    </row>
    <row r="46" spans="4:4" x14ac:dyDescent="0.2">
      <c r="D46" s="169"/>
    </row>
    <row r="47" spans="4:4" x14ac:dyDescent="0.2">
      <c r="D47" s="169"/>
    </row>
    <row r="48" spans="4:4" x14ac:dyDescent="0.2">
      <c r="D48" s="169"/>
    </row>
    <row r="49" spans="4:4" x14ac:dyDescent="0.2">
      <c r="D49" s="169"/>
    </row>
    <row r="50" spans="4:4" x14ac:dyDescent="0.2">
      <c r="D50" s="169"/>
    </row>
    <row r="51" spans="4:4" x14ac:dyDescent="0.2">
      <c r="D51" s="169"/>
    </row>
    <row r="52" spans="4:4" x14ac:dyDescent="0.2">
      <c r="D52" s="169"/>
    </row>
    <row r="53" spans="4:4" x14ac:dyDescent="0.2">
      <c r="D53" s="169"/>
    </row>
    <row r="54" spans="4:4" x14ac:dyDescent="0.2">
      <c r="D54" s="169"/>
    </row>
    <row r="55" spans="4:4" x14ac:dyDescent="0.2">
      <c r="D55" s="169"/>
    </row>
    <row r="56" spans="4:4" x14ac:dyDescent="0.2">
      <c r="D56" s="169"/>
    </row>
    <row r="57" spans="4:4" x14ac:dyDescent="0.2">
      <c r="D57" s="169"/>
    </row>
    <row r="58" spans="4:4" x14ac:dyDescent="0.2">
      <c r="D58" s="169"/>
    </row>
    <row r="59" spans="4:4" x14ac:dyDescent="0.2">
      <c r="D59" s="169"/>
    </row>
    <row r="60" spans="4:4" x14ac:dyDescent="0.2">
      <c r="D60" s="169"/>
    </row>
    <row r="61" spans="4:4" x14ac:dyDescent="0.2">
      <c r="D61" s="169"/>
    </row>
    <row r="62" spans="4:4" x14ac:dyDescent="0.2">
      <c r="D62" s="169"/>
    </row>
    <row r="63" spans="4:4" x14ac:dyDescent="0.2">
      <c r="D63" s="169"/>
    </row>
    <row r="64" spans="4:4" x14ac:dyDescent="0.2">
      <c r="D64" s="169"/>
    </row>
    <row r="65" spans="4:4" x14ac:dyDescent="0.2">
      <c r="D65" s="169"/>
    </row>
    <row r="66" spans="4:4" x14ac:dyDescent="0.2">
      <c r="D66" s="169"/>
    </row>
    <row r="67" spans="4:4" x14ac:dyDescent="0.2">
      <c r="D67" s="169"/>
    </row>
    <row r="68" spans="4:4" x14ac:dyDescent="0.2">
      <c r="D68" s="169"/>
    </row>
    <row r="69" spans="4:4" x14ac:dyDescent="0.2">
      <c r="D69" s="169"/>
    </row>
    <row r="70" spans="4:4" x14ac:dyDescent="0.2">
      <c r="D70" s="169"/>
    </row>
  </sheetData>
  <sheetProtection selectLockedCells="1" autoFilter="0"/>
  <mergeCells count="4">
    <mergeCell ref="B1:W1"/>
    <mergeCell ref="H3:P3"/>
    <mergeCell ref="B9:F9"/>
    <mergeCell ref="B13:F1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Dropdown!$D$2:$D$28</xm:f>
          </x14:formula1>
          <xm:sqref>B13:F13</xm:sqref>
        </x14:dataValidation>
        <x14:dataValidation type="list" allowBlank="1" showErrorMessage="1">
          <x14:formula1>
            <xm:f>Dropdown!$B$2:$B$8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workbookViewId="0"/>
  </sheetViews>
  <sheetFormatPr defaultColWidth="8.85546875" defaultRowHeight="15" x14ac:dyDescent="0.25"/>
  <cols>
    <col min="1" max="3" width="8.85546875" style="175"/>
    <col min="4" max="4" width="14.42578125" style="175" bestFit="1" customWidth="1"/>
    <col min="5" max="16384" width="8.85546875" style="175"/>
  </cols>
  <sheetData>
    <row r="2" spans="2:4" x14ac:dyDescent="0.25">
      <c r="B2" s="175" t="s">
        <v>34</v>
      </c>
      <c r="D2" s="176" t="s">
        <v>34</v>
      </c>
    </row>
    <row r="3" spans="2:4" x14ac:dyDescent="0.25">
      <c r="B3" s="175" t="s">
        <v>29</v>
      </c>
      <c r="D3" s="176" t="s">
        <v>51</v>
      </c>
    </row>
    <row r="4" spans="2:4" x14ac:dyDescent="0.25">
      <c r="B4" s="175" t="s">
        <v>82</v>
      </c>
      <c r="D4" s="176" t="s">
        <v>52</v>
      </c>
    </row>
    <row r="5" spans="2:4" x14ac:dyDescent="0.25">
      <c r="B5" s="175" t="s">
        <v>30</v>
      </c>
      <c r="D5" s="176" t="s">
        <v>53</v>
      </c>
    </row>
    <row r="6" spans="2:4" x14ac:dyDescent="0.25">
      <c r="B6" s="175" t="s">
        <v>31</v>
      </c>
      <c r="D6" s="176" t="s">
        <v>54</v>
      </c>
    </row>
    <row r="7" spans="2:4" x14ac:dyDescent="0.25">
      <c r="B7" s="175" t="s">
        <v>32</v>
      </c>
      <c r="D7" s="176" t="s">
        <v>55</v>
      </c>
    </row>
    <row r="8" spans="2:4" x14ac:dyDescent="0.25">
      <c r="B8" s="175" t="s">
        <v>33</v>
      </c>
      <c r="D8" s="176" t="s">
        <v>75</v>
      </c>
    </row>
    <row r="9" spans="2:4" x14ac:dyDescent="0.25">
      <c r="D9" s="177" t="s">
        <v>57</v>
      </c>
    </row>
    <row r="10" spans="2:4" x14ac:dyDescent="0.25">
      <c r="D10" s="177" t="s">
        <v>58</v>
      </c>
    </row>
    <row r="11" spans="2:4" x14ac:dyDescent="0.25">
      <c r="D11" s="177" t="s">
        <v>59</v>
      </c>
    </row>
    <row r="12" spans="2:4" x14ac:dyDescent="0.25">
      <c r="D12" s="177" t="s">
        <v>76</v>
      </c>
    </row>
    <row r="13" spans="2:4" x14ac:dyDescent="0.25">
      <c r="D13" s="177" t="s">
        <v>61</v>
      </c>
    </row>
    <row r="14" spans="2:4" x14ac:dyDescent="0.25">
      <c r="D14" s="177" t="s">
        <v>62</v>
      </c>
    </row>
    <row r="15" spans="2:4" x14ac:dyDescent="0.25">
      <c r="D15" s="177" t="s">
        <v>63</v>
      </c>
    </row>
    <row r="16" spans="2:4" x14ac:dyDescent="0.25">
      <c r="D16" s="177" t="s">
        <v>64</v>
      </c>
    </row>
    <row r="17" spans="4:4" x14ac:dyDescent="0.25">
      <c r="D17" s="177" t="s">
        <v>65</v>
      </c>
    </row>
    <row r="18" spans="4:4" x14ac:dyDescent="0.25">
      <c r="D18" s="177" t="s">
        <v>66</v>
      </c>
    </row>
    <row r="19" spans="4:4" x14ac:dyDescent="0.25">
      <c r="D19" s="177" t="s">
        <v>67</v>
      </c>
    </row>
    <row r="20" spans="4:4" x14ac:dyDescent="0.25">
      <c r="D20" s="177" t="s">
        <v>68</v>
      </c>
    </row>
    <row r="21" spans="4:4" x14ac:dyDescent="0.25">
      <c r="D21" s="177" t="s">
        <v>69</v>
      </c>
    </row>
    <row r="22" spans="4:4" x14ac:dyDescent="0.25">
      <c r="D22" s="177" t="s">
        <v>70</v>
      </c>
    </row>
    <row r="23" spans="4:4" x14ac:dyDescent="0.25">
      <c r="D23" s="177" t="s">
        <v>71</v>
      </c>
    </row>
    <row r="24" spans="4:4" x14ac:dyDescent="0.25">
      <c r="D24" s="177" t="s">
        <v>72</v>
      </c>
    </row>
    <row r="25" spans="4:4" x14ac:dyDescent="0.25">
      <c r="D25" s="177" t="s">
        <v>73</v>
      </c>
    </row>
    <row r="26" spans="4:4" x14ac:dyDescent="0.25">
      <c r="D26" s="177" t="s">
        <v>74</v>
      </c>
    </row>
    <row r="27" spans="4:4" x14ac:dyDescent="0.25">
      <c r="D27" s="177"/>
    </row>
    <row r="28" spans="4:4" x14ac:dyDescent="0.25">
      <c r="D28" s="177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zoomScaleNormal="100" workbookViewId="0">
      <pane ySplit="1" topLeftCell="A4" activePane="bottomLeft" state="frozen"/>
      <selection pane="bottomLeft" activeCell="I28" sqref="I28"/>
    </sheetView>
  </sheetViews>
  <sheetFormatPr defaultRowHeight="15" x14ac:dyDescent="0.25"/>
  <cols>
    <col min="1" max="1" width="30.42578125" style="13" customWidth="1"/>
    <col min="2" max="2" width="15.42578125" style="1" customWidth="1"/>
    <col min="3" max="26" width="10.7109375" style="1" customWidth="1"/>
    <col min="27" max="28" width="10.7109375" hidden="1" customWidth="1"/>
  </cols>
  <sheetData>
    <row r="1" spans="1:28" s="18" customFormat="1" ht="26.25" customHeight="1" x14ac:dyDescent="0.3">
      <c r="A1" s="182" t="s">
        <v>79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</row>
    <row r="2" spans="1:28" ht="15.6" customHeight="1" x14ac:dyDescent="0.25"/>
    <row r="3" spans="1:28" ht="15.6" customHeight="1" x14ac:dyDescent="0.25"/>
    <row r="4" spans="1:28" ht="15.6" customHeight="1" x14ac:dyDescent="0.25"/>
    <row r="5" spans="1:28" ht="15.6" customHeight="1" x14ac:dyDescent="0.25">
      <c r="J5" s="184" t="s">
        <v>8</v>
      </c>
      <c r="K5" s="184"/>
      <c r="L5" s="184"/>
      <c r="M5" s="184"/>
      <c r="N5" s="184"/>
      <c r="O5" s="184"/>
      <c r="P5" s="184" t="s">
        <v>18</v>
      </c>
      <c r="Q5" s="184"/>
      <c r="R5" s="184"/>
    </row>
    <row r="6" spans="1:28" ht="15.6" customHeight="1" x14ac:dyDescent="0.25">
      <c r="A6" s="183" t="s">
        <v>81</v>
      </c>
      <c r="B6" s="183"/>
      <c r="C6" s="183"/>
      <c r="D6" s="183"/>
      <c r="E6" s="183"/>
      <c r="F6" s="183"/>
      <c r="I6" s="122"/>
      <c r="J6" s="187" t="s">
        <v>41</v>
      </c>
      <c r="K6" s="188"/>
      <c r="L6" s="188"/>
      <c r="M6" s="188"/>
      <c r="N6" s="188"/>
      <c r="O6" s="188"/>
      <c r="P6" s="188" t="s">
        <v>42</v>
      </c>
      <c r="Q6" s="188"/>
      <c r="R6" s="188"/>
    </row>
    <row r="7" spans="1:28" ht="15" customHeight="1" x14ac:dyDescent="0.25">
      <c r="A7" s="183"/>
      <c r="B7" s="183"/>
      <c r="C7" s="183"/>
      <c r="D7" s="183"/>
      <c r="E7" s="183"/>
      <c r="F7" s="183"/>
      <c r="G7" s="8"/>
      <c r="I7" s="123"/>
      <c r="J7" s="189" t="s">
        <v>44</v>
      </c>
      <c r="K7" s="190"/>
      <c r="L7" s="190"/>
      <c r="M7" s="190"/>
      <c r="N7" s="190"/>
      <c r="O7" s="190"/>
      <c r="P7" s="190" t="s">
        <v>43</v>
      </c>
      <c r="Q7" s="190"/>
      <c r="R7" s="190"/>
    </row>
    <row r="8" spans="1:28" ht="15.75" x14ac:dyDescent="0.25">
      <c r="I8" s="124"/>
      <c r="J8" s="191" t="s">
        <v>19</v>
      </c>
      <c r="K8" s="192"/>
      <c r="L8" s="192"/>
      <c r="M8" s="192"/>
      <c r="N8" s="192"/>
      <c r="O8" s="192"/>
      <c r="P8" s="192" t="s">
        <v>20</v>
      </c>
      <c r="Q8" s="192"/>
      <c r="R8" s="192"/>
    </row>
    <row r="9" spans="1:28" s="23" customFormat="1" x14ac:dyDescent="0.2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8" x14ac:dyDescent="0.25">
      <c r="B10" s="2"/>
      <c r="C10" s="159" t="s">
        <v>51</v>
      </c>
      <c r="D10" s="160" t="s">
        <v>52</v>
      </c>
      <c r="E10" s="160" t="s">
        <v>53</v>
      </c>
      <c r="F10" s="160" t="s">
        <v>54</v>
      </c>
      <c r="G10" s="160" t="s">
        <v>55</v>
      </c>
      <c r="H10" s="160" t="s">
        <v>75</v>
      </c>
      <c r="I10" s="160" t="s">
        <v>57</v>
      </c>
      <c r="J10" s="160" t="s">
        <v>58</v>
      </c>
      <c r="K10" s="160" t="s">
        <v>59</v>
      </c>
      <c r="L10" s="160" t="s">
        <v>76</v>
      </c>
      <c r="M10" s="160" t="s">
        <v>61</v>
      </c>
      <c r="N10" s="160" t="s">
        <v>62</v>
      </c>
      <c r="O10" s="160" t="s">
        <v>63</v>
      </c>
      <c r="P10" s="160" t="s">
        <v>64</v>
      </c>
      <c r="Q10" s="160" t="s">
        <v>65</v>
      </c>
      <c r="R10" s="160" t="s">
        <v>66</v>
      </c>
      <c r="S10" s="160" t="s">
        <v>67</v>
      </c>
      <c r="T10" s="160" t="s">
        <v>68</v>
      </c>
      <c r="U10" s="160" t="s">
        <v>69</v>
      </c>
      <c r="V10" s="160" t="s">
        <v>70</v>
      </c>
      <c r="W10" s="160" t="s">
        <v>71</v>
      </c>
      <c r="X10" s="160" t="s">
        <v>72</v>
      </c>
      <c r="Y10" s="160" t="s">
        <v>73</v>
      </c>
      <c r="Z10" s="160" t="s">
        <v>74</v>
      </c>
      <c r="AA10" s="160"/>
      <c r="AB10" s="161"/>
    </row>
    <row r="11" spans="1:28" x14ac:dyDescent="0.25">
      <c r="A11" s="196" t="str">
        <f ca="1">'LGA Registration'!A4</f>
        <v>Tarka</v>
      </c>
      <c r="B11" s="165" t="s">
        <v>8</v>
      </c>
      <c r="C11" s="158" t="str">
        <f>'LGA Registration'!H4</f>
        <v/>
      </c>
      <c r="D11" s="158" t="str">
        <f>'LGA Registration'!I4</f>
        <v/>
      </c>
      <c r="E11" s="158" t="str">
        <f>'LGA Registration'!J4</f>
        <v/>
      </c>
      <c r="F11" s="158" t="str">
        <f>'LGA Registration'!K4</f>
        <v/>
      </c>
      <c r="G11" s="158" t="str">
        <f>'LGA Registration'!L4</f>
        <v/>
      </c>
      <c r="H11" s="158" t="str">
        <f>'LGA Registration'!M4</f>
        <v/>
      </c>
      <c r="I11" s="158" t="str">
        <f>'LGA Registration'!N4</f>
        <v/>
      </c>
      <c r="J11" s="158" t="str">
        <f>'LGA Registration'!O4</f>
        <v/>
      </c>
      <c r="K11" s="158" t="str">
        <f>'LGA Registration'!P4</f>
        <v/>
      </c>
      <c r="L11" s="158" t="str">
        <f>'LGA Registration'!Q4</f>
        <v/>
      </c>
      <c r="M11" s="158" t="str">
        <f>'LGA Registration'!R4</f>
        <v/>
      </c>
      <c r="N11" s="158" t="str">
        <f>'LGA Registration'!S4</f>
        <v/>
      </c>
      <c r="O11" s="158" t="str">
        <f>'LGA Registration'!T4</f>
        <v/>
      </c>
      <c r="P11" s="158" t="str">
        <f>'LGA Registration'!U4</f>
        <v/>
      </c>
      <c r="Q11" s="158" t="str">
        <f>'LGA Registration'!V4</f>
        <v/>
      </c>
      <c r="R11" s="158" t="str">
        <f>'LGA Registration'!W4</f>
        <v/>
      </c>
      <c r="S11" s="158" t="str">
        <f>'LGA Registration'!X4</f>
        <v/>
      </c>
      <c r="T11" s="158" t="str">
        <f>'LGA Registration'!Y4</f>
        <v/>
      </c>
      <c r="U11" s="158" t="str">
        <f>'LGA Registration'!Z4</f>
        <v/>
      </c>
      <c r="V11" s="158" t="str">
        <f>'LGA Registration'!AA4</f>
        <v/>
      </c>
      <c r="W11" s="158" t="str">
        <f>'LGA Registration'!AB4</f>
        <v/>
      </c>
      <c r="X11" s="158" t="str">
        <f>'LGA Registration'!AC4</f>
        <v/>
      </c>
      <c r="Y11" s="158" t="str">
        <f>'LGA Registration'!AD4</f>
        <v/>
      </c>
      <c r="Z11" s="158" t="str">
        <f>'LGA Registration'!AE4</f>
        <v/>
      </c>
      <c r="AA11" s="158" t="str">
        <f>'LGA Registration'!AF4</f>
        <v/>
      </c>
      <c r="AB11" s="162" t="str">
        <f>'LGA Registration'!AG4</f>
        <v/>
      </c>
    </row>
    <row r="12" spans="1:28" ht="14.45" customHeight="1" x14ac:dyDescent="0.25">
      <c r="A12" s="197"/>
      <c r="B12" s="166" t="s">
        <v>18</v>
      </c>
      <c r="C12" s="158" t="str">
        <f>'LGA Registration'!AI4</f>
        <v/>
      </c>
      <c r="D12" s="158" t="str">
        <f>'LGA Registration'!AJ4</f>
        <v/>
      </c>
      <c r="E12" s="158" t="str">
        <f>'LGA Registration'!AK4</f>
        <v/>
      </c>
      <c r="F12" s="158" t="str">
        <f>'LGA Registration'!AL4</f>
        <v/>
      </c>
      <c r="G12" s="158" t="str">
        <f>'LGA Registration'!AM4</f>
        <v/>
      </c>
      <c r="H12" s="158" t="str">
        <f>'LGA Registration'!AN4</f>
        <v/>
      </c>
      <c r="I12" s="158" t="str">
        <f>'LGA Registration'!AO4</f>
        <v/>
      </c>
      <c r="J12" s="158" t="str">
        <f>'LGA Registration'!AP4</f>
        <v/>
      </c>
      <c r="K12" s="158">
        <f>'LGA Registration'!AQ4</f>
        <v>0.2</v>
      </c>
      <c r="L12" s="158">
        <f>'LGA Registration'!AR4</f>
        <v>0.2857142857142857</v>
      </c>
      <c r="M12" s="158">
        <f>'LGA Registration'!AS4</f>
        <v>1</v>
      </c>
      <c r="N12" s="158">
        <f>'LGA Registration'!AT4</f>
        <v>0.66666666666666663</v>
      </c>
      <c r="O12" s="158">
        <f>'LGA Registration'!AU4</f>
        <v>0.33333333333333331</v>
      </c>
      <c r="P12" s="158">
        <f>'LGA Registration'!AV4</f>
        <v>0.5</v>
      </c>
      <c r="Q12" s="158">
        <f>'LGA Registration'!AW4</f>
        <v>0.2</v>
      </c>
      <c r="R12" s="158">
        <f>'LGA Registration'!AX4</f>
        <v>0.78260869565217395</v>
      </c>
      <c r="S12" s="158">
        <f>'LGA Registration'!AY4</f>
        <v>0.2</v>
      </c>
      <c r="T12" s="158">
        <f>'LGA Registration'!AZ4</f>
        <v>0.44827586206896552</v>
      </c>
      <c r="U12" s="158">
        <f>'LGA Registration'!BA4</f>
        <v>0.54545454545454541</v>
      </c>
      <c r="V12" s="158">
        <f>'LGA Registration'!BB4</f>
        <v>0.7142857142857143</v>
      </c>
      <c r="W12" s="158">
        <f>'LGA Registration'!BC4</f>
        <v>0.3888888888888889</v>
      </c>
      <c r="X12" s="158">
        <f>'LGA Registration'!BD4</f>
        <v>0.42857142857142855</v>
      </c>
      <c r="Y12" s="158">
        <f>'LGA Registration'!BE4</f>
        <v>0.53846153846153844</v>
      </c>
      <c r="Z12" s="158">
        <f>'LGA Registration'!BF4</f>
        <v>1.4444444444444444</v>
      </c>
      <c r="AA12" s="158" t="str">
        <f>'LGA Registration'!BG4</f>
        <v/>
      </c>
      <c r="AB12" s="162" t="str">
        <f>'LGA Registration'!BH4</f>
        <v/>
      </c>
    </row>
    <row r="13" spans="1:28" x14ac:dyDescent="0.25">
      <c r="A13" s="193" t="str">
        <f ca="1">'LGA Registration'!A5</f>
        <v xml:space="preserve">Logo </v>
      </c>
      <c r="B13" s="167" t="s">
        <v>8</v>
      </c>
      <c r="C13" s="158">
        <f>'LGA Registration'!H5</f>
        <v>5.1654473454594257E-2</v>
      </c>
      <c r="D13" s="158">
        <f>'LGA Registration'!I5</f>
        <v>-0.20516813208940193</v>
      </c>
      <c r="E13" s="158">
        <f>'LGA Registration'!J5</f>
        <v>-4.0056379622793487E-2</v>
      </c>
      <c r="F13" s="158">
        <f>'LGA Registration'!K5</f>
        <v>-0.27556211826297067</v>
      </c>
      <c r="G13" s="158">
        <f>'LGA Registration'!L5</f>
        <v>-1.6551983354587558</v>
      </c>
      <c r="H13" s="158">
        <f>'LGA Registration'!M5</f>
        <v>-0.95797033357943484</v>
      </c>
      <c r="I13" s="158">
        <f>'LGA Registration'!N5</f>
        <v>-0.80343647224645964</v>
      </c>
      <c r="J13" s="158">
        <f>'LGA Registration'!O5</f>
        <v>-2.3918383784146586</v>
      </c>
      <c r="K13" s="158">
        <f>'LGA Registration'!P5</f>
        <v>-7.4718034767434052</v>
      </c>
      <c r="L13" s="158">
        <f>'LGA Registration'!Q5</f>
        <v>-6.6280958453587502</v>
      </c>
      <c r="M13" s="158">
        <f>'LGA Registration'!R5</f>
        <v>-4.0217464259346261E-2</v>
      </c>
      <c r="N13" s="158">
        <f>'LGA Registration'!S5</f>
        <v>-0.1168400563796228</v>
      </c>
      <c r="O13" s="158">
        <f>'LGA Registration'!T5</f>
        <v>-0.12355191623598899</v>
      </c>
      <c r="P13" s="158">
        <f>'LGA Registration'!U5</f>
        <v>-0.34112356533995569</v>
      </c>
      <c r="Q13" s="158">
        <f>'LGA Registration'!V5</f>
        <v>-3.3720383918383778E-2</v>
      </c>
      <c r="R13" s="158">
        <f>'LGA Registration'!W5</f>
        <v>-2.2390764480837655E-2</v>
      </c>
      <c r="S13" s="158">
        <f>'LGA Registration'!X5</f>
        <v>-0.10057050808779115</v>
      </c>
      <c r="T13" s="158">
        <f>'LGA Registration'!Y5</f>
        <v>-0.61577287066246056</v>
      </c>
      <c r="U13" s="158">
        <f>'LGA Registration'!Z5</f>
        <v>-9.6248070340291303</v>
      </c>
      <c r="V13" s="158">
        <f>'LGA Registration'!AA5</f>
        <v>-6.3462514262702197</v>
      </c>
      <c r="W13" s="158">
        <f>'LGA Registration'!AB5</f>
        <v>-3.4173031747097125</v>
      </c>
      <c r="X13" s="158">
        <f>'LGA Registration'!AC5</f>
        <v>-3.269534868111954</v>
      </c>
      <c r="Y13" s="158">
        <f>'LGA Registration'!AD5</f>
        <v>-9.3804953352574022E-2</v>
      </c>
      <c r="Z13" s="158">
        <f>'LGA Registration'!AE5</f>
        <v>-2.3416336666890398</v>
      </c>
      <c r="AA13" s="158" t="str">
        <f>'LGA Registration'!AF5</f>
        <v/>
      </c>
      <c r="AB13" s="162" t="str">
        <f>'LGA Registration'!AG5</f>
        <v/>
      </c>
    </row>
    <row r="14" spans="1:28" ht="14.45" customHeight="1" x14ac:dyDescent="0.25">
      <c r="A14" s="193"/>
      <c r="B14" s="167" t="s">
        <v>18</v>
      </c>
      <c r="C14" s="158">
        <f>'LGA Registration'!AI5</f>
        <v>1.1320754716981132</v>
      </c>
      <c r="D14" s="158">
        <f>'LGA Registration'!AJ5</f>
        <v>1.5</v>
      </c>
      <c r="E14" s="158">
        <f>'LGA Registration'!AK5</f>
        <v>2.129032258064516</v>
      </c>
      <c r="F14" s="158">
        <f>'LGA Registration'!AL5</f>
        <v>2.1363636363636362</v>
      </c>
      <c r="G14" s="158">
        <f>'LGA Registration'!AM5</f>
        <v>3.1951219512195124</v>
      </c>
      <c r="H14" s="158">
        <f>'LGA Registration'!AN5</f>
        <v>1.4444444444444444</v>
      </c>
      <c r="I14" s="158">
        <f>'LGA Registration'!AO5</f>
        <v>1.1724137931034482</v>
      </c>
      <c r="J14" s="158">
        <f>'LGA Registration'!AP5</f>
        <v>1.42</v>
      </c>
      <c r="K14" s="158">
        <f>'LGA Registration'!AQ5</f>
        <v>0.38054968287526425</v>
      </c>
      <c r="L14" s="158">
        <f>'LGA Registration'!AR5</f>
        <v>1.81</v>
      </c>
      <c r="M14" s="158">
        <f>'LGA Registration'!AS5</f>
        <v>2.0526315789473686</v>
      </c>
      <c r="N14" s="158">
        <f>'LGA Registration'!AT5</f>
        <v>1.8076923076923077</v>
      </c>
      <c r="O14" s="158">
        <f>'LGA Registration'!AU5</f>
        <v>0.77777777777777779</v>
      </c>
      <c r="P14" s="158">
        <f>'LGA Registration'!AV5</f>
        <v>0.8571428571428571</v>
      </c>
      <c r="Q14" s="158">
        <f>'LGA Registration'!AW5</f>
        <v>0.65789473684210531</v>
      </c>
      <c r="R14" s="158">
        <f>'LGA Registration'!AX5</f>
        <v>1</v>
      </c>
      <c r="S14" s="158">
        <f>'LGA Registration'!AY5</f>
        <v>0.82608695652173914</v>
      </c>
      <c r="T14" s="158">
        <f>'LGA Registration'!AZ5</f>
        <v>1</v>
      </c>
      <c r="U14" s="158">
        <f>'LGA Registration'!BA5</f>
        <v>0.58888888888888891</v>
      </c>
      <c r="V14" s="158">
        <f>'LGA Registration'!BB5</f>
        <v>0.86458333333333337</v>
      </c>
      <c r="W14" s="158">
        <f>'LGA Registration'!BC5</f>
        <v>1.2641509433962264</v>
      </c>
      <c r="X14" s="158">
        <f>'LGA Registration'!BD5</f>
        <v>2.0104166666666665</v>
      </c>
      <c r="Y14" s="158">
        <f>'LGA Registration'!BE5</f>
        <v>3.15625</v>
      </c>
      <c r="Z14" s="158">
        <f>'LGA Registration'!BF5</f>
        <v>1.1818181818181819</v>
      </c>
      <c r="AA14" s="158" t="str">
        <f>'LGA Registration'!BG5</f>
        <v/>
      </c>
      <c r="AB14" s="162" t="str">
        <f>'LGA Registration'!BH5</f>
        <v/>
      </c>
    </row>
    <row r="15" spans="1:28" x14ac:dyDescent="0.25">
      <c r="A15" s="197" t="str">
        <f ca="1">'LGA Registration'!A6</f>
        <v>Katsina-Ala</v>
      </c>
      <c r="B15" s="166" t="s">
        <v>8</v>
      </c>
      <c r="C15" s="158" t="str">
        <f>'LGA Registration'!H6</f>
        <v/>
      </c>
      <c r="D15" s="158" t="str">
        <f>'LGA Registration'!I6</f>
        <v/>
      </c>
      <c r="E15" s="158" t="str">
        <f>'LGA Registration'!J6</f>
        <v/>
      </c>
      <c r="F15" s="158" t="str">
        <f>'LGA Registration'!K6</f>
        <v/>
      </c>
      <c r="G15" s="158" t="str">
        <f>'LGA Registration'!L6</f>
        <v/>
      </c>
      <c r="H15" s="158" t="str">
        <f>'LGA Registration'!M6</f>
        <v/>
      </c>
      <c r="I15" s="158" t="str">
        <f>'LGA Registration'!N6</f>
        <v/>
      </c>
      <c r="J15" s="158" t="str">
        <f>'LGA Registration'!O6</f>
        <v/>
      </c>
      <c r="K15" s="158" t="str">
        <f>'LGA Registration'!P6</f>
        <v/>
      </c>
      <c r="L15" s="158" t="str">
        <f>'LGA Registration'!Q6</f>
        <v/>
      </c>
      <c r="M15" s="158" t="str">
        <f>'LGA Registration'!R6</f>
        <v/>
      </c>
      <c r="N15" s="158" t="str">
        <f>'LGA Registration'!S6</f>
        <v/>
      </c>
      <c r="O15" s="158" t="str">
        <f>'LGA Registration'!T6</f>
        <v/>
      </c>
      <c r="P15" s="158" t="str">
        <f>'LGA Registration'!U6</f>
        <v/>
      </c>
      <c r="Q15" s="158" t="str">
        <f>'LGA Registration'!V6</f>
        <v/>
      </c>
      <c r="R15" s="158" t="str">
        <f>'LGA Registration'!W6</f>
        <v/>
      </c>
      <c r="S15" s="158" t="str">
        <f>'LGA Registration'!X6</f>
        <v/>
      </c>
      <c r="T15" s="158" t="str">
        <f>'LGA Registration'!Y6</f>
        <v/>
      </c>
      <c r="U15" s="158" t="str">
        <f>'LGA Registration'!Z6</f>
        <v/>
      </c>
      <c r="V15" s="158" t="str">
        <f>'LGA Registration'!AA6</f>
        <v/>
      </c>
      <c r="W15" s="158" t="str">
        <f>'LGA Registration'!AB6</f>
        <v/>
      </c>
      <c r="X15" s="158" t="str">
        <f>'LGA Registration'!AC6</f>
        <v/>
      </c>
      <c r="Y15" s="158" t="str">
        <f>'LGA Registration'!AD6</f>
        <v/>
      </c>
      <c r="Z15" s="158" t="str">
        <f>'LGA Registration'!AE6</f>
        <v/>
      </c>
      <c r="AA15" s="158" t="str">
        <f>'LGA Registration'!AF6</f>
        <v/>
      </c>
      <c r="AB15" s="162" t="str">
        <f>'LGA Registration'!AG6</f>
        <v/>
      </c>
    </row>
    <row r="16" spans="1:28" ht="14.45" customHeight="1" x14ac:dyDescent="0.25">
      <c r="A16" s="197"/>
      <c r="B16" s="166" t="s">
        <v>18</v>
      </c>
      <c r="C16" s="158" t="str">
        <f>'LGA Registration'!AI6</f>
        <v/>
      </c>
      <c r="D16" s="158" t="str">
        <f>'LGA Registration'!AJ6</f>
        <v/>
      </c>
      <c r="E16" s="158" t="str">
        <f>'LGA Registration'!AK6</f>
        <v/>
      </c>
      <c r="F16" s="158" t="str">
        <f>'LGA Registration'!AL6</f>
        <v/>
      </c>
      <c r="G16" s="158" t="str">
        <f>'LGA Registration'!AM6</f>
        <v/>
      </c>
      <c r="H16" s="158" t="str">
        <f>'LGA Registration'!AN6</f>
        <v/>
      </c>
      <c r="I16" s="158" t="str">
        <f>'LGA Registration'!AO6</f>
        <v/>
      </c>
      <c r="J16" s="158" t="str">
        <f>'LGA Registration'!AP6</f>
        <v/>
      </c>
      <c r="K16" s="158">
        <f>'LGA Registration'!AQ6</f>
        <v>0.51020408163265307</v>
      </c>
      <c r="L16" s="158">
        <f>'LGA Registration'!AR6</f>
        <v>0.48148148148148145</v>
      </c>
      <c r="M16" s="158">
        <f>'LGA Registration'!AS6</f>
        <v>0.46666666666666667</v>
      </c>
      <c r="N16" s="158">
        <f>'LGA Registration'!AT6</f>
        <v>0.25</v>
      </c>
      <c r="O16" s="158">
        <f>'LGA Registration'!AU6</f>
        <v>0.73913043478260865</v>
      </c>
      <c r="P16" s="158">
        <f>'LGA Registration'!AV6</f>
        <v>0.64</v>
      </c>
      <c r="Q16" s="158">
        <f>'LGA Registration'!AW6</f>
        <v>0.89655172413793105</v>
      </c>
      <c r="R16" s="158">
        <f>'LGA Registration'!AX6</f>
        <v>0.25</v>
      </c>
      <c r="S16" s="158">
        <f>'LGA Registration'!AY6</f>
        <v>1</v>
      </c>
      <c r="T16" s="158">
        <f>'LGA Registration'!AZ6</f>
        <v>0.6333333333333333</v>
      </c>
      <c r="U16" s="158">
        <f>'LGA Registration'!BA6</f>
        <v>0.44</v>
      </c>
      <c r="V16" s="158">
        <f>'LGA Registration'!BB6</f>
        <v>0.53061224489795922</v>
      </c>
      <c r="W16" s="158">
        <f>'LGA Registration'!BC6</f>
        <v>1.0714285714285714</v>
      </c>
      <c r="X16" s="158">
        <f>'LGA Registration'!BD6</f>
        <v>0.75862068965517238</v>
      </c>
      <c r="Y16" s="158">
        <f>'LGA Registration'!BE6</f>
        <v>0.58333333333333337</v>
      </c>
      <c r="Z16" s="158">
        <f>'LGA Registration'!BF6</f>
        <v>0.16216216216216217</v>
      </c>
      <c r="AA16" s="158" t="str">
        <f>'LGA Registration'!BG6</f>
        <v/>
      </c>
      <c r="AB16" s="162" t="str">
        <f>'LGA Registration'!BH6</f>
        <v/>
      </c>
    </row>
    <row r="17" spans="1:28" x14ac:dyDescent="0.25">
      <c r="A17" s="193" t="str">
        <f ca="1">'LGA Registration'!A7</f>
        <v>Konshisha</v>
      </c>
      <c r="B17" s="167" t="s">
        <v>8</v>
      </c>
      <c r="C17" s="158">
        <f>'LGA Registration'!H7</f>
        <v>1.4890141973282117E-2</v>
      </c>
      <c r="D17" s="158">
        <f>'LGA Registration'!I7</f>
        <v>-0.23579817225660216</v>
      </c>
      <c r="E17" s="158">
        <f>'LGA Registration'!J7</f>
        <v>-2.6388891103847567E-2</v>
      </c>
      <c r="F17" s="158">
        <f>'LGA Registration'!K7</f>
        <v>-0.19651146286679999</v>
      </c>
      <c r="G17" s="158">
        <f>'LGA Registration'!L7</f>
        <v>-0.1641456007009699</v>
      </c>
      <c r="H17" s="158">
        <f>'LGA Registration'!M7</f>
        <v>-0.1109693537558093</v>
      </c>
      <c r="I17" s="158">
        <f>'LGA Registration'!N7</f>
        <v>-0.10268839533534263</v>
      </c>
      <c r="J17" s="158">
        <f>'LGA Registration'!O7</f>
        <v>-0.21119792989708949</v>
      </c>
      <c r="K17" s="158">
        <f>'LGA Registration'!P7</f>
        <v>-1.2839921291253575</v>
      </c>
      <c r="L17" s="158">
        <f>'LGA Registration'!Q7</f>
        <v>-3.3792024189475112</v>
      </c>
      <c r="M17" s="158">
        <f>'LGA Registration'!R7</f>
        <v>-1.0116965006412117</v>
      </c>
      <c r="N17" s="158">
        <f>'LGA Registration'!S7</f>
        <v>-0.13397573716545996</v>
      </c>
      <c r="O17" s="158">
        <f>'LGA Registration'!T7</f>
        <v>-1.8879614667056399</v>
      </c>
      <c r="P17" s="158">
        <f>'LGA Registration'!U7</f>
        <v>-1.9022884269573586</v>
      </c>
      <c r="Q17" s="158">
        <f>'LGA Registration'!V7</f>
        <v>-0.12812452512868089</v>
      </c>
      <c r="R17" s="158">
        <f>'LGA Registration'!W7</f>
        <v>-0.39087477021069428</v>
      </c>
      <c r="S17" s="158">
        <f>'LGA Registration'!X7</f>
        <v>-9.4134731202613994E-2</v>
      </c>
      <c r="T17" s="158">
        <f>'LGA Registration'!Y7</f>
        <v>-0.3405568071970615</v>
      </c>
      <c r="U17" s="158">
        <f>'LGA Registration'!Z7</f>
        <v>-1.7250591033244809</v>
      </c>
      <c r="V17" s="158">
        <f>'LGA Registration'!AA7</f>
        <v>-0.99215054084354692</v>
      </c>
      <c r="W17" s="158">
        <f>'LGA Registration'!AB7</f>
        <v>-1.7117238623421667</v>
      </c>
      <c r="X17" s="158">
        <f>'LGA Registration'!AC7</f>
        <v>-1.685382814345733</v>
      </c>
      <c r="Y17" s="158">
        <f>'LGA Registration'!AD7</f>
        <v>-0.52389774606564488</v>
      </c>
      <c r="Z17" s="158">
        <f>'LGA Registration'!AE7</f>
        <v>-0.52441308467979408</v>
      </c>
      <c r="AA17" s="158" t="str">
        <f>'LGA Registration'!AF7</f>
        <v/>
      </c>
      <c r="AB17" s="162" t="str">
        <f>'LGA Registration'!AG7</f>
        <v/>
      </c>
    </row>
    <row r="18" spans="1:28" ht="14.45" customHeight="1" x14ac:dyDescent="0.25">
      <c r="A18" s="193"/>
      <c r="B18" s="167" t="s">
        <v>18</v>
      </c>
      <c r="C18" s="158">
        <f>'LGA Registration'!AI7</f>
        <v>1</v>
      </c>
      <c r="D18" s="158">
        <f>'LGA Registration'!AJ7</f>
        <v>0.25</v>
      </c>
      <c r="E18" s="158">
        <f>'LGA Registration'!AK7</f>
        <v>0</v>
      </c>
      <c r="F18" s="158">
        <f>'LGA Registration'!AL7</f>
        <v>0</v>
      </c>
      <c r="G18" s="158">
        <f>'LGA Registration'!AM7</f>
        <v>0.625</v>
      </c>
      <c r="H18" s="158">
        <f>'LGA Registration'!AN7</f>
        <v>0.72727272727272729</v>
      </c>
      <c r="I18" s="158">
        <f>'LGA Registration'!AO7</f>
        <v>0.2</v>
      </c>
      <c r="J18" s="158">
        <f>'LGA Registration'!AP7</f>
        <v>0.7142857142857143</v>
      </c>
      <c r="K18" s="158">
        <f>'LGA Registration'!AQ7</f>
        <v>0.36</v>
      </c>
      <c r="L18" s="158">
        <f>'LGA Registration'!AR7</f>
        <v>0.42857142857142855</v>
      </c>
      <c r="M18" s="158">
        <f>'LGA Registration'!AS7</f>
        <v>0.5714285714285714</v>
      </c>
      <c r="N18" s="158">
        <f>'LGA Registration'!AT7</f>
        <v>0.58333333333333337</v>
      </c>
      <c r="O18" s="158">
        <f>'LGA Registration'!AU7</f>
        <v>2.8571428571428571E-2</v>
      </c>
      <c r="P18" s="158">
        <f>'LGA Registration'!AV7</f>
        <v>0.13157894736842105</v>
      </c>
      <c r="Q18" s="158">
        <f>'LGA Registration'!AW7</f>
        <v>0.41666666666666669</v>
      </c>
      <c r="R18" s="158">
        <f>'LGA Registration'!AX7</f>
        <v>1.6</v>
      </c>
      <c r="S18" s="158">
        <f>'LGA Registration'!AY7</f>
        <v>0.4</v>
      </c>
      <c r="T18" s="158">
        <f>'LGA Registration'!AZ7</f>
        <v>0.72222222222222221</v>
      </c>
      <c r="U18" s="158">
        <f>'LGA Registration'!BA7</f>
        <v>0.53125</v>
      </c>
      <c r="V18" s="158">
        <f>'LGA Registration'!BB7</f>
        <v>0.78947368421052633</v>
      </c>
      <c r="W18" s="158">
        <f>'LGA Registration'!BC7</f>
        <v>0.14705882352941177</v>
      </c>
      <c r="X18" s="158">
        <f>'LGA Registration'!BD7</f>
        <v>0.58333333333333337</v>
      </c>
      <c r="Y18" s="158">
        <f>'LGA Registration'!BE7</f>
        <v>0.72727272727272729</v>
      </c>
      <c r="Z18" s="158">
        <f>'LGA Registration'!BF7</f>
        <v>1.875</v>
      </c>
      <c r="AA18" s="158" t="str">
        <f>'LGA Registration'!BG7</f>
        <v/>
      </c>
      <c r="AB18" s="162" t="str">
        <f>'LGA Registration'!BH7</f>
        <v/>
      </c>
    </row>
    <row r="19" spans="1:28" x14ac:dyDescent="0.25">
      <c r="A19" s="194" t="str">
        <f ca="1">'LGA Registration'!A8</f>
        <v>Gwer West</v>
      </c>
      <c r="B19" s="166" t="s">
        <v>8</v>
      </c>
      <c r="C19" s="158">
        <f>'LGA Registration'!H8</f>
        <v>3.7268811615678521E-2</v>
      </c>
      <c r="D19" s="158">
        <f>'LGA Registration'!I8</f>
        <v>1.224252831527009E-2</v>
      </c>
      <c r="E19" s="158">
        <f>'LGA Registration'!J8</f>
        <v>-0.13198158312750341</v>
      </c>
      <c r="F19" s="158">
        <f>'LGA Registration'!K8</f>
        <v>-0.43255432606142274</v>
      </c>
      <c r="G19" s="158">
        <f>'LGA Registration'!L8</f>
        <v>-0.42900981269544619</v>
      </c>
      <c r="H19" s="158">
        <f>'LGA Registration'!M8</f>
        <v>-2.9450882415899361E-2</v>
      </c>
      <c r="I19" s="158">
        <f>'LGA Registration'!N8</f>
        <v>-0.2471358508956859</v>
      </c>
      <c r="J19" s="158">
        <f>'LGA Registration'!O8</f>
        <v>-0.28285918075090849</v>
      </c>
      <c r="K19" s="158">
        <f>'LGA Registration'!P8</f>
        <v>-4.1933683145433731</v>
      </c>
      <c r="L19" s="158">
        <f>'LGA Registration'!Q8</f>
        <v>-6.5746566583439501</v>
      </c>
      <c r="M19" s="158">
        <f>'LGA Registration'!R8</f>
        <v>-2.8743685886321861</v>
      </c>
      <c r="N19" s="158">
        <f>'LGA Registration'!S8</f>
        <v>-3.2014434290959093</v>
      </c>
      <c r="O19" s="158">
        <f>'LGA Registration'!T8</f>
        <v>-6.2279929195039857E-2</v>
      </c>
      <c r="P19" s="158">
        <f>'LGA Registration'!U8</f>
        <v>-1.4786810246024329</v>
      </c>
      <c r="Q19" s="158">
        <f>'LGA Registration'!V8</f>
        <v>-0.26309824622653949</v>
      </c>
      <c r="R19" s="158">
        <f>'LGA Registration'!W8</f>
        <v>-0.10983441718213</v>
      </c>
      <c r="S19" s="158">
        <f>'LGA Registration'!X8</f>
        <v>-0.49890198599856395</v>
      </c>
      <c r="T19" s="158">
        <f>'LGA Registration'!Y8</f>
        <v>-0.78422607034840874</v>
      </c>
      <c r="U19" s="158">
        <f>'LGA Registration'!Z8</f>
        <v>-0.88641506840767037</v>
      </c>
      <c r="V19" s="158">
        <f>'LGA Registration'!AA8</f>
        <v>-0.88245018021141952</v>
      </c>
      <c r="W19" s="158">
        <f>'LGA Registration'!AB8</f>
        <v>-1.01421707360035</v>
      </c>
      <c r="X19" s="158">
        <f>'LGA Registration'!AC8</f>
        <v>-1.1715969741226986</v>
      </c>
      <c r="Y19" s="158">
        <f>'LGA Registration'!AD8</f>
        <v>-0.11660591162965941</v>
      </c>
      <c r="Z19" s="158">
        <f>'LGA Registration'!AE8</f>
        <v>-0.90374143077519742</v>
      </c>
      <c r="AA19" s="158" t="str">
        <f>'LGA Registration'!AF8</f>
        <v/>
      </c>
      <c r="AB19" s="162" t="str">
        <f>'LGA Registration'!AG8</f>
        <v/>
      </c>
    </row>
    <row r="20" spans="1:28" ht="14.45" customHeight="1" x14ac:dyDescent="0.25">
      <c r="A20" s="194"/>
      <c r="B20" s="166" t="s">
        <v>18</v>
      </c>
      <c r="C20" s="158">
        <f>'LGA Registration'!AI8</f>
        <v>0.6428571428571429</v>
      </c>
      <c r="D20" s="158">
        <f>'LGA Registration'!AJ8</f>
        <v>0.75</v>
      </c>
      <c r="E20" s="158">
        <f>'LGA Registration'!AK8</f>
        <v>0.75</v>
      </c>
      <c r="F20" s="158">
        <f>'LGA Registration'!AL8</f>
        <v>0.2</v>
      </c>
      <c r="G20" s="158">
        <f>'LGA Registration'!AM8</f>
        <v>0.625</v>
      </c>
      <c r="H20" s="158">
        <f>'LGA Registration'!AN8</f>
        <v>1.6666666666666667</v>
      </c>
      <c r="I20" s="158">
        <f>'LGA Registration'!AO8</f>
        <v>0.54545454545454541</v>
      </c>
      <c r="J20" s="158">
        <f>'LGA Registration'!AP8</f>
        <v>0.38709677419354838</v>
      </c>
      <c r="K20" s="158">
        <f>'LGA Registration'!AQ8</f>
        <v>0.59523809523809523</v>
      </c>
      <c r="L20" s="158">
        <f>'LGA Registration'!AR8</f>
        <v>0.3888888888888889</v>
      </c>
      <c r="M20" s="158">
        <f>'LGA Registration'!AS8</f>
        <v>0.53846153846153844</v>
      </c>
      <c r="N20" s="158">
        <f>'LGA Registration'!AT8</f>
        <v>0.39759036144578314</v>
      </c>
      <c r="O20" s="158">
        <f>'LGA Registration'!AU8</f>
        <v>0.625</v>
      </c>
      <c r="P20" s="158">
        <f>'LGA Registration'!AV8</f>
        <v>0.28301886792452829</v>
      </c>
      <c r="Q20" s="158">
        <f>'LGA Registration'!AW8</f>
        <v>0.82608695652173914</v>
      </c>
      <c r="R20" s="158">
        <f>'LGA Registration'!AX8</f>
        <v>0.82758620689655171</v>
      </c>
      <c r="S20" s="158">
        <f>'LGA Registration'!AY8</f>
        <v>0.38461538461538464</v>
      </c>
      <c r="T20" s="158">
        <f>'LGA Registration'!AZ8</f>
        <v>0.77272727272727271</v>
      </c>
      <c r="U20" s="158">
        <f>'LGA Registration'!BA8</f>
        <v>1.5333333333333334</v>
      </c>
      <c r="V20" s="158">
        <f>'LGA Registration'!BB8</f>
        <v>2.2307692307692308</v>
      </c>
      <c r="W20" s="158">
        <f>'LGA Registration'!BC8</f>
        <v>1.0625</v>
      </c>
      <c r="X20" s="158">
        <f>'LGA Registration'!BD8</f>
        <v>0.81481481481481477</v>
      </c>
      <c r="Y20" s="158">
        <f>'LGA Registration'!BE8</f>
        <v>1.3529411764705883</v>
      </c>
      <c r="Z20" s="158">
        <f>'LGA Registration'!BF8</f>
        <v>0.5</v>
      </c>
      <c r="AA20" s="158" t="str">
        <f>'LGA Registration'!BG8</f>
        <v/>
      </c>
      <c r="AB20" s="162" t="str">
        <f>'LGA Registration'!BH8</f>
        <v/>
      </c>
    </row>
    <row r="21" spans="1:28" x14ac:dyDescent="0.25">
      <c r="A21" s="193" t="str">
        <f ca="1">'LGA Registration'!A9</f>
        <v>Buruku</v>
      </c>
      <c r="B21" s="167" t="s">
        <v>8</v>
      </c>
      <c r="C21" s="158">
        <f>'LGA Registration'!H9</f>
        <v>5.3623526556973132E-2</v>
      </c>
      <c r="D21" s="158">
        <f>'LGA Registration'!I9</f>
        <v>-3.4702978151511465E-2</v>
      </c>
      <c r="E21" s="158">
        <f>'LGA Registration'!J9</f>
        <v>-0.33409428168777472</v>
      </c>
      <c r="F21" s="158">
        <f>'LGA Registration'!K9</f>
        <v>-0.2436241798650452</v>
      </c>
      <c r="G21" s="158">
        <f>'LGA Registration'!L9</f>
        <v>-2.2326403912382053</v>
      </c>
      <c r="H21" s="158">
        <f>'LGA Registration'!M9</f>
        <v>-2.3040734691591922</v>
      </c>
      <c r="I21" s="158">
        <f>'LGA Registration'!N9</f>
        <v>-0.21079152939419676</v>
      </c>
      <c r="J21" s="158">
        <f>'LGA Registration'!O9</f>
        <v>-0.3017096138949294</v>
      </c>
      <c r="K21" s="158">
        <f>'LGA Registration'!P9</f>
        <v>-4.0642937273092112</v>
      </c>
      <c r="L21" s="158">
        <f>'LGA Registration'!Q9</f>
        <v>-2.7898412461384825</v>
      </c>
      <c r="M21" s="158">
        <f>'LGA Registration'!R9</f>
        <v>-4.4757254986140538</v>
      </c>
      <c r="N21" s="158">
        <f>'LGA Registration'!S9</f>
        <v>-2.240804875544812</v>
      </c>
      <c r="O21" s="158">
        <f>'LGA Registration'!T9</f>
        <v>-1.35379693318525</v>
      </c>
      <c r="P21" s="158">
        <f>'LGA Registration'!U9</f>
        <v>-1.2128795019925895</v>
      </c>
      <c r="Q21" s="158">
        <f>'LGA Registration'!V9</f>
        <v>-0.73786778911215434</v>
      </c>
      <c r="R21" s="158">
        <f>'LGA Registration'!W9</f>
        <v>-0.17199622947912682</v>
      </c>
      <c r="S21" s="158">
        <f>'LGA Registration'!X9</f>
        <v>-0.66203104146639657</v>
      </c>
      <c r="T21" s="158">
        <f>'LGA Registration'!Y9</f>
        <v>-0.2405062204261435</v>
      </c>
      <c r="U21" s="158">
        <f>'LGA Registration'!Z9</f>
        <v>-4.6428700756904062</v>
      </c>
      <c r="V21" s="158">
        <f>'LGA Registration'!AA9</f>
        <v>-2.5475811735279565</v>
      </c>
      <c r="W21" s="158">
        <f>'LGA Registration'!AB9</f>
        <v>-2.0476280250496979</v>
      </c>
      <c r="X21" s="158">
        <f>'LGA Registration'!AC9</f>
        <v>-2.9345194919129791</v>
      </c>
      <c r="Y21" s="158">
        <f>'LGA Registration'!AD9</f>
        <v>0.14216506295089926</v>
      </c>
      <c r="Z21" s="158">
        <f>'LGA Registration'!AE9</f>
        <v>-1.6872483597300905</v>
      </c>
      <c r="AA21" s="158" t="str">
        <f>'LGA Registration'!AF9</f>
        <v/>
      </c>
      <c r="AB21" s="162" t="str">
        <f>'LGA Registration'!AG9</f>
        <v/>
      </c>
    </row>
    <row r="22" spans="1:28" ht="14.45" customHeight="1" x14ac:dyDescent="0.25">
      <c r="A22" s="193"/>
      <c r="B22" s="167" t="s">
        <v>18</v>
      </c>
      <c r="C22" s="158">
        <f>'LGA Registration'!AI9</f>
        <v>0.5</v>
      </c>
      <c r="D22" s="158">
        <f>'LGA Registration'!AJ9</f>
        <v>7.1428571428571425E-2</v>
      </c>
      <c r="E22" s="158">
        <f>'LGA Registration'!AK9</f>
        <v>0.33333333333333331</v>
      </c>
      <c r="F22" s="158">
        <f>'LGA Registration'!AL9</f>
        <v>0</v>
      </c>
      <c r="G22" s="158">
        <f>'LGA Registration'!AM9</f>
        <v>8.8235294117647065E-2</v>
      </c>
      <c r="H22" s="158">
        <f>'LGA Registration'!AN9</f>
        <v>0.13793103448275862</v>
      </c>
      <c r="I22" s="158">
        <f>'LGA Registration'!AO9</f>
        <v>0</v>
      </c>
      <c r="J22" s="158">
        <f>'LGA Registration'!AP9</f>
        <v>0</v>
      </c>
      <c r="K22" s="158">
        <f>'LGA Registration'!AQ9</f>
        <v>1.1379310344827587</v>
      </c>
      <c r="L22" s="158">
        <f>'LGA Registration'!AR9</f>
        <v>0.90909090909090906</v>
      </c>
      <c r="M22" s="158">
        <f>'LGA Registration'!AS9</f>
        <v>0.78378378378378377</v>
      </c>
      <c r="N22" s="158">
        <f>'LGA Registration'!AT9</f>
        <v>2.3076923076923075</v>
      </c>
      <c r="O22" s="158">
        <f>'LGA Registration'!AU9</f>
        <v>0.76923076923076927</v>
      </c>
      <c r="P22" s="158">
        <f>'LGA Registration'!AV9</f>
        <v>4.5384615384615383</v>
      </c>
      <c r="Q22" s="158">
        <f>'LGA Registration'!AW9</f>
        <v>0.3</v>
      </c>
      <c r="R22" s="158">
        <f>'LGA Registration'!AX9</f>
        <v>3.4</v>
      </c>
      <c r="S22" s="158">
        <f>'LGA Registration'!AY9</f>
        <v>1.7333333333333334</v>
      </c>
      <c r="T22" s="158">
        <f>'LGA Registration'!AZ9</f>
        <v>1.45</v>
      </c>
      <c r="U22" s="158">
        <f>'LGA Registration'!BA9</f>
        <v>0.34210526315789475</v>
      </c>
      <c r="V22" s="158">
        <f>'LGA Registration'!BB9</f>
        <v>2.6363636363636362</v>
      </c>
      <c r="W22" s="158">
        <f>'LGA Registration'!BC9</f>
        <v>0.43478260869565216</v>
      </c>
      <c r="X22" s="158">
        <f>'LGA Registration'!BD9</f>
        <v>0.5</v>
      </c>
      <c r="Y22" s="158">
        <f>'LGA Registration'!BE9</f>
        <v>7.068965517241379</v>
      </c>
      <c r="Z22" s="158">
        <f>'LGA Registration'!BF9</f>
        <v>3.375</v>
      </c>
      <c r="AA22" s="158" t="str">
        <f>'LGA Registration'!BG9</f>
        <v/>
      </c>
      <c r="AB22" s="162" t="str">
        <f>'LGA Registration'!BH9</f>
        <v/>
      </c>
    </row>
    <row r="23" spans="1:28" x14ac:dyDescent="0.25">
      <c r="A23" s="194" t="str">
        <f ca="1">'LGA Registration'!A10</f>
        <v>Ushongo</v>
      </c>
      <c r="B23" s="166" t="s">
        <v>8</v>
      </c>
      <c r="C23" s="158">
        <f>'LGA Registration'!H10</f>
        <v>-8.7095100105137949E-3</v>
      </c>
      <c r="D23" s="158">
        <f>'LGA Registration'!I10</f>
        <v>9.3758318939979934E-2</v>
      </c>
      <c r="E23" s="158">
        <f>'LGA Registration'!J10</f>
        <v>3.4656087738655542E-2</v>
      </c>
      <c r="F23" s="158">
        <f>'LGA Registration'!K10</f>
        <v>-6.0888590514996718E-2</v>
      </c>
      <c r="G23" s="158">
        <f>'LGA Registration'!L10</f>
        <v>-0.38512759517315487</v>
      </c>
      <c r="H23" s="158">
        <f>'LGA Registration'!M10</f>
        <v>-5.4868030801029311E-2</v>
      </c>
      <c r="I23" s="158">
        <f>'LGA Registration'!N10</f>
        <v>5.3159651045956852E-2</v>
      </c>
      <c r="J23" s="158">
        <f>'LGA Registration'!O10</f>
        <v>-0.76198039396707107</v>
      </c>
      <c r="K23" s="158">
        <f>'LGA Registration'!P10</f>
        <v>-4.1172606408485608</v>
      </c>
      <c r="L23" s="158">
        <f>'LGA Registration'!Q10</f>
        <v>-7.4192512707530938</v>
      </c>
      <c r="M23" s="158">
        <f>'LGA Registration'!R10</f>
        <v>7.6053373870752894E-2</v>
      </c>
      <c r="N23" s="158">
        <f>'LGA Registration'!S10</f>
        <v>-0.41381510957024298</v>
      </c>
      <c r="O23" s="158">
        <f>'LGA Registration'!T10</f>
        <v>4.2871727211370336E-2</v>
      </c>
      <c r="P23" s="158">
        <f>'LGA Registration'!U10</f>
        <v>-0.35794051504153979</v>
      </c>
      <c r="Q23" s="158">
        <f>'LGA Registration'!V10</f>
        <v>-0.4145357482497174</v>
      </c>
      <c r="R23" s="158">
        <f>'LGA Registration'!W10</f>
        <v>-0.71507524131088118</v>
      </c>
      <c r="S23" s="158">
        <f>'LGA Registration'!X10</f>
        <v>-0.54649688036949762</v>
      </c>
      <c r="T23" s="158">
        <f>'LGA Registration'!Y10</f>
        <v>-0.82016121153344557</v>
      </c>
      <c r="U23" s="158">
        <f>'LGA Registration'!Z10</f>
        <v>-3.1484022705496302</v>
      </c>
      <c r="V23" s="158">
        <f>'LGA Registration'!AA10</f>
        <v>-1.2549017323114127</v>
      </c>
      <c r="W23" s="158">
        <f>'LGA Registration'!AB10</f>
        <v>-1.8516353747545213</v>
      </c>
      <c r="X23" s="158">
        <f>'LGA Registration'!AC10</f>
        <v>-1.1557395195921401</v>
      </c>
      <c r="Y23" s="158">
        <f>'LGA Registration'!AD10</f>
        <v>-0.12813565216456016</v>
      </c>
      <c r="Z23" s="158">
        <f>'LGA Registration'!AE10</f>
        <v>-3.7423429899513927</v>
      </c>
      <c r="AA23" s="158" t="str">
        <f>'LGA Registration'!AF10</f>
        <v/>
      </c>
      <c r="AB23" s="162" t="str">
        <f>'LGA Registration'!AG10</f>
        <v/>
      </c>
    </row>
    <row r="24" spans="1:28" ht="14.45" customHeight="1" x14ac:dyDescent="0.25">
      <c r="A24" s="194"/>
      <c r="B24" s="166" t="s">
        <v>18</v>
      </c>
      <c r="C24" s="158">
        <f>'LGA Registration'!AI10</f>
        <v>0</v>
      </c>
      <c r="D24" s="158">
        <f>'LGA Registration'!AJ10</f>
        <v>0.2</v>
      </c>
      <c r="E24" s="158">
        <f>'LGA Registration'!AK10</f>
        <v>1</v>
      </c>
      <c r="F24" s="158">
        <f>'LGA Registration'!AL10</f>
        <v>0</v>
      </c>
      <c r="G24" s="158">
        <f>'LGA Registration'!AM10</f>
        <v>0.27272727272727271</v>
      </c>
      <c r="H24" s="158">
        <f>'LGA Registration'!AN10</f>
        <v>0.63636363636363635</v>
      </c>
      <c r="I24" s="158">
        <f>'LGA Registration'!AO10</f>
        <v>1</v>
      </c>
      <c r="J24" s="158">
        <f>'LGA Registration'!AP10</f>
        <v>0.33333333333333331</v>
      </c>
      <c r="K24" s="158">
        <f>'LGA Registration'!AQ10</f>
        <v>0.2857142857142857</v>
      </c>
      <c r="L24" s="158">
        <f>'LGA Registration'!AR10</f>
        <v>0.19318181818181818</v>
      </c>
      <c r="M24" s="158">
        <f>'LGA Registration'!AS10</f>
        <v>0.24242424242424243</v>
      </c>
      <c r="N24" s="158">
        <f>'LGA Registration'!AT10</f>
        <v>0.35714285714285715</v>
      </c>
      <c r="O24" s="158">
        <f>'LGA Registration'!AU10</f>
        <v>0.5714285714285714</v>
      </c>
      <c r="P24" s="158">
        <f>'LGA Registration'!AV10</f>
        <v>0.61538461538461542</v>
      </c>
      <c r="Q24" s="158">
        <f>'LGA Registration'!AW10</f>
        <v>0.25</v>
      </c>
      <c r="R24" s="158">
        <f>'LGA Registration'!AX10</f>
        <v>0.42857142857142855</v>
      </c>
      <c r="S24" s="158">
        <f>'LGA Registration'!AY10</f>
        <v>0.46153846153846156</v>
      </c>
      <c r="T24" s="158">
        <f>'LGA Registration'!AZ10</f>
        <v>0.47272727272727272</v>
      </c>
      <c r="U24" s="158">
        <f>'LGA Registration'!BA10</f>
        <v>0.375</v>
      </c>
      <c r="V24" s="158">
        <f>'LGA Registration'!BB10</f>
        <v>0.41379310344827586</v>
      </c>
      <c r="W24" s="158">
        <f>'LGA Registration'!BC10</f>
        <v>0.35483870967741937</v>
      </c>
      <c r="X24" s="158">
        <f>'LGA Registration'!BD10</f>
        <v>1.0625</v>
      </c>
      <c r="Y24" s="158">
        <f>'LGA Registration'!BE10</f>
        <v>2.6428571428571428</v>
      </c>
      <c r="Z24" s="158">
        <f>'LGA Registration'!BF10</f>
        <v>1.6842105263157894</v>
      </c>
      <c r="AA24" s="158" t="str">
        <f>'LGA Registration'!BG10</f>
        <v/>
      </c>
      <c r="AB24" s="162" t="str">
        <f>'LGA Registration'!BH10</f>
        <v/>
      </c>
    </row>
    <row r="25" spans="1:28" x14ac:dyDescent="0.25">
      <c r="A25" s="193" t="str">
        <f ca="1">'LGA Registration'!A11</f>
        <v>LGA8</v>
      </c>
      <c r="B25" s="167" t="s">
        <v>8</v>
      </c>
      <c r="C25" s="158" t="str">
        <f>'LGA Registration'!H11</f>
        <v/>
      </c>
      <c r="D25" s="158" t="str">
        <f>'LGA Registration'!I11</f>
        <v/>
      </c>
      <c r="E25" s="158" t="str">
        <f>'LGA Registration'!J11</f>
        <v/>
      </c>
      <c r="F25" s="158" t="str">
        <f>'LGA Registration'!K11</f>
        <v/>
      </c>
      <c r="G25" s="158" t="str">
        <f>'LGA Registration'!L11</f>
        <v/>
      </c>
      <c r="H25" s="158" t="str">
        <f>'LGA Registration'!M11</f>
        <v/>
      </c>
      <c r="I25" s="158" t="str">
        <f>'LGA Registration'!N11</f>
        <v/>
      </c>
      <c r="J25" s="158" t="str">
        <f>'LGA Registration'!O11</f>
        <v/>
      </c>
      <c r="K25" s="158" t="str">
        <f>'LGA Registration'!P11</f>
        <v/>
      </c>
      <c r="L25" s="158" t="str">
        <f>'LGA Registration'!Q11</f>
        <v/>
      </c>
      <c r="M25" s="158" t="str">
        <f>'LGA Registration'!R11</f>
        <v/>
      </c>
      <c r="N25" s="158" t="str">
        <f>'LGA Registration'!S11</f>
        <v/>
      </c>
      <c r="O25" s="158" t="str">
        <f>'LGA Registration'!T11</f>
        <v/>
      </c>
      <c r="P25" s="158" t="str">
        <f>'LGA Registration'!U11</f>
        <v/>
      </c>
      <c r="Q25" s="158" t="str">
        <f>'LGA Registration'!V11</f>
        <v/>
      </c>
      <c r="R25" s="158" t="str">
        <f>'LGA Registration'!W11</f>
        <v/>
      </c>
      <c r="S25" s="158" t="str">
        <f>'LGA Registration'!X11</f>
        <v/>
      </c>
      <c r="T25" s="158" t="str">
        <f>'LGA Registration'!Y11</f>
        <v/>
      </c>
      <c r="U25" s="158" t="str">
        <f>'LGA Registration'!Z11</f>
        <v/>
      </c>
      <c r="V25" s="158" t="str">
        <f>'LGA Registration'!AA11</f>
        <v/>
      </c>
      <c r="W25" s="158" t="str">
        <f>'LGA Registration'!AB11</f>
        <v/>
      </c>
      <c r="X25" s="158" t="str">
        <f>'LGA Registration'!AC11</f>
        <v/>
      </c>
      <c r="Y25" s="158" t="str">
        <f>'LGA Registration'!AD11</f>
        <v/>
      </c>
      <c r="Z25" s="158" t="str">
        <f>'LGA Registration'!AE11</f>
        <v/>
      </c>
      <c r="AA25" s="158" t="str">
        <f>'LGA Registration'!AF11</f>
        <v/>
      </c>
      <c r="AB25" s="162" t="str">
        <f>'LGA Registration'!AG11</f>
        <v/>
      </c>
    </row>
    <row r="26" spans="1:28" ht="14.45" customHeight="1" x14ac:dyDescent="0.25">
      <c r="A26" s="193"/>
      <c r="B26" s="167" t="s">
        <v>18</v>
      </c>
      <c r="C26" s="158" t="str">
        <f>'LGA Registration'!AI11</f>
        <v/>
      </c>
      <c r="D26" s="158" t="str">
        <f>'LGA Registration'!AJ11</f>
        <v/>
      </c>
      <c r="E26" s="158" t="str">
        <f>'LGA Registration'!AK11</f>
        <v/>
      </c>
      <c r="F26" s="158" t="str">
        <f>'LGA Registration'!AL11</f>
        <v/>
      </c>
      <c r="G26" s="158" t="str">
        <f>'LGA Registration'!AM11</f>
        <v/>
      </c>
      <c r="H26" s="158" t="str">
        <f>'LGA Registration'!AN11</f>
        <v/>
      </c>
      <c r="I26" s="158" t="str">
        <f>'LGA Registration'!AO11</f>
        <v/>
      </c>
      <c r="J26" s="158" t="str">
        <f>'LGA Registration'!AP11</f>
        <v/>
      </c>
      <c r="K26" s="158" t="str">
        <f>'LGA Registration'!AQ11</f>
        <v/>
      </c>
      <c r="L26" s="158" t="str">
        <f>'LGA Registration'!AR11</f>
        <v/>
      </c>
      <c r="M26" s="158" t="str">
        <f>'LGA Registration'!AS11</f>
        <v/>
      </c>
      <c r="N26" s="158" t="str">
        <f>'LGA Registration'!AT11</f>
        <v/>
      </c>
      <c r="O26" s="158" t="str">
        <f>'LGA Registration'!AU11</f>
        <v/>
      </c>
      <c r="P26" s="158" t="str">
        <f>'LGA Registration'!AV11</f>
        <v/>
      </c>
      <c r="Q26" s="158" t="str">
        <f>'LGA Registration'!AW11</f>
        <v/>
      </c>
      <c r="R26" s="158" t="str">
        <f>'LGA Registration'!AX11</f>
        <v/>
      </c>
      <c r="S26" s="158" t="str">
        <f>'LGA Registration'!AY11</f>
        <v/>
      </c>
      <c r="T26" s="158" t="str">
        <f>'LGA Registration'!AZ11</f>
        <v/>
      </c>
      <c r="U26" s="158" t="str">
        <f>'LGA Registration'!BA11</f>
        <v/>
      </c>
      <c r="V26" s="158" t="str">
        <f>'LGA Registration'!BB11</f>
        <v/>
      </c>
      <c r="W26" s="158" t="str">
        <f>'LGA Registration'!BC11</f>
        <v/>
      </c>
      <c r="X26" s="158" t="str">
        <f>'LGA Registration'!BD11</f>
        <v/>
      </c>
      <c r="Y26" s="158" t="str">
        <f>'LGA Registration'!BE11</f>
        <v/>
      </c>
      <c r="Z26" s="158" t="str">
        <f>'LGA Registration'!BF11</f>
        <v/>
      </c>
      <c r="AA26" s="158" t="str">
        <f>'LGA Registration'!BG11</f>
        <v/>
      </c>
      <c r="AB26" s="162" t="str">
        <f>'LGA Registration'!BH11</f>
        <v/>
      </c>
    </row>
    <row r="27" spans="1:28" x14ac:dyDescent="0.25">
      <c r="A27" s="194" t="str">
        <f ca="1">'LGA Registration'!A12</f>
        <v>LGA9</v>
      </c>
      <c r="B27" s="166" t="s">
        <v>8</v>
      </c>
      <c r="C27" s="158" t="str">
        <f>'LGA Registration'!H12</f>
        <v/>
      </c>
      <c r="D27" s="158" t="str">
        <f>'LGA Registration'!I12</f>
        <v/>
      </c>
      <c r="E27" s="158" t="str">
        <f>'LGA Registration'!J12</f>
        <v/>
      </c>
      <c r="F27" s="158" t="str">
        <f>'LGA Registration'!K12</f>
        <v/>
      </c>
      <c r="G27" s="158" t="str">
        <f>'LGA Registration'!L12</f>
        <v/>
      </c>
      <c r="H27" s="158" t="str">
        <f>'LGA Registration'!M12</f>
        <v/>
      </c>
      <c r="I27" s="158" t="str">
        <f>'LGA Registration'!N12</f>
        <v/>
      </c>
      <c r="J27" s="158" t="str">
        <f>'LGA Registration'!O12</f>
        <v/>
      </c>
      <c r="K27" s="158" t="str">
        <f>'LGA Registration'!P12</f>
        <v/>
      </c>
      <c r="L27" s="158" t="str">
        <f>'LGA Registration'!Q12</f>
        <v/>
      </c>
      <c r="M27" s="158" t="str">
        <f>'LGA Registration'!R12</f>
        <v/>
      </c>
      <c r="N27" s="158" t="str">
        <f>'LGA Registration'!S12</f>
        <v/>
      </c>
      <c r="O27" s="158" t="str">
        <f>'LGA Registration'!T12</f>
        <v/>
      </c>
      <c r="P27" s="158" t="str">
        <f>'LGA Registration'!U12</f>
        <v/>
      </c>
      <c r="Q27" s="158" t="str">
        <f>'LGA Registration'!V12</f>
        <v/>
      </c>
      <c r="R27" s="158" t="str">
        <f>'LGA Registration'!W12</f>
        <v/>
      </c>
      <c r="S27" s="158" t="str">
        <f>'LGA Registration'!X12</f>
        <v/>
      </c>
      <c r="T27" s="158" t="str">
        <f>'LGA Registration'!Y12</f>
        <v/>
      </c>
      <c r="U27" s="158" t="str">
        <f>'LGA Registration'!Z12</f>
        <v/>
      </c>
      <c r="V27" s="158" t="str">
        <f>'LGA Registration'!AA12</f>
        <v/>
      </c>
      <c r="W27" s="158" t="str">
        <f>'LGA Registration'!AB12</f>
        <v/>
      </c>
      <c r="X27" s="158" t="str">
        <f>'LGA Registration'!AC12</f>
        <v/>
      </c>
      <c r="Y27" s="158" t="str">
        <f>'LGA Registration'!AD12</f>
        <v/>
      </c>
      <c r="Z27" s="158" t="str">
        <f>'LGA Registration'!AE12</f>
        <v/>
      </c>
      <c r="AA27" s="158" t="str">
        <f>'LGA Registration'!AF12</f>
        <v/>
      </c>
      <c r="AB27" s="162" t="str">
        <f>'LGA Registration'!AG12</f>
        <v/>
      </c>
    </row>
    <row r="28" spans="1:28" ht="14.45" customHeight="1" x14ac:dyDescent="0.25">
      <c r="A28" s="194"/>
      <c r="B28" s="166" t="s">
        <v>18</v>
      </c>
      <c r="C28" s="158" t="str">
        <f>'LGA Registration'!AI12</f>
        <v/>
      </c>
      <c r="D28" s="158" t="str">
        <f>'LGA Registration'!AJ12</f>
        <v/>
      </c>
      <c r="E28" s="158" t="str">
        <f>'LGA Registration'!AK12</f>
        <v/>
      </c>
      <c r="F28" s="158" t="str">
        <f>'LGA Registration'!AL12</f>
        <v/>
      </c>
      <c r="G28" s="158" t="str">
        <f>'LGA Registration'!AM12</f>
        <v/>
      </c>
      <c r="H28" s="158" t="str">
        <f>'LGA Registration'!AN12</f>
        <v/>
      </c>
      <c r="I28" s="158" t="str">
        <f>'LGA Registration'!AO12</f>
        <v/>
      </c>
      <c r="J28" s="158" t="str">
        <f>'LGA Registration'!AP12</f>
        <v/>
      </c>
      <c r="K28" s="158" t="str">
        <f>'LGA Registration'!AQ12</f>
        <v/>
      </c>
      <c r="L28" s="158" t="str">
        <f>'LGA Registration'!AR12</f>
        <v/>
      </c>
      <c r="M28" s="158" t="str">
        <f>'LGA Registration'!AS12</f>
        <v/>
      </c>
      <c r="N28" s="158" t="str">
        <f>'LGA Registration'!AT12</f>
        <v/>
      </c>
      <c r="O28" s="158" t="str">
        <f>'LGA Registration'!AU12</f>
        <v/>
      </c>
      <c r="P28" s="158" t="str">
        <f>'LGA Registration'!AV12</f>
        <v/>
      </c>
      <c r="Q28" s="158" t="str">
        <f>'LGA Registration'!AW12</f>
        <v/>
      </c>
      <c r="R28" s="158" t="str">
        <f>'LGA Registration'!AX12</f>
        <v/>
      </c>
      <c r="S28" s="158" t="str">
        <f>'LGA Registration'!AY12</f>
        <v/>
      </c>
      <c r="T28" s="158" t="str">
        <f>'LGA Registration'!AZ12</f>
        <v/>
      </c>
      <c r="U28" s="158" t="str">
        <f>'LGA Registration'!BA12</f>
        <v/>
      </c>
      <c r="V28" s="158" t="str">
        <f>'LGA Registration'!BB12</f>
        <v/>
      </c>
      <c r="W28" s="158" t="str">
        <f>'LGA Registration'!BC12</f>
        <v/>
      </c>
      <c r="X28" s="158" t="str">
        <f>'LGA Registration'!BD12</f>
        <v/>
      </c>
      <c r="Y28" s="158" t="str">
        <f>'LGA Registration'!BE12</f>
        <v/>
      </c>
      <c r="Z28" s="158" t="str">
        <f>'LGA Registration'!BF12</f>
        <v/>
      </c>
      <c r="AA28" s="158" t="str">
        <f>'LGA Registration'!BG12</f>
        <v/>
      </c>
      <c r="AB28" s="162" t="str">
        <f>'LGA Registration'!BH12</f>
        <v/>
      </c>
    </row>
    <row r="29" spans="1:28" x14ac:dyDescent="0.25">
      <c r="A29" s="193" t="str">
        <f ca="1">'LGA Registration'!A13</f>
        <v>LGA10</v>
      </c>
      <c r="B29" s="167" t="s">
        <v>8</v>
      </c>
      <c r="C29" s="158" t="str">
        <f>'LGA Registration'!H13</f>
        <v/>
      </c>
      <c r="D29" s="158" t="str">
        <f>'LGA Registration'!I13</f>
        <v/>
      </c>
      <c r="E29" s="158" t="str">
        <f>'LGA Registration'!J13</f>
        <v/>
      </c>
      <c r="F29" s="158" t="str">
        <f>'LGA Registration'!K13</f>
        <v/>
      </c>
      <c r="G29" s="158" t="str">
        <f>'LGA Registration'!L13</f>
        <v/>
      </c>
      <c r="H29" s="158" t="str">
        <f>'LGA Registration'!M13</f>
        <v/>
      </c>
      <c r="I29" s="158" t="str">
        <f>'LGA Registration'!N13</f>
        <v/>
      </c>
      <c r="J29" s="158" t="str">
        <f>'LGA Registration'!O13</f>
        <v/>
      </c>
      <c r="K29" s="158" t="str">
        <f>'LGA Registration'!P13</f>
        <v/>
      </c>
      <c r="L29" s="158" t="str">
        <f>'LGA Registration'!Q13</f>
        <v/>
      </c>
      <c r="M29" s="158" t="str">
        <f>'LGA Registration'!R13</f>
        <v/>
      </c>
      <c r="N29" s="158" t="str">
        <f>'LGA Registration'!S13</f>
        <v/>
      </c>
      <c r="O29" s="158" t="str">
        <f>'LGA Registration'!T13</f>
        <v/>
      </c>
      <c r="P29" s="158" t="str">
        <f>'LGA Registration'!U13</f>
        <v/>
      </c>
      <c r="Q29" s="158" t="str">
        <f>'LGA Registration'!V13</f>
        <v/>
      </c>
      <c r="R29" s="158" t="str">
        <f>'LGA Registration'!W13</f>
        <v/>
      </c>
      <c r="S29" s="158" t="str">
        <f>'LGA Registration'!X13</f>
        <v/>
      </c>
      <c r="T29" s="158" t="str">
        <f>'LGA Registration'!Y13</f>
        <v/>
      </c>
      <c r="U29" s="158" t="str">
        <f>'LGA Registration'!Z13</f>
        <v/>
      </c>
      <c r="V29" s="158" t="str">
        <f>'LGA Registration'!AA13</f>
        <v/>
      </c>
      <c r="W29" s="158" t="str">
        <f>'LGA Registration'!AB13</f>
        <v/>
      </c>
      <c r="X29" s="158" t="str">
        <f>'LGA Registration'!AC13</f>
        <v/>
      </c>
      <c r="Y29" s="158" t="str">
        <f>'LGA Registration'!AD13</f>
        <v/>
      </c>
      <c r="Z29" s="158" t="str">
        <f>'LGA Registration'!AE13</f>
        <v/>
      </c>
      <c r="AA29" s="158" t="str">
        <f>'LGA Registration'!AF13</f>
        <v/>
      </c>
      <c r="AB29" s="162" t="str">
        <f>'LGA Registration'!AG13</f>
        <v/>
      </c>
    </row>
    <row r="30" spans="1:28" ht="15" customHeight="1" x14ac:dyDescent="0.25">
      <c r="A30" s="195"/>
      <c r="B30" s="168" t="s">
        <v>18</v>
      </c>
      <c r="C30" s="163" t="str">
        <f>'LGA Registration'!AI13</f>
        <v/>
      </c>
      <c r="D30" s="163" t="str">
        <f>'LGA Registration'!AJ13</f>
        <v/>
      </c>
      <c r="E30" s="163" t="str">
        <f>'LGA Registration'!AK13</f>
        <v/>
      </c>
      <c r="F30" s="163" t="str">
        <f>'LGA Registration'!AL13</f>
        <v/>
      </c>
      <c r="G30" s="163" t="str">
        <f>'LGA Registration'!AM13</f>
        <v/>
      </c>
      <c r="H30" s="163" t="str">
        <f>'LGA Registration'!AN13</f>
        <v/>
      </c>
      <c r="I30" s="163" t="str">
        <f>'LGA Registration'!AO13</f>
        <v/>
      </c>
      <c r="J30" s="163" t="str">
        <f>'LGA Registration'!AP13</f>
        <v/>
      </c>
      <c r="K30" s="163" t="str">
        <f>'LGA Registration'!AQ13</f>
        <v/>
      </c>
      <c r="L30" s="163" t="str">
        <f>'LGA Registration'!AR13</f>
        <v/>
      </c>
      <c r="M30" s="163" t="str">
        <f>'LGA Registration'!AS13</f>
        <v/>
      </c>
      <c r="N30" s="163" t="str">
        <f>'LGA Registration'!AT13</f>
        <v/>
      </c>
      <c r="O30" s="163" t="str">
        <f>'LGA Registration'!AU13</f>
        <v/>
      </c>
      <c r="P30" s="163" t="str">
        <f>'LGA Registration'!AV13</f>
        <v/>
      </c>
      <c r="Q30" s="163" t="str">
        <f>'LGA Registration'!AW13</f>
        <v/>
      </c>
      <c r="R30" s="163" t="str">
        <f>'LGA Registration'!AX13</f>
        <v/>
      </c>
      <c r="S30" s="163" t="str">
        <f>'LGA Registration'!AY13</f>
        <v/>
      </c>
      <c r="T30" s="163" t="str">
        <f>'LGA Registration'!AZ13</f>
        <v/>
      </c>
      <c r="U30" s="163" t="str">
        <f>'LGA Registration'!BA13</f>
        <v/>
      </c>
      <c r="V30" s="163" t="str">
        <f>'LGA Registration'!BB13</f>
        <v/>
      </c>
      <c r="W30" s="163" t="str">
        <f>'LGA Registration'!BC13</f>
        <v/>
      </c>
      <c r="X30" s="163" t="str">
        <f>'LGA Registration'!BD13</f>
        <v/>
      </c>
      <c r="Y30" s="163" t="str">
        <f>'LGA Registration'!BE13</f>
        <v/>
      </c>
      <c r="Z30" s="163" t="str">
        <f>'LGA Registration'!BF13</f>
        <v/>
      </c>
      <c r="AA30" s="163" t="str">
        <f>'LGA Registration'!BG13</f>
        <v/>
      </c>
      <c r="AB30" s="164" t="str">
        <f>'LGA Registration'!BH13</f>
        <v/>
      </c>
    </row>
    <row r="31" spans="1:28" x14ac:dyDescent="0.25">
      <c r="A31" s="14"/>
    </row>
    <row r="32" spans="1:28" x14ac:dyDescent="0.25">
      <c r="A32" s="14"/>
    </row>
    <row r="33" spans="1:26" x14ac:dyDescent="0.25">
      <c r="A33" s="14"/>
    </row>
    <row r="34" spans="1:26" x14ac:dyDescent="0.25">
      <c r="A34" s="14"/>
    </row>
    <row r="35" spans="1:26" x14ac:dyDescent="0.25">
      <c r="A35" s="14"/>
    </row>
    <row r="36" spans="1:26" ht="18.75" x14ac:dyDescent="0.25">
      <c r="A36" s="19" t="s">
        <v>48</v>
      </c>
      <c r="U36"/>
      <c r="V36"/>
      <c r="W36"/>
      <c r="X36"/>
      <c r="Y36"/>
      <c r="Z36"/>
    </row>
    <row r="37" spans="1:26" ht="18" x14ac:dyDescent="0.25">
      <c r="B37" s="20"/>
      <c r="C37" s="20"/>
      <c r="D37" s="20"/>
      <c r="E37" s="20"/>
      <c r="F37" s="21"/>
      <c r="N37" s="184" t="s">
        <v>0</v>
      </c>
      <c r="O37" s="184"/>
      <c r="P37" s="185"/>
      <c r="Q37" s="186" t="s">
        <v>22</v>
      </c>
      <c r="R37" s="184"/>
      <c r="S37" s="184"/>
      <c r="U37"/>
      <c r="V37"/>
      <c r="W37"/>
      <c r="X37"/>
      <c r="Y37"/>
      <c r="Z37"/>
    </row>
    <row r="38" spans="1:26" ht="39" x14ac:dyDescent="0.25">
      <c r="A38" s="76" t="s">
        <v>26</v>
      </c>
      <c r="B38" s="37" t="s">
        <v>18</v>
      </c>
      <c r="C38" s="38" t="s">
        <v>1</v>
      </c>
      <c r="D38" s="39" t="s">
        <v>21</v>
      </c>
      <c r="E38" s="38" t="s">
        <v>2</v>
      </c>
      <c r="F38" s="38" t="s">
        <v>3</v>
      </c>
      <c r="G38" s="39" t="s">
        <v>21</v>
      </c>
      <c r="H38" s="38" t="s">
        <v>2</v>
      </c>
      <c r="I38" s="38" t="s">
        <v>4</v>
      </c>
      <c r="J38" s="39" t="s">
        <v>21</v>
      </c>
      <c r="K38" s="38" t="s">
        <v>2</v>
      </c>
      <c r="L38" s="35"/>
      <c r="M38" s="35"/>
      <c r="N38" s="45" t="s">
        <v>23</v>
      </c>
      <c r="O38" s="45" t="s">
        <v>24</v>
      </c>
      <c r="P38" s="49" t="s">
        <v>25</v>
      </c>
      <c r="Q38" s="48" t="s">
        <v>23</v>
      </c>
      <c r="R38" s="45" t="s">
        <v>24</v>
      </c>
      <c r="S38" s="45" t="s">
        <v>25</v>
      </c>
      <c r="U38"/>
      <c r="V38"/>
      <c r="W38"/>
      <c r="X38"/>
      <c r="Y38"/>
      <c r="Z38"/>
    </row>
    <row r="39" spans="1:26" ht="25.15" customHeight="1" x14ac:dyDescent="0.25">
      <c r="A39" s="77" t="str">
        <f ca="1">'LGA Registration'!BJ4</f>
        <v>Tarka</v>
      </c>
      <c r="B39" s="40">
        <f>IFERROR((I39/F39),"")</f>
        <v>0.57983193277310929</v>
      </c>
      <c r="C39" s="41">
        <f>'LGA Registration'!BK4</f>
        <v>8980</v>
      </c>
      <c r="D39" s="41">
        <f>'LGA Registration'!BL4</f>
        <v>0</v>
      </c>
      <c r="E39" s="42" t="str">
        <f>'LGA Registration'!BM4</f>
        <v/>
      </c>
      <c r="F39" s="41">
        <f>'LGA Registration'!BN4</f>
        <v>238</v>
      </c>
      <c r="G39" s="41">
        <f>'LGA Registration'!BO4</f>
        <v>0</v>
      </c>
      <c r="H39" s="42" t="str">
        <f>'LGA Registration'!BP4</f>
        <v/>
      </c>
      <c r="I39" s="41">
        <f>'LGA Registration'!BQ4</f>
        <v>138</v>
      </c>
      <c r="J39" s="41">
        <f>'LGA Registration'!BR4</f>
        <v>0</v>
      </c>
      <c r="K39" s="42" t="str">
        <f>'LGA Registration'!BS4</f>
        <v/>
      </c>
      <c r="L39" s="132"/>
      <c r="M39" s="132"/>
      <c r="N39" s="133">
        <f>Tarka!$L$6</f>
        <v>3695</v>
      </c>
      <c r="O39" s="133">
        <f>Tarka!$M$6</f>
        <v>198</v>
      </c>
      <c r="P39" s="50">
        <f>IFERROR(O39/N39,"")</f>
        <v>5.3585926928281465E-2</v>
      </c>
      <c r="Q39" s="134">
        <f>Tarka!$L$7</f>
        <v>5285</v>
      </c>
      <c r="R39" s="133">
        <f>Tarka!$M$7</f>
        <v>40</v>
      </c>
      <c r="S39" s="46">
        <f>IFERROR(R39/Q39,"")</f>
        <v>7.5685903500473037E-3</v>
      </c>
      <c r="T39" s="2"/>
      <c r="U39"/>
      <c r="V39"/>
      <c r="W39"/>
      <c r="X39"/>
      <c r="Y39"/>
      <c r="Z39"/>
    </row>
    <row r="40" spans="1:26" ht="25.15" customHeight="1" x14ac:dyDescent="0.25">
      <c r="A40" s="78" t="str">
        <f ca="1">'LGA Registration'!BJ5</f>
        <v xml:space="preserve">Logo </v>
      </c>
      <c r="B40" s="43">
        <f t="shared" ref="B40:B48" si="0">IFERROR((I40/F40),"")</f>
        <v>1.0856973995271868</v>
      </c>
      <c r="C40" s="44">
        <f>'LGA Registration'!BK5</f>
        <v>68790</v>
      </c>
      <c r="D40" s="44">
        <f>'LGA Registration'!BL5</f>
        <v>29798</v>
      </c>
      <c r="E40" s="43">
        <f>'LGA Registration'!BM5</f>
        <v>2.3085441975971541</v>
      </c>
      <c r="F40" s="44">
        <f>'LGA Registration'!BN5</f>
        <v>1692</v>
      </c>
      <c r="G40" s="44">
        <f>'LGA Registration'!BO5</f>
        <v>4755</v>
      </c>
      <c r="H40" s="43">
        <f>'LGA Registration'!BP5</f>
        <v>0.35583596214511043</v>
      </c>
      <c r="I40" s="44">
        <f>'LGA Registration'!BQ5</f>
        <v>1837</v>
      </c>
      <c r="J40" s="44">
        <f>'LGA Registration'!BR5</f>
        <v>5303</v>
      </c>
      <c r="K40" s="43">
        <f>'LGA Registration'!BS5</f>
        <v>0.34640769375825003</v>
      </c>
      <c r="L40" s="132"/>
      <c r="M40" s="132"/>
      <c r="N40" s="136">
        <f>'Logo '!$L$6</f>
        <v>68790</v>
      </c>
      <c r="O40" s="136">
        <f>'Logo '!$M$6</f>
        <v>1692</v>
      </c>
      <c r="P40" s="51">
        <f t="shared" ref="P40:P48" si="1">IFERROR(O40/N40,"")</f>
        <v>2.459659834278238E-2</v>
      </c>
      <c r="Q40" s="135">
        <f>'Logo '!$L$7</f>
        <v>0</v>
      </c>
      <c r="R40" s="136">
        <f>'Logo '!$M$7</f>
        <v>0</v>
      </c>
      <c r="S40" s="47" t="str">
        <f t="shared" ref="S40:S48" si="2">IFERROR(R40/Q40,"")</f>
        <v/>
      </c>
      <c r="U40"/>
      <c r="V40"/>
      <c r="W40"/>
      <c r="X40"/>
      <c r="Y40"/>
      <c r="Z40"/>
    </row>
    <row r="41" spans="1:26" ht="25.15" customHeight="1" x14ac:dyDescent="0.25">
      <c r="A41" s="79" t="str">
        <f ca="1">'LGA Registration'!BJ6</f>
        <v>Katsina-Ala</v>
      </c>
      <c r="B41" s="40">
        <f t="shared" si="0"/>
        <v>0.5714285714285714</v>
      </c>
      <c r="C41" s="41">
        <f>'LGA Registration'!BK6</f>
        <v>9996</v>
      </c>
      <c r="D41" s="41">
        <f>'LGA Registration'!BL6</f>
        <v>0</v>
      </c>
      <c r="E41" s="42" t="str">
        <f>'LGA Registration'!BM6</f>
        <v/>
      </c>
      <c r="F41" s="41">
        <f>'LGA Registration'!BN6</f>
        <v>490</v>
      </c>
      <c r="G41" s="41">
        <f>'LGA Registration'!BO6</f>
        <v>0</v>
      </c>
      <c r="H41" s="42" t="str">
        <f>'LGA Registration'!BP6</f>
        <v/>
      </c>
      <c r="I41" s="131">
        <f>'LGA Registration'!BQ6</f>
        <v>280</v>
      </c>
      <c r="J41" s="41">
        <f>'LGA Registration'!BR6</f>
        <v>0</v>
      </c>
      <c r="K41" s="42" t="str">
        <f>'LGA Registration'!BS6</f>
        <v/>
      </c>
      <c r="L41" s="132"/>
      <c r="M41" s="132"/>
      <c r="N41" s="133">
        <f>'Katsina-Ala'!$L$6</f>
        <v>9996</v>
      </c>
      <c r="O41" s="133">
        <f>'Katsina-Ala'!$M$6</f>
        <v>490</v>
      </c>
      <c r="P41" s="50">
        <f t="shared" si="1"/>
        <v>4.9019607843137254E-2</v>
      </c>
      <c r="Q41" s="134">
        <f>'Katsina-Ala'!$L$7</f>
        <v>0</v>
      </c>
      <c r="R41" s="133">
        <f>'Katsina-Ala'!$M$7</f>
        <v>0</v>
      </c>
      <c r="S41" s="46" t="str">
        <f t="shared" si="2"/>
        <v/>
      </c>
      <c r="U41"/>
      <c r="V41"/>
      <c r="W41"/>
      <c r="X41"/>
      <c r="Y41"/>
      <c r="Z41"/>
    </row>
    <row r="42" spans="1:26" ht="25.15" customHeight="1" x14ac:dyDescent="0.25">
      <c r="A42" s="78" t="str">
        <f ca="1">'LGA Registration'!BJ7</f>
        <v>Konshisha</v>
      </c>
      <c r="B42" s="43">
        <f t="shared" si="0"/>
        <v>0.42231947483588622</v>
      </c>
      <c r="C42" s="44">
        <f>'LGA Registration'!BK7</f>
        <v>33158</v>
      </c>
      <c r="D42" s="44">
        <f>'LGA Registration'!BL7</f>
        <v>28712</v>
      </c>
      <c r="E42" s="43">
        <f>'LGA Registration'!BM7</f>
        <v>1.1548481471161884</v>
      </c>
      <c r="F42" s="44">
        <f>'LGA Registration'!BN7</f>
        <v>457</v>
      </c>
      <c r="G42" s="44">
        <f>'LGA Registration'!BO7</f>
        <v>1223</v>
      </c>
      <c r="H42" s="43">
        <f>'LGA Registration'!BP7</f>
        <v>0.37367130008176613</v>
      </c>
      <c r="I42" s="44">
        <f>'LGA Registration'!BQ7</f>
        <v>193</v>
      </c>
      <c r="J42" s="44">
        <f>'LGA Registration'!BR7</f>
        <v>0</v>
      </c>
      <c r="K42" s="43" t="str">
        <f>'LGA Registration'!BS7</f>
        <v/>
      </c>
      <c r="L42" s="132"/>
      <c r="M42" s="132"/>
      <c r="N42" s="136">
        <f>Konshisha!$L$6</f>
        <v>33158</v>
      </c>
      <c r="O42" s="136">
        <f>Konshisha!$M$6</f>
        <v>457</v>
      </c>
      <c r="P42" s="51">
        <f t="shared" si="1"/>
        <v>1.3782495928584354E-2</v>
      </c>
      <c r="Q42" s="135">
        <f>Konshisha!$L$7</f>
        <v>0</v>
      </c>
      <c r="R42" s="136">
        <f>Konshisha!$M$7</f>
        <v>0</v>
      </c>
      <c r="S42" s="47" t="str">
        <f t="shared" si="2"/>
        <v/>
      </c>
      <c r="U42"/>
      <c r="V42"/>
      <c r="W42"/>
      <c r="X42"/>
      <c r="Y42"/>
      <c r="Z42"/>
    </row>
    <row r="43" spans="1:26" ht="25.15" customHeight="1" x14ac:dyDescent="0.25">
      <c r="A43" s="79" t="str">
        <f ca="1">'LGA Registration'!BJ8</f>
        <v>Gwer West</v>
      </c>
      <c r="B43" s="40">
        <f t="shared" si="0"/>
        <v>0.61440677966101698</v>
      </c>
      <c r="C43" s="41">
        <f>'LGA Registration'!BK8</f>
        <v>50308</v>
      </c>
      <c r="D43" s="41">
        <f>'LGA Registration'!BL8</f>
        <v>36910</v>
      </c>
      <c r="E43" s="42">
        <f>'LGA Registration'!BM8</f>
        <v>1.3629910593335139</v>
      </c>
      <c r="F43" s="41">
        <f>'LGA Registration'!BN8</f>
        <v>708</v>
      </c>
      <c r="G43" s="41">
        <f>'LGA Registration'!BO8</f>
        <v>2744</v>
      </c>
      <c r="H43" s="42">
        <f>'LGA Registration'!BP8</f>
        <v>0.25801749271137026</v>
      </c>
      <c r="I43" s="41">
        <f>'LGA Registration'!BQ8</f>
        <v>435</v>
      </c>
      <c r="J43" s="41">
        <f>'LGA Registration'!BR8</f>
        <v>0</v>
      </c>
      <c r="K43" s="42" t="str">
        <f>'LGA Registration'!BS8</f>
        <v/>
      </c>
      <c r="L43" s="132"/>
      <c r="M43" s="132"/>
      <c r="N43" s="133">
        <f>'Gwer West'!$L$6</f>
        <v>27004</v>
      </c>
      <c r="O43" s="133">
        <f>'Gwer West'!$M$6</f>
        <v>586</v>
      </c>
      <c r="P43" s="50">
        <f t="shared" si="1"/>
        <v>2.1700488816471634E-2</v>
      </c>
      <c r="Q43" s="134">
        <f>'Gwer West'!$L$7</f>
        <v>23304</v>
      </c>
      <c r="R43" s="133">
        <f>'Gwer West'!$M$7</f>
        <v>122</v>
      </c>
      <c r="S43" s="46">
        <f t="shared" si="2"/>
        <v>5.2351527634740816E-3</v>
      </c>
      <c r="U43"/>
      <c r="V43"/>
      <c r="W43"/>
      <c r="X43"/>
      <c r="Y43"/>
      <c r="Z43"/>
    </row>
    <row r="44" spans="1:26" ht="25.15" customHeight="1" x14ac:dyDescent="0.25">
      <c r="A44" s="78" t="str">
        <f ca="1">'LGA Registration'!BJ9</f>
        <v>Buruku</v>
      </c>
      <c r="B44" s="43">
        <f t="shared" si="0"/>
        <v>1.4209354120267261</v>
      </c>
      <c r="C44" s="44">
        <f>'LGA Registration'!BK9</f>
        <v>21908</v>
      </c>
      <c r="D44" s="44">
        <f>'LGA Registration'!BL9</f>
        <v>10900</v>
      </c>
      <c r="E44" s="43">
        <f>'LGA Registration'!BM9</f>
        <v>2.0099082568807338</v>
      </c>
      <c r="F44" s="44">
        <f>'LGA Registration'!BN9</f>
        <v>449</v>
      </c>
      <c r="G44" s="44">
        <f>'LGA Registration'!BO9</f>
        <v>983</v>
      </c>
      <c r="H44" s="43">
        <f>'LGA Registration'!BP9</f>
        <v>0.45676500508647</v>
      </c>
      <c r="I44" s="44">
        <f>'LGA Registration'!BQ9</f>
        <v>638</v>
      </c>
      <c r="J44" s="44">
        <f>'LGA Registration'!BR9</f>
        <v>0</v>
      </c>
      <c r="K44" s="43" t="str">
        <f>'LGA Registration'!BS9</f>
        <v/>
      </c>
      <c r="L44" s="132"/>
      <c r="M44" s="132"/>
      <c r="N44" s="136">
        <f>Buruku!$L$6</f>
        <v>11233</v>
      </c>
      <c r="O44" s="136">
        <f>Buruku!$M$6</f>
        <v>348</v>
      </c>
      <c r="P44" s="51">
        <f t="shared" si="1"/>
        <v>3.0980147778865843E-2</v>
      </c>
      <c r="Q44" s="135">
        <f>Buruku!$L$7</f>
        <v>10675</v>
      </c>
      <c r="R44" s="136">
        <f>Buruku!$M$7</f>
        <v>101</v>
      </c>
      <c r="S44" s="47">
        <f t="shared" si="2"/>
        <v>9.4613583138173311E-3</v>
      </c>
      <c r="U44"/>
      <c r="V44"/>
      <c r="W44"/>
      <c r="X44"/>
      <c r="Y44"/>
      <c r="Z44"/>
    </row>
    <row r="45" spans="1:26" ht="25.15" customHeight="1" x14ac:dyDescent="0.25">
      <c r="A45" s="79" t="str">
        <f ca="1">'LGA Registration'!BJ10</f>
        <v>Ushongo</v>
      </c>
      <c r="B45" s="40">
        <f t="shared" si="0"/>
        <v>0.53110047846889952</v>
      </c>
      <c r="C45" s="41">
        <f>'LGA Registration'!BK10</f>
        <v>30576</v>
      </c>
      <c r="D45" s="41">
        <f>'LGA Registration'!BL10</f>
        <v>19347</v>
      </c>
      <c r="E45" s="42">
        <f>'LGA Registration'!BM10</f>
        <v>1.5804000620251202</v>
      </c>
      <c r="F45" s="41">
        <f>'LGA Registration'!BN10</f>
        <v>627</v>
      </c>
      <c r="G45" s="41">
        <f>'LGA Registration'!BO10</f>
        <v>1384</v>
      </c>
      <c r="H45" s="42">
        <f>'LGA Registration'!BP10</f>
        <v>0.45303468208092484</v>
      </c>
      <c r="I45" s="41">
        <f>'LGA Registration'!BQ10</f>
        <v>333</v>
      </c>
      <c r="J45" s="41">
        <f>'LGA Registration'!BR10</f>
        <v>0</v>
      </c>
      <c r="K45" s="42" t="str">
        <f>'LGA Registration'!BS10</f>
        <v/>
      </c>
      <c r="L45" s="132"/>
      <c r="M45" s="132"/>
      <c r="N45" s="133">
        <f>Ushongo!$L$6</f>
        <v>30576</v>
      </c>
      <c r="O45" s="133">
        <f>Ushongo!$M$6</f>
        <v>627</v>
      </c>
      <c r="P45" s="50">
        <f>IFERROR(O45/N45,"")</f>
        <v>2.0506279434850862E-2</v>
      </c>
      <c r="Q45" s="134">
        <f>Ushongo!$L$7</f>
        <v>0</v>
      </c>
      <c r="R45" s="133">
        <f>Ushongo!$M$7</f>
        <v>0</v>
      </c>
      <c r="S45" s="46" t="str">
        <f t="shared" si="2"/>
        <v/>
      </c>
      <c r="U45"/>
      <c r="V45"/>
      <c r="W45"/>
      <c r="X45"/>
      <c r="Y45"/>
      <c r="Z45"/>
    </row>
    <row r="46" spans="1:26" ht="25.15" customHeight="1" x14ac:dyDescent="0.25">
      <c r="A46" s="78" t="str">
        <f ca="1">'LGA Registration'!BJ11</f>
        <v>LGA8</v>
      </c>
      <c r="B46" s="43" t="str">
        <f t="shared" si="0"/>
        <v/>
      </c>
      <c r="C46" s="44">
        <f>'LGA Registration'!BK11</f>
        <v>0</v>
      </c>
      <c r="D46" s="44">
        <f>'LGA Registration'!BL11</f>
        <v>0</v>
      </c>
      <c r="E46" s="43" t="str">
        <f>'LGA Registration'!BM11</f>
        <v/>
      </c>
      <c r="F46" s="44">
        <f>'LGA Registration'!BN11</f>
        <v>0</v>
      </c>
      <c r="G46" s="44">
        <f>'LGA Registration'!BO11</f>
        <v>0</v>
      </c>
      <c r="H46" s="43" t="str">
        <f>'LGA Registration'!BP11</f>
        <v/>
      </c>
      <c r="I46" s="44">
        <f>'LGA Registration'!BQ11</f>
        <v>0</v>
      </c>
      <c r="J46" s="44">
        <f>'LGA Registration'!BR11</f>
        <v>0</v>
      </c>
      <c r="K46" s="43" t="str">
        <f>'LGA Registration'!BS11</f>
        <v/>
      </c>
      <c r="L46" s="132"/>
      <c r="M46" s="132"/>
      <c r="N46" s="136">
        <f>'LGA8'!$K$6</f>
        <v>0</v>
      </c>
      <c r="O46" s="136">
        <f>'LGA8'!$L$6</f>
        <v>0</v>
      </c>
      <c r="P46" s="51" t="str">
        <f t="shared" si="1"/>
        <v/>
      </c>
      <c r="Q46" s="135">
        <f>'LGA8'!$K$7</f>
        <v>0</v>
      </c>
      <c r="R46" s="136">
        <f>'LGA8'!$L$7</f>
        <v>0</v>
      </c>
      <c r="S46" s="47" t="str">
        <f t="shared" si="2"/>
        <v/>
      </c>
      <c r="U46"/>
      <c r="V46"/>
      <c r="W46"/>
      <c r="X46"/>
      <c r="Y46"/>
      <c r="Z46"/>
    </row>
    <row r="47" spans="1:26" ht="25.15" customHeight="1" x14ac:dyDescent="0.25">
      <c r="A47" s="79" t="str">
        <f ca="1">'LGA Registration'!BJ12</f>
        <v>LGA9</v>
      </c>
      <c r="B47" s="40" t="str">
        <f t="shared" si="0"/>
        <v/>
      </c>
      <c r="C47" s="41">
        <f>'LGA Registration'!BK12</f>
        <v>0</v>
      </c>
      <c r="D47" s="41">
        <f>'LGA Registration'!BL12</f>
        <v>0</v>
      </c>
      <c r="E47" s="42" t="str">
        <f>'LGA Registration'!BM12</f>
        <v/>
      </c>
      <c r="F47" s="41">
        <f>'LGA Registration'!BN12</f>
        <v>0</v>
      </c>
      <c r="G47" s="41">
        <f>'LGA Registration'!BO12</f>
        <v>0</v>
      </c>
      <c r="H47" s="42" t="str">
        <f>'LGA Registration'!BP12</f>
        <v/>
      </c>
      <c r="I47" s="41">
        <f>'LGA Registration'!BQ12</f>
        <v>0</v>
      </c>
      <c r="J47" s="41">
        <f>'LGA Registration'!BR12</f>
        <v>0</v>
      </c>
      <c r="K47" s="42" t="str">
        <f>'LGA Registration'!BS12</f>
        <v/>
      </c>
      <c r="L47" s="132"/>
      <c r="M47" s="132"/>
      <c r="N47" s="133">
        <f>'LGA9'!$K$6</f>
        <v>0</v>
      </c>
      <c r="O47" s="133">
        <f>'LGA9'!$L$6</f>
        <v>0</v>
      </c>
      <c r="P47" s="50" t="str">
        <f t="shared" si="1"/>
        <v/>
      </c>
      <c r="Q47" s="134">
        <f>'LGA9'!$K$7</f>
        <v>0</v>
      </c>
      <c r="R47" s="133">
        <f>'LGA9'!$L$7</f>
        <v>0</v>
      </c>
      <c r="S47" s="46" t="str">
        <f t="shared" si="2"/>
        <v/>
      </c>
      <c r="U47"/>
      <c r="V47"/>
      <c r="W47"/>
      <c r="X47"/>
      <c r="Y47"/>
      <c r="Z47"/>
    </row>
    <row r="48" spans="1:26" ht="25.15" customHeight="1" x14ac:dyDescent="0.25">
      <c r="A48" s="78" t="str">
        <f ca="1">'LGA Registration'!BJ13</f>
        <v>LGA10</v>
      </c>
      <c r="B48" s="43" t="str">
        <f t="shared" si="0"/>
        <v/>
      </c>
      <c r="C48" s="44">
        <f>'LGA Registration'!BK13</f>
        <v>0</v>
      </c>
      <c r="D48" s="44">
        <f>'LGA Registration'!BL13</f>
        <v>0</v>
      </c>
      <c r="E48" s="43" t="str">
        <f>'LGA Registration'!BM13</f>
        <v/>
      </c>
      <c r="F48" s="44">
        <f>'LGA Registration'!BN13</f>
        <v>0</v>
      </c>
      <c r="G48" s="44">
        <f>'LGA Registration'!BO13</f>
        <v>0</v>
      </c>
      <c r="H48" s="43" t="str">
        <f>'LGA Registration'!BP13</f>
        <v/>
      </c>
      <c r="I48" s="44">
        <f>'LGA Registration'!BQ13</f>
        <v>0</v>
      </c>
      <c r="J48" s="44">
        <f>'LGA Registration'!BR13</f>
        <v>0</v>
      </c>
      <c r="K48" s="43" t="str">
        <f>'LGA Registration'!BS13</f>
        <v/>
      </c>
      <c r="L48" s="36"/>
      <c r="M48" s="36"/>
      <c r="N48" s="136">
        <f>'LGA10'!$K$6</f>
        <v>0</v>
      </c>
      <c r="O48" s="136">
        <f>'LGA10'!$L$6</f>
        <v>0</v>
      </c>
      <c r="P48" s="51" t="str">
        <f t="shared" si="1"/>
        <v/>
      </c>
      <c r="Q48" s="135">
        <f>'LGA10'!$K$7</f>
        <v>0</v>
      </c>
      <c r="R48" s="136">
        <f>'LGA10'!$L$7</f>
        <v>0</v>
      </c>
      <c r="S48" s="47" t="str">
        <f t="shared" si="2"/>
        <v/>
      </c>
      <c r="U48"/>
      <c r="V48"/>
      <c r="W48"/>
      <c r="X48"/>
      <c r="Y48"/>
      <c r="Z48"/>
    </row>
    <row r="49" spans="1:26" x14ac:dyDescent="0.25">
      <c r="A49" s="33"/>
      <c r="B49" s="30"/>
      <c r="C49" s="2"/>
      <c r="D49" s="2"/>
      <c r="E49" s="30"/>
      <c r="F49" s="2"/>
      <c r="G49" s="2"/>
      <c r="H49" s="30"/>
      <c r="I49" s="2"/>
      <c r="J49" s="2"/>
      <c r="K49" s="30"/>
      <c r="N49" s="2"/>
      <c r="O49" s="2"/>
      <c r="P49" s="34"/>
      <c r="Q49" s="2"/>
      <c r="R49" s="2"/>
      <c r="S49" s="34"/>
      <c r="U49"/>
      <c r="V49"/>
      <c r="W49"/>
      <c r="X49"/>
      <c r="Y49"/>
      <c r="Z49"/>
    </row>
    <row r="50" spans="1:26" x14ac:dyDescent="0.25">
      <c r="A50" s="33"/>
      <c r="B50" s="30"/>
      <c r="C50" s="2"/>
      <c r="D50" s="2"/>
      <c r="E50" s="30"/>
      <c r="F50" s="2"/>
      <c r="G50" s="2"/>
      <c r="H50" s="30"/>
      <c r="I50" s="2"/>
      <c r="J50" s="2"/>
      <c r="K50" s="30"/>
      <c r="N50" s="2"/>
      <c r="O50" s="2"/>
      <c r="P50" s="34"/>
      <c r="Q50" s="2"/>
      <c r="R50" s="2"/>
      <c r="S50" s="34"/>
      <c r="T50"/>
      <c r="U50"/>
      <c r="V50"/>
      <c r="W50"/>
      <c r="X50"/>
      <c r="Y50"/>
      <c r="Z50"/>
    </row>
    <row r="51" spans="1:26" x14ac:dyDescent="0.25">
      <c r="A51" s="33"/>
      <c r="B51" s="30"/>
      <c r="C51" s="2"/>
      <c r="D51" s="2"/>
      <c r="E51" s="30"/>
      <c r="F51" s="2"/>
      <c r="G51" s="2"/>
      <c r="H51" s="30"/>
      <c r="I51" s="2"/>
      <c r="J51" s="2"/>
      <c r="K51" s="30"/>
      <c r="N51" s="2"/>
      <c r="O51" s="2"/>
      <c r="P51" s="34"/>
      <c r="Q51" s="2"/>
      <c r="R51" s="2"/>
      <c r="S51" s="34"/>
      <c r="T51"/>
      <c r="U51"/>
      <c r="V51"/>
      <c r="W51"/>
      <c r="X51"/>
      <c r="Y51"/>
      <c r="Z51"/>
    </row>
    <row r="52" spans="1:26" x14ac:dyDescent="0.25">
      <c r="A52" s="33"/>
      <c r="B52" s="30"/>
      <c r="C52" s="2"/>
      <c r="D52" s="2"/>
      <c r="E52" s="30"/>
      <c r="F52" s="2"/>
      <c r="G52" s="2"/>
      <c r="H52" s="30"/>
      <c r="I52" s="2"/>
      <c r="J52" s="2"/>
      <c r="K52" s="30"/>
      <c r="N52" s="2"/>
      <c r="O52" s="2"/>
      <c r="P52" s="34"/>
      <c r="Q52" s="2"/>
      <c r="R52" s="2"/>
      <c r="S52" s="34"/>
      <c r="T52"/>
      <c r="U52"/>
      <c r="V52"/>
      <c r="W52"/>
      <c r="X52"/>
      <c r="Y52"/>
      <c r="Z52"/>
    </row>
    <row r="53" spans="1:26" x14ac:dyDescent="0.25">
      <c r="A53" s="82"/>
      <c r="B53" s="30"/>
      <c r="C53" s="2"/>
      <c r="D53" s="2"/>
      <c r="E53" s="30"/>
      <c r="F53" s="2"/>
      <c r="G53" s="2"/>
      <c r="H53" s="30"/>
      <c r="I53" s="2"/>
      <c r="J53" s="2"/>
      <c r="K53" s="30"/>
      <c r="N53" s="2"/>
      <c r="O53" s="2"/>
      <c r="P53" s="34"/>
      <c r="Q53" s="2"/>
      <c r="R53" s="2"/>
      <c r="S53" s="34"/>
      <c r="T53"/>
      <c r="U53"/>
      <c r="V53"/>
      <c r="W53"/>
      <c r="X53"/>
      <c r="Y53"/>
      <c r="Z53"/>
    </row>
    <row r="54" spans="1:26" ht="18.75" x14ac:dyDescent="0.25">
      <c r="A54" s="81" t="s">
        <v>49</v>
      </c>
      <c r="B54" s="30"/>
      <c r="C54" s="2"/>
      <c r="D54" s="147"/>
      <c r="E54" s="30"/>
      <c r="G54" s="2"/>
      <c r="H54" s="30"/>
      <c r="I54" s="2"/>
      <c r="J54" s="2"/>
      <c r="K54" s="30"/>
      <c r="N54" s="2"/>
      <c r="O54" s="2"/>
      <c r="P54" s="34"/>
      <c r="Q54" s="2"/>
      <c r="R54" s="2"/>
      <c r="S54" s="34"/>
      <c r="T54"/>
      <c r="U54"/>
      <c r="V54"/>
      <c r="W54"/>
      <c r="X54"/>
      <c r="Y54"/>
      <c r="Z54"/>
    </row>
    <row r="55" spans="1:26" x14ac:dyDescent="0.25">
      <c r="A55" s="82"/>
      <c r="B55" s="30"/>
      <c r="C55" s="2"/>
      <c r="D55" s="2"/>
      <c r="E55" s="30"/>
      <c r="F55" s="2"/>
      <c r="G55" s="2"/>
      <c r="H55" s="30"/>
      <c r="I55" s="2"/>
      <c r="J55" s="2"/>
      <c r="K55" s="30"/>
      <c r="N55" s="2"/>
      <c r="O55" s="2"/>
      <c r="P55" s="34"/>
      <c r="Q55" s="2"/>
      <c r="R55" s="2"/>
      <c r="S55" s="34"/>
      <c r="T55"/>
      <c r="U55"/>
      <c r="V55"/>
      <c r="W55"/>
      <c r="X55"/>
      <c r="Y55"/>
      <c r="Z55"/>
    </row>
    <row r="56" spans="1:26" x14ac:dyDescent="0.25">
      <c r="A56" s="83"/>
      <c r="T56"/>
      <c r="U56"/>
      <c r="V56"/>
      <c r="W56"/>
      <c r="X56"/>
      <c r="Y56"/>
      <c r="Z56"/>
    </row>
    <row r="57" spans="1:26" x14ac:dyDescent="0.25">
      <c r="A57" s="83"/>
      <c r="T57"/>
      <c r="U57"/>
      <c r="V57"/>
      <c r="W57"/>
      <c r="X57"/>
      <c r="Y57"/>
      <c r="Z57"/>
    </row>
    <row r="58" spans="1:26" x14ac:dyDescent="0.25">
      <c r="A58" s="83"/>
      <c r="T58"/>
      <c r="U58"/>
      <c r="V58"/>
      <c r="W58"/>
      <c r="X58"/>
      <c r="Y58"/>
      <c r="Z58"/>
    </row>
    <row r="59" spans="1:26" x14ac:dyDescent="0.25">
      <c r="A59" s="83"/>
      <c r="T59"/>
      <c r="U59"/>
      <c r="V59"/>
      <c r="W59"/>
      <c r="X59"/>
      <c r="Y59"/>
      <c r="Z59"/>
    </row>
    <row r="60" spans="1:26" x14ac:dyDescent="0.25">
      <c r="A60" s="80"/>
    </row>
    <row r="61" spans="1:26" x14ac:dyDescent="0.25">
      <c r="A61" s="80"/>
    </row>
    <row r="62" spans="1:26" x14ac:dyDescent="0.25">
      <c r="A62" s="80"/>
    </row>
    <row r="63" spans="1:26" x14ac:dyDescent="0.25">
      <c r="A63" s="80"/>
    </row>
    <row r="64" spans="1:26" x14ac:dyDescent="0.25">
      <c r="A64" s="80"/>
    </row>
    <row r="65" spans="1:1" x14ac:dyDescent="0.25">
      <c r="A65" s="80"/>
    </row>
    <row r="66" spans="1:1" x14ac:dyDescent="0.25">
      <c r="A66" s="80"/>
    </row>
    <row r="67" spans="1:1" x14ac:dyDescent="0.25">
      <c r="A67" s="80"/>
    </row>
    <row r="68" spans="1:1" x14ac:dyDescent="0.25">
      <c r="A68" s="80"/>
    </row>
    <row r="69" spans="1:1" x14ac:dyDescent="0.25">
      <c r="A69" s="80"/>
    </row>
    <row r="70" spans="1:1" x14ac:dyDescent="0.25">
      <c r="A70" s="80"/>
    </row>
    <row r="71" spans="1:1" x14ac:dyDescent="0.25">
      <c r="A71" s="80"/>
    </row>
    <row r="72" spans="1:1" x14ac:dyDescent="0.25">
      <c r="A72" s="80"/>
    </row>
    <row r="73" spans="1:1" x14ac:dyDescent="0.25">
      <c r="A73" s="80"/>
    </row>
    <row r="74" spans="1:1" x14ac:dyDescent="0.25">
      <c r="A74" s="80"/>
    </row>
    <row r="75" spans="1:1" x14ac:dyDescent="0.25">
      <c r="A75" s="80"/>
    </row>
    <row r="76" spans="1:1" x14ac:dyDescent="0.25">
      <c r="A76" s="80"/>
    </row>
    <row r="77" spans="1:1" x14ac:dyDescent="0.25">
      <c r="A77" s="80"/>
    </row>
    <row r="78" spans="1:1" x14ac:dyDescent="0.25">
      <c r="A78" s="80"/>
    </row>
    <row r="79" spans="1:1" x14ac:dyDescent="0.25">
      <c r="A79" s="80"/>
    </row>
    <row r="80" spans="1:1" x14ac:dyDescent="0.25">
      <c r="A80" s="80"/>
    </row>
    <row r="81" spans="1:1" x14ac:dyDescent="0.25">
      <c r="A81" s="80"/>
    </row>
    <row r="82" spans="1:1" x14ac:dyDescent="0.25">
      <c r="A82" s="80"/>
    </row>
    <row r="83" spans="1:1" x14ac:dyDescent="0.25">
      <c r="A83" s="80"/>
    </row>
    <row r="84" spans="1:1" x14ac:dyDescent="0.25">
      <c r="A84" s="80"/>
    </row>
    <row r="85" spans="1:1" x14ac:dyDescent="0.25">
      <c r="A85" s="80"/>
    </row>
    <row r="86" spans="1:1" x14ac:dyDescent="0.25">
      <c r="A86" s="80"/>
    </row>
    <row r="87" spans="1:1" x14ac:dyDescent="0.25">
      <c r="A87" s="80"/>
    </row>
    <row r="88" spans="1:1" x14ac:dyDescent="0.25">
      <c r="A88" s="80"/>
    </row>
    <row r="89" spans="1:1" x14ac:dyDescent="0.25">
      <c r="A89" s="80"/>
    </row>
    <row r="90" spans="1:1" x14ac:dyDescent="0.25">
      <c r="A90" s="80"/>
    </row>
    <row r="91" spans="1:1" x14ac:dyDescent="0.25">
      <c r="A91" s="80"/>
    </row>
    <row r="92" spans="1:1" x14ac:dyDescent="0.25">
      <c r="A92" s="80"/>
    </row>
    <row r="93" spans="1:1" x14ac:dyDescent="0.25">
      <c r="A93" s="80"/>
    </row>
    <row r="94" spans="1:1" x14ac:dyDescent="0.25">
      <c r="A94" s="80"/>
    </row>
    <row r="95" spans="1:1" x14ac:dyDescent="0.25">
      <c r="A95" s="80"/>
    </row>
    <row r="96" spans="1:1" x14ac:dyDescent="0.25">
      <c r="A96" s="80"/>
    </row>
    <row r="97" spans="1:1" x14ac:dyDescent="0.25">
      <c r="A97" s="80"/>
    </row>
    <row r="98" spans="1:1" x14ac:dyDescent="0.25">
      <c r="A98" s="80"/>
    </row>
    <row r="99" spans="1:1" x14ac:dyDescent="0.25">
      <c r="A99" s="80"/>
    </row>
    <row r="100" spans="1:1" x14ac:dyDescent="0.25">
      <c r="A100" s="80"/>
    </row>
    <row r="101" spans="1:1" x14ac:dyDescent="0.25">
      <c r="A101" s="80"/>
    </row>
    <row r="102" spans="1:1" x14ac:dyDescent="0.25">
      <c r="A102" s="80"/>
    </row>
    <row r="103" spans="1:1" x14ac:dyDescent="0.25">
      <c r="A103" s="80"/>
    </row>
    <row r="104" spans="1:1" x14ac:dyDescent="0.25">
      <c r="A104" s="80"/>
    </row>
    <row r="105" spans="1:1" x14ac:dyDescent="0.25">
      <c r="A105" s="80"/>
    </row>
    <row r="106" spans="1:1" x14ac:dyDescent="0.25">
      <c r="A106" s="80"/>
    </row>
    <row r="107" spans="1:1" x14ac:dyDescent="0.25">
      <c r="A107" s="80"/>
    </row>
    <row r="108" spans="1:1" x14ac:dyDescent="0.25">
      <c r="A108" s="80"/>
    </row>
    <row r="109" spans="1:1" x14ac:dyDescent="0.25">
      <c r="A109" s="80"/>
    </row>
    <row r="110" spans="1:1" x14ac:dyDescent="0.25">
      <c r="A110" s="80"/>
    </row>
    <row r="111" spans="1:1" x14ac:dyDescent="0.25">
      <c r="A111" s="80"/>
    </row>
    <row r="112" spans="1:1" x14ac:dyDescent="0.25">
      <c r="A112" s="80"/>
    </row>
    <row r="113" spans="1:1" x14ac:dyDescent="0.25">
      <c r="A113" s="80"/>
    </row>
    <row r="114" spans="1:1" x14ac:dyDescent="0.25">
      <c r="A114" s="80"/>
    </row>
    <row r="115" spans="1:1" x14ac:dyDescent="0.25">
      <c r="A115" s="80"/>
    </row>
    <row r="116" spans="1:1" x14ac:dyDescent="0.25">
      <c r="A116" s="80"/>
    </row>
    <row r="117" spans="1:1" x14ac:dyDescent="0.25">
      <c r="A117" s="80"/>
    </row>
    <row r="118" spans="1:1" x14ac:dyDescent="0.25">
      <c r="A118" s="80"/>
    </row>
    <row r="119" spans="1:1" x14ac:dyDescent="0.25">
      <c r="A119" s="80"/>
    </row>
    <row r="120" spans="1:1" x14ac:dyDescent="0.25">
      <c r="A120" s="80"/>
    </row>
    <row r="121" spans="1:1" x14ac:dyDescent="0.25">
      <c r="A121" s="80"/>
    </row>
    <row r="122" spans="1:1" x14ac:dyDescent="0.25">
      <c r="A122" s="80"/>
    </row>
    <row r="123" spans="1:1" ht="18.75" x14ac:dyDescent="0.25">
      <c r="A123" s="81" t="s">
        <v>50</v>
      </c>
    </row>
    <row r="124" spans="1:1" x14ac:dyDescent="0.25">
      <c r="A124" s="80"/>
    </row>
    <row r="125" spans="1:1" x14ac:dyDescent="0.25">
      <c r="A125" s="80"/>
    </row>
    <row r="126" spans="1:1" x14ac:dyDescent="0.25">
      <c r="A126" s="80"/>
    </row>
    <row r="127" spans="1:1" x14ac:dyDescent="0.25">
      <c r="A127" s="80"/>
    </row>
    <row r="128" spans="1:1" x14ac:dyDescent="0.25">
      <c r="A128" s="80"/>
    </row>
    <row r="129" spans="1:1" x14ac:dyDescent="0.25">
      <c r="A129" s="80"/>
    </row>
    <row r="130" spans="1:1" x14ac:dyDescent="0.25">
      <c r="A130" s="80"/>
    </row>
    <row r="131" spans="1:1" x14ac:dyDescent="0.25">
      <c r="A131" s="80"/>
    </row>
    <row r="132" spans="1:1" x14ac:dyDescent="0.25">
      <c r="A132" s="80"/>
    </row>
    <row r="133" spans="1:1" x14ac:dyDescent="0.25">
      <c r="A133" s="80"/>
    </row>
    <row r="134" spans="1:1" x14ac:dyDescent="0.25">
      <c r="A134" s="80"/>
    </row>
    <row r="135" spans="1:1" x14ac:dyDescent="0.25">
      <c r="A135" s="80"/>
    </row>
    <row r="136" spans="1:1" x14ac:dyDescent="0.25">
      <c r="A136" s="80"/>
    </row>
    <row r="137" spans="1:1" x14ac:dyDescent="0.25">
      <c r="A137" s="80"/>
    </row>
    <row r="138" spans="1:1" x14ac:dyDescent="0.25">
      <c r="A138" s="80"/>
    </row>
    <row r="139" spans="1:1" x14ac:dyDescent="0.25">
      <c r="A139" s="80"/>
    </row>
    <row r="140" spans="1:1" x14ac:dyDescent="0.25">
      <c r="A140" s="80"/>
    </row>
    <row r="141" spans="1:1" x14ac:dyDescent="0.25">
      <c r="A141" s="80"/>
    </row>
    <row r="142" spans="1:1" x14ac:dyDescent="0.25">
      <c r="A142" s="80"/>
    </row>
    <row r="143" spans="1:1" x14ac:dyDescent="0.25">
      <c r="A143" s="80"/>
    </row>
    <row r="149" spans="1:5" ht="18.75" x14ac:dyDescent="0.25">
      <c r="A149" s="81" t="s">
        <v>80</v>
      </c>
    </row>
    <row r="150" spans="1:5" x14ac:dyDescent="0.25">
      <c r="A150" s="80"/>
    </row>
    <row r="151" spans="1:5" x14ac:dyDescent="0.25">
      <c r="A151" s="80"/>
    </row>
    <row r="152" spans="1:5" x14ac:dyDescent="0.25">
      <c r="A152" s="80"/>
    </row>
    <row r="153" spans="1:5" x14ac:dyDescent="0.25">
      <c r="A153" s="80"/>
      <c r="C153" s="52"/>
      <c r="E153" s="52"/>
    </row>
    <row r="154" spans="1:5" x14ac:dyDescent="0.25">
      <c r="A154" s="80"/>
      <c r="C154" s="52"/>
      <c r="E154" s="52"/>
    </row>
    <row r="155" spans="1:5" x14ac:dyDescent="0.25">
      <c r="A155" s="80"/>
      <c r="C155" s="52"/>
      <c r="E155" s="52"/>
    </row>
    <row r="156" spans="1:5" x14ac:dyDescent="0.25">
      <c r="A156" s="80"/>
      <c r="C156" s="52"/>
      <c r="E156" s="52"/>
    </row>
    <row r="157" spans="1:5" x14ac:dyDescent="0.25">
      <c r="A157" s="80"/>
      <c r="C157" s="52"/>
      <c r="E157" s="52"/>
    </row>
    <row r="158" spans="1:5" x14ac:dyDescent="0.25">
      <c r="A158" s="80"/>
      <c r="C158" s="52"/>
      <c r="E158" s="52"/>
    </row>
    <row r="159" spans="1:5" x14ac:dyDescent="0.25">
      <c r="A159" s="80"/>
      <c r="C159" s="52"/>
      <c r="E159" s="52"/>
    </row>
    <row r="160" spans="1:5" x14ac:dyDescent="0.25">
      <c r="A160" s="80"/>
      <c r="C160" s="52"/>
      <c r="E160" s="52"/>
    </row>
    <row r="161" spans="1:5" x14ac:dyDescent="0.25">
      <c r="A161" s="80"/>
      <c r="C161" s="52"/>
      <c r="E161" s="52"/>
    </row>
    <row r="162" spans="1:5" x14ac:dyDescent="0.25">
      <c r="A162" s="80"/>
      <c r="C162" s="52"/>
      <c r="E162" s="52"/>
    </row>
    <row r="163" spans="1:5" x14ac:dyDescent="0.25">
      <c r="A163" s="80"/>
    </row>
    <row r="164" spans="1:5" x14ac:dyDescent="0.25">
      <c r="A164" s="80"/>
    </row>
    <row r="165" spans="1:5" x14ac:dyDescent="0.25">
      <c r="A165" s="80"/>
    </row>
    <row r="166" spans="1:5" x14ac:dyDescent="0.25">
      <c r="A166" s="80"/>
    </row>
    <row r="167" spans="1:5" x14ac:dyDescent="0.25">
      <c r="A167" s="80"/>
    </row>
    <row r="168" spans="1:5" x14ac:dyDescent="0.25">
      <c r="A168" s="80"/>
    </row>
    <row r="169" spans="1:5" x14ac:dyDescent="0.25">
      <c r="A169" s="80"/>
    </row>
    <row r="170" spans="1:5" x14ac:dyDescent="0.25">
      <c r="A170" s="80"/>
    </row>
    <row r="171" spans="1:5" x14ac:dyDescent="0.25">
      <c r="A171" s="80"/>
    </row>
    <row r="172" spans="1:5" x14ac:dyDescent="0.25">
      <c r="A172" s="80"/>
    </row>
  </sheetData>
  <sheetProtection selectLockedCells="1"/>
  <mergeCells count="22">
    <mergeCell ref="A29:A30"/>
    <mergeCell ref="A11:A12"/>
    <mergeCell ref="A13:A14"/>
    <mergeCell ref="A15:A16"/>
    <mergeCell ref="A17:A18"/>
    <mergeCell ref="A19:A20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</mergeCells>
  <conditionalFormatting sqref="C11:AB11 C29:AB29 C27:AB27 C25:AB25 C23:AB23 C21:AB21 C19:AB19 C17:AB17 C15:AB15 C13:AB13">
    <cfRule type="containsBlanks" dxfId="77" priority="41">
      <formula>LEN(TRIM(C11))=0</formula>
    </cfRule>
    <cfRule type="cellIs" dxfId="76" priority="156" operator="greaterThanOrEqual">
      <formula>0%</formula>
    </cfRule>
    <cfRule type="cellIs" dxfId="75" priority="157" operator="between">
      <formula>0%</formula>
      <formula>-5%</formula>
    </cfRule>
    <cfRule type="cellIs" dxfId="74" priority="158" operator="lessThan">
      <formula>-5%</formula>
    </cfRule>
  </conditionalFormatting>
  <conditionalFormatting sqref="C19:AB19">
    <cfRule type="cellIs" dxfId="73" priority="84" operator="lessThan">
      <formula>-5%</formula>
    </cfRule>
    <cfRule type="cellIs" dxfId="72" priority="85" operator="between">
      <formula>-1%</formula>
      <formula>-5%</formula>
    </cfRule>
    <cfRule type="cellIs" dxfId="71" priority="86" operator="greaterThanOrEqual">
      <formula>0%</formula>
    </cfRule>
  </conditionalFormatting>
  <conditionalFormatting sqref="C21:AB21">
    <cfRule type="cellIs" dxfId="70" priority="81" operator="lessThan">
      <formula>-5%</formula>
    </cfRule>
    <cfRule type="cellIs" dxfId="69" priority="82" operator="between">
      <formula>-1%</formula>
      <formula>-5%</formula>
    </cfRule>
    <cfRule type="cellIs" dxfId="68" priority="83" operator="greaterThanOrEqual">
      <formula>0%</formula>
    </cfRule>
  </conditionalFormatting>
  <conditionalFormatting sqref="C23:AB23">
    <cfRule type="cellIs" dxfId="67" priority="78" operator="lessThan">
      <formula>-5%</formula>
    </cfRule>
    <cfRule type="cellIs" dxfId="66" priority="79" operator="between">
      <formula>-1%</formula>
      <formula>-5%</formula>
    </cfRule>
    <cfRule type="cellIs" dxfId="65" priority="80" operator="greaterThanOrEqual">
      <formula>0%</formula>
    </cfRule>
  </conditionalFormatting>
  <conditionalFormatting sqref="C25:AB25">
    <cfRule type="cellIs" dxfId="64" priority="75" operator="lessThan">
      <formula>-5%</formula>
    </cfRule>
    <cfRule type="cellIs" dxfId="63" priority="76" operator="between">
      <formula>-1%</formula>
      <formula>-5%</formula>
    </cfRule>
    <cfRule type="cellIs" dxfId="62" priority="77" operator="greaterThanOrEqual">
      <formula>0%</formula>
    </cfRule>
  </conditionalFormatting>
  <conditionalFormatting sqref="C27:AB27">
    <cfRule type="cellIs" dxfId="61" priority="72" operator="lessThan">
      <formula>-5%</formula>
    </cfRule>
    <cfRule type="cellIs" dxfId="60" priority="73" operator="between">
      <formula>-1%</formula>
      <formula>-5%</formula>
    </cfRule>
    <cfRule type="cellIs" dxfId="59" priority="74" operator="greaterThanOrEqual">
      <formula>0%</formula>
    </cfRule>
  </conditionalFormatting>
  <conditionalFormatting sqref="C29:AB29">
    <cfRule type="cellIs" dxfId="58" priority="69" operator="lessThan">
      <formula>-5%</formula>
    </cfRule>
    <cfRule type="cellIs" dxfId="57" priority="70" operator="between">
      <formula>-1%</formula>
      <formula>-5%</formula>
    </cfRule>
    <cfRule type="cellIs" dxfId="56" priority="71" operator="greaterThanOrEqual">
      <formula>0%</formula>
    </cfRule>
  </conditionalFormatting>
  <conditionalFormatting sqref="C13:AB13">
    <cfRule type="containsBlanks" dxfId="55" priority="37">
      <formula>LEN(TRIM(C13))=0</formula>
    </cfRule>
    <cfRule type="cellIs" dxfId="54" priority="38" operator="greaterThanOrEqual">
      <formula>0%</formula>
    </cfRule>
    <cfRule type="cellIs" dxfId="53" priority="39" operator="between">
      <formula>0%</formula>
      <formula>-5%</formula>
    </cfRule>
    <cfRule type="cellIs" dxfId="52" priority="40" operator="lessThan">
      <formula>-5%</formula>
    </cfRule>
  </conditionalFormatting>
  <conditionalFormatting sqref="C15:AB15">
    <cfRule type="containsBlanks" dxfId="51" priority="33">
      <formula>LEN(TRIM(C15))=0</formula>
    </cfRule>
    <cfRule type="cellIs" dxfId="50" priority="34" operator="greaterThanOrEqual">
      <formula>0%</formula>
    </cfRule>
    <cfRule type="cellIs" dxfId="49" priority="35" operator="between">
      <formula>0%</formula>
      <formula>-5%</formula>
    </cfRule>
    <cfRule type="cellIs" dxfId="48" priority="36" operator="lessThan">
      <formula>-5%</formula>
    </cfRule>
  </conditionalFormatting>
  <conditionalFormatting sqref="C17:AB17">
    <cfRule type="containsBlanks" dxfId="47" priority="29">
      <formula>LEN(TRIM(C17))=0</formula>
    </cfRule>
    <cfRule type="cellIs" dxfId="46" priority="30" operator="greaterThanOrEqual">
      <formula>0%</formula>
    </cfRule>
    <cfRule type="cellIs" dxfId="45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4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style="1" customWidth="1"/>
    <col min="2" max="3" width="12.140625" style="1" customWidth="1"/>
    <col min="4" max="5" width="12.7109375" style="1" customWidth="1"/>
    <col min="6" max="7" width="11.28515625" style="1" customWidth="1"/>
    <col min="8" max="23" width="12.7109375" style="8" customWidth="1"/>
    <col min="24" max="33" width="12.7109375" style="1" customWidth="1"/>
    <col min="34" max="34" width="8.85546875" style="1" customWidth="1"/>
    <col min="35" max="60" width="12.7109375" customWidth="1"/>
    <col min="61" max="61" width="8.85546875" customWidth="1"/>
    <col min="62" max="71" width="12.7109375" customWidth="1"/>
  </cols>
  <sheetData>
    <row r="1" spans="1:71" s="2" customFormat="1" ht="14.45" customHeight="1" x14ac:dyDescent="0.2">
      <c r="A1" s="198" t="s">
        <v>39</v>
      </c>
      <c r="H1" s="126" t="s">
        <v>51</v>
      </c>
      <c r="I1" s="120" t="s">
        <v>52</v>
      </c>
      <c r="J1" s="120" t="s">
        <v>53</v>
      </c>
      <c r="K1" s="120" t="s">
        <v>54</v>
      </c>
      <c r="L1" s="120" t="s">
        <v>55</v>
      </c>
      <c r="M1" s="120" t="s">
        <v>75</v>
      </c>
      <c r="N1" s="121" t="s">
        <v>57</v>
      </c>
      <c r="O1" s="121" t="s">
        <v>58</v>
      </c>
      <c r="P1" s="121" t="s">
        <v>59</v>
      </c>
      <c r="Q1" s="121" t="s">
        <v>76</v>
      </c>
      <c r="R1" s="121" t="s">
        <v>61</v>
      </c>
      <c r="S1" s="121" t="s">
        <v>62</v>
      </c>
      <c r="T1" s="121" t="s">
        <v>63</v>
      </c>
      <c r="U1" s="121" t="s">
        <v>64</v>
      </c>
      <c r="V1" s="121" t="s">
        <v>65</v>
      </c>
      <c r="W1" s="121" t="s">
        <v>66</v>
      </c>
      <c r="X1" s="121" t="s">
        <v>67</v>
      </c>
      <c r="Y1" s="121" t="s">
        <v>68</v>
      </c>
      <c r="Z1" s="121" t="s">
        <v>69</v>
      </c>
      <c r="AA1" s="121" t="s">
        <v>70</v>
      </c>
      <c r="AB1" s="121" t="s">
        <v>71</v>
      </c>
      <c r="AC1" s="121" t="s">
        <v>72</v>
      </c>
      <c r="AD1" s="121" t="s">
        <v>73</v>
      </c>
      <c r="AE1" s="121" t="s">
        <v>74</v>
      </c>
      <c r="AF1" s="121"/>
      <c r="AG1" s="121"/>
      <c r="AI1" s="137" t="s">
        <v>51</v>
      </c>
      <c r="AJ1" s="138" t="s">
        <v>52</v>
      </c>
      <c r="AK1" s="138" t="s">
        <v>53</v>
      </c>
      <c r="AL1" s="138" t="s">
        <v>54</v>
      </c>
      <c r="AM1" s="138" t="s">
        <v>55</v>
      </c>
      <c r="AN1" s="138" t="s">
        <v>75</v>
      </c>
      <c r="AO1" s="138" t="s">
        <v>57</v>
      </c>
      <c r="AP1" s="138" t="s">
        <v>58</v>
      </c>
      <c r="AQ1" s="138" t="s">
        <v>59</v>
      </c>
      <c r="AR1" s="138" t="s">
        <v>76</v>
      </c>
      <c r="AS1" s="138" t="s">
        <v>61</v>
      </c>
      <c r="AT1" s="138" t="s">
        <v>62</v>
      </c>
      <c r="AU1" s="138" t="s">
        <v>63</v>
      </c>
      <c r="AV1" s="138" t="s">
        <v>64</v>
      </c>
      <c r="AW1" s="138" t="s">
        <v>65</v>
      </c>
      <c r="AX1" s="138" t="s">
        <v>66</v>
      </c>
      <c r="AY1" s="138" t="s">
        <v>67</v>
      </c>
      <c r="AZ1" s="138" t="s">
        <v>68</v>
      </c>
      <c r="BA1" s="138" t="s">
        <v>69</v>
      </c>
      <c r="BB1" s="138" t="s">
        <v>70</v>
      </c>
      <c r="BC1" s="138" t="s">
        <v>71</v>
      </c>
      <c r="BD1" s="138" t="s">
        <v>72</v>
      </c>
      <c r="BE1" s="138" t="s">
        <v>73</v>
      </c>
      <c r="BF1" s="138" t="s">
        <v>74</v>
      </c>
      <c r="BG1" s="121"/>
      <c r="BH1" s="121"/>
    </row>
    <row r="2" spans="1:71" s="1" customFormat="1" ht="28.15" customHeight="1" thickBot="1" x14ac:dyDescent="0.25">
      <c r="A2" s="199"/>
      <c r="B2" s="2"/>
      <c r="C2" s="2"/>
      <c r="D2" s="2"/>
      <c r="E2" s="2"/>
      <c r="F2" s="2"/>
      <c r="G2" s="2"/>
      <c r="H2" s="112"/>
      <c r="I2" s="113"/>
      <c r="J2" s="112"/>
      <c r="K2" s="113"/>
      <c r="L2" s="112"/>
      <c r="M2" s="113"/>
      <c r="N2" s="112"/>
      <c r="O2" s="113"/>
      <c r="P2" s="112"/>
      <c r="Q2" s="113"/>
      <c r="R2" s="112"/>
      <c r="S2" s="113"/>
      <c r="T2" s="112"/>
      <c r="U2" s="113"/>
      <c r="V2" s="7"/>
      <c r="W2" s="113"/>
      <c r="X2" s="11"/>
      <c r="Y2" s="3"/>
      <c r="Z2" s="11"/>
      <c r="AA2" s="3"/>
      <c r="AB2" s="11"/>
      <c r="AC2" s="3"/>
      <c r="AD2" s="11"/>
      <c r="AE2" s="3"/>
      <c r="AF2" s="11"/>
      <c r="AG2" s="3"/>
      <c r="AI2" s="141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40"/>
    </row>
    <row r="3" spans="1:71" s="1" customFormat="1" ht="42.6" customHeight="1" thickBot="1" x14ac:dyDescent="0.25">
      <c r="A3" s="200"/>
      <c r="B3" s="12" t="s">
        <v>14</v>
      </c>
      <c r="C3" s="31" t="s">
        <v>15</v>
      </c>
      <c r="D3" s="31" t="s">
        <v>13</v>
      </c>
      <c r="E3" s="31" t="s">
        <v>16</v>
      </c>
      <c r="F3" s="31" t="s">
        <v>12</v>
      </c>
      <c r="G3" s="156" t="s">
        <v>17</v>
      </c>
      <c r="H3" s="125" t="s">
        <v>8</v>
      </c>
      <c r="I3" s="125"/>
      <c r="J3" s="112"/>
      <c r="K3" s="113"/>
      <c r="L3" s="112"/>
      <c r="M3" s="113"/>
      <c r="N3" s="112"/>
      <c r="O3" s="113"/>
      <c r="P3" s="112"/>
      <c r="Q3" s="113"/>
      <c r="R3" s="112"/>
      <c r="S3" s="113"/>
      <c r="T3" s="112"/>
      <c r="U3" s="113"/>
      <c r="V3" s="7"/>
      <c r="W3" s="113"/>
      <c r="X3" s="11"/>
      <c r="Y3" s="3"/>
      <c r="Z3" s="11"/>
      <c r="AA3" s="3"/>
      <c r="AB3" s="11"/>
      <c r="AC3" s="3"/>
      <c r="AD3" s="11"/>
      <c r="AE3" s="3"/>
      <c r="AF3" s="11"/>
      <c r="AG3" s="3"/>
      <c r="AI3" s="145" t="s">
        <v>18</v>
      </c>
      <c r="AJ3" s="142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40"/>
      <c r="BJ3" s="26"/>
      <c r="BK3" s="129" t="s">
        <v>1</v>
      </c>
      <c r="BL3" s="24" t="s">
        <v>21</v>
      </c>
      <c r="BM3" s="25" t="s">
        <v>2</v>
      </c>
      <c r="BN3" s="27" t="s">
        <v>3</v>
      </c>
      <c r="BO3" s="24" t="s">
        <v>21</v>
      </c>
      <c r="BP3" s="25" t="s">
        <v>2</v>
      </c>
      <c r="BQ3" s="27" t="s">
        <v>4</v>
      </c>
      <c r="BR3" s="24" t="s">
        <v>21</v>
      </c>
      <c r="BS3" s="25" t="s">
        <v>2</v>
      </c>
    </row>
    <row r="4" spans="1:71" s="1" customFormat="1" ht="14.25" x14ac:dyDescent="0.2">
      <c r="A4" s="72" t="str">
        <f ca="1">MID(CELL("Filename",Tarka!B1),SEARCH("]",CELL("Filename",Tarka!B1),1)+1,100)</f>
        <v>Tarka</v>
      </c>
      <c r="B4" s="17">
        <f>Tarka!$E$3</f>
        <v>0</v>
      </c>
      <c r="C4" s="154">
        <f>B4/24</f>
        <v>0</v>
      </c>
      <c r="D4" s="32">
        <f>Tarka!$G$3</f>
        <v>0</v>
      </c>
      <c r="E4" s="154">
        <f>D4/24</f>
        <v>0</v>
      </c>
      <c r="F4" s="32">
        <f>Tarka!$I$3</f>
        <v>0</v>
      </c>
      <c r="G4" s="155">
        <f>F4/24</f>
        <v>0</v>
      </c>
      <c r="H4" s="115" t="str">
        <f>IFERROR((Tarka!M$3/$E4)-(Tarka!L$3/$C4),"")</f>
        <v/>
      </c>
      <c r="I4" s="115" t="str">
        <f>IFERROR((Tarka!P$3/$E4)-(Tarka!O$3/$C4),"")</f>
        <v/>
      </c>
      <c r="J4" s="114" t="str">
        <f>IFERROR((Tarka!S$3/$E4)-(Tarka!R$3/$C4),"")</f>
        <v/>
      </c>
      <c r="K4" s="115" t="str">
        <f>IFERROR((Tarka!V$3/$E4)-(Tarka!U$3/$C4),"")</f>
        <v/>
      </c>
      <c r="L4" s="114" t="str">
        <f>IFERROR((Tarka!Y$3/$E4)-(Tarka!X$3/$C4),"")</f>
        <v/>
      </c>
      <c r="M4" s="116" t="str">
        <f>IFERROR((Tarka!AB$3/E4)-(Tarka!AA$3/C4),"")</f>
        <v/>
      </c>
      <c r="N4" s="114" t="str">
        <f>IFERROR((Tarka!AE$3/E4)-(Tarka!AD$3/C4),"")</f>
        <v/>
      </c>
      <c r="O4" s="116" t="str">
        <f>IFERROR((Tarka!AH$3/E4)-(Tarka!AG$3/C4),"")</f>
        <v/>
      </c>
      <c r="P4" s="114" t="str">
        <f>IFERROR((Tarka!AK$3/E4)-(Tarka!AJ$3/C4),"")</f>
        <v/>
      </c>
      <c r="Q4" s="116" t="str">
        <f>IFERROR((Tarka!AN$3/E4)-(Tarka!AM$3/C4),"")</f>
        <v/>
      </c>
      <c r="R4" s="114" t="str">
        <f>IFERROR((Tarka!AQ$3/E4)-(Tarka!AP$3/C4),"")</f>
        <v/>
      </c>
      <c r="S4" s="116" t="str">
        <f>IFERROR((Tarka!AT$3/E4)-(Tarka!AS$3/C4),"")</f>
        <v/>
      </c>
      <c r="T4" s="114" t="str">
        <f>IFERROR((Tarka!AW$3/E4)-(Tarka!AV$3/C4),"")</f>
        <v/>
      </c>
      <c r="U4" s="116" t="str">
        <f>IFERROR((Tarka!AZ$3/E4)-(Tarka!AY$3/C4),"")</f>
        <v/>
      </c>
      <c r="V4" s="117" t="str">
        <f>IFERROR((Tarka!BC$3/E4)-(Tarka!BB$3/C4),"")</f>
        <v/>
      </c>
      <c r="W4" s="116" t="str">
        <f>IFERROR((Tarka!BF$3/E4)-(Tarka!BE$3/C4),"")</f>
        <v/>
      </c>
      <c r="X4" s="15" t="str">
        <f>IFERROR((Tarka!BI$3/E4)-(Tarka!BH$3/C4),"")</f>
        <v/>
      </c>
      <c r="Y4" s="16" t="str">
        <f>IFERROR((Tarka!BL$3/E4)-(Tarka!BK$3/C4),"")</f>
        <v/>
      </c>
      <c r="Z4" s="15" t="str">
        <f>IFERROR((Tarka!BO$3/E4)-(Tarka!BN$3/C4),"")</f>
        <v/>
      </c>
      <c r="AA4" s="16" t="str">
        <f>IFERROR((Tarka!BR$3/E4)-(Tarka!BQ$3/C4),"")</f>
        <v/>
      </c>
      <c r="AB4" s="15" t="str">
        <f>IFERROR((Tarka!BU$3/E4)-(Tarka!BT$3/C4),"")</f>
        <v/>
      </c>
      <c r="AC4" s="16" t="str">
        <f>IFERROR((Tarka!BX$3/E4)-(Tarka!BW$3/C4),"")</f>
        <v/>
      </c>
      <c r="AD4" s="15" t="str">
        <f>IFERROR((Tarka!CA$3/E4)-(Tarka!BZ$3/C4),"")</f>
        <v/>
      </c>
      <c r="AE4" s="16" t="str">
        <f>IFERROR((Tarka!CD$3/E4)-(Tarka!CC$3/C4),"")</f>
        <v/>
      </c>
      <c r="AF4" s="15" t="str">
        <f>IFERROR((Tarka!CG$3/$E4)-(Tarka!CF$3/$C4),"")</f>
        <v/>
      </c>
      <c r="AG4" s="16" t="str">
        <f>IFERROR((Tarka!CJ$3/$E4)-(Tarka!CI$3/$C4),"")</f>
        <v/>
      </c>
      <c r="AI4" s="144" t="str">
        <f>IFERROR(Tarka!$N$3/Tarka!$M$3,"")</f>
        <v/>
      </c>
      <c r="AJ4" s="146" t="str">
        <f>IFERROR(Tarka!$Q$3/Tarka!$P$3,"")</f>
        <v/>
      </c>
      <c r="AK4" s="146" t="str">
        <f>IFERROR(Tarka!$T$3/Tarka!$S$3,"")</f>
        <v/>
      </c>
      <c r="AL4" s="146" t="str">
        <f>IFERROR(Tarka!$W$3/Tarka!$V$3,"")</f>
        <v/>
      </c>
      <c r="AM4" s="146" t="str">
        <f>IFERROR(Tarka!$Z$3/Tarka!$Y$3,"")</f>
        <v/>
      </c>
      <c r="AN4" s="146" t="str">
        <f>IFERROR(Tarka!$AC$3/Tarka!$AB$3,"")</f>
        <v/>
      </c>
      <c r="AO4" s="146" t="str">
        <f>IFERROR(Tarka!$AF$3/Tarka!$AE$3,"")</f>
        <v/>
      </c>
      <c r="AP4" s="146" t="str">
        <f>IFERROR(Tarka!$AI$3/Tarka!$AH$3,"")</f>
        <v/>
      </c>
      <c r="AQ4" s="146">
        <f>IFERROR(Tarka!$AL$3/Tarka!$AK$3,"")</f>
        <v>0.2</v>
      </c>
      <c r="AR4" s="146">
        <f>IFERROR(Tarka!$AO$3/Tarka!$AN$3,"")</f>
        <v>0.2857142857142857</v>
      </c>
      <c r="AS4" s="146">
        <f>IFERROR(Tarka!$AR$3/Tarka!$AQ$3,"")</f>
        <v>1</v>
      </c>
      <c r="AT4" s="146">
        <f>IFERROR(Tarka!$AU$3/Tarka!$AT$3,"")</f>
        <v>0.66666666666666663</v>
      </c>
      <c r="AU4" s="146">
        <f>IFERROR(Tarka!$AX$3/Tarka!$AW$3,"")</f>
        <v>0.33333333333333331</v>
      </c>
      <c r="AV4" s="146">
        <f>IFERROR(Tarka!$BA$3/Tarka!$AZ$3,"")</f>
        <v>0.5</v>
      </c>
      <c r="AW4" s="146">
        <f>IFERROR(Tarka!$BD$3/Tarka!$BC$3,"")</f>
        <v>0.2</v>
      </c>
      <c r="AX4" s="146">
        <f>IFERROR(Tarka!$BG$3/Tarka!$BF$3,"")</f>
        <v>0.78260869565217395</v>
      </c>
      <c r="AY4" s="146">
        <f>IFERROR(Tarka!$BJ$3/Tarka!$BI$3,"")</f>
        <v>0.2</v>
      </c>
      <c r="AZ4" s="146">
        <f>IFERROR(Tarka!$BM$3/Tarka!$BL$3,"")</f>
        <v>0.44827586206896552</v>
      </c>
      <c r="BA4" s="146">
        <f>IFERROR(Tarka!$BP$3/Tarka!$BO$3,"")</f>
        <v>0.54545454545454541</v>
      </c>
      <c r="BB4" s="146">
        <f>IFERROR(Tarka!$BS$3/Tarka!$BR$3,"")</f>
        <v>0.7142857142857143</v>
      </c>
      <c r="BC4" s="146">
        <f>IFERROR(Tarka!$BV$3/Tarka!$BU$3,"")</f>
        <v>0.3888888888888889</v>
      </c>
      <c r="BD4" s="146">
        <f>IFERROR(Tarka!$BY$3/Tarka!$BX$3,"")</f>
        <v>0.42857142857142855</v>
      </c>
      <c r="BE4" s="146">
        <f>IFERROR(Tarka!$CB$3/Tarka!$CA$3,"")</f>
        <v>0.53846153846153844</v>
      </c>
      <c r="BF4" s="146">
        <f>IFERROR(Tarka!$CE$3/Tarka!$CD$3,"")</f>
        <v>1.4444444444444444</v>
      </c>
      <c r="BG4" s="146" t="str">
        <f>IFERROR(Tarka!$CH$3/Tarka!$CG$3,"")</f>
        <v/>
      </c>
      <c r="BH4" s="143" t="str">
        <f>IFERROR(Tarka!$CK$3/Tarka!$CJ$3,"")</f>
        <v/>
      </c>
      <c r="BJ4" s="1" t="str">
        <f t="shared" ref="BJ4:BJ13" ca="1" si="0">A4</f>
        <v>Tarka</v>
      </c>
      <c r="BK4" s="130">
        <f>Tarka!$F$3</f>
        <v>8980</v>
      </c>
      <c r="BL4" s="28">
        <f t="shared" ref="BL4:BL13" si="1">B4</f>
        <v>0</v>
      </c>
      <c r="BM4" s="29" t="str">
        <f>IFERROR((BK4/BL4),"")</f>
        <v/>
      </c>
      <c r="BN4" s="100">
        <f>Tarka!$H$3</f>
        <v>238</v>
      </c>
      <c r="BO4" s="28">
        <f t="shared" ref="BO4:BO13" si="2">D4</f>
        <v>0</v>
      </c>
      <c r="BP4" s="29" t="str">
        <f>IFERROR((BN4/BO4),"")</f>
        <v/>
      </c>
      <c r="BQ4" s="100">
        <f>Tarka!$J$3</f>
        <v>138</v>
      </c>
      <c r="BR4" s="28">
        <f t="shared" ref="BR4:BR13" si="3">F4</f>
        <v>0</v>
      </c>
      <c r="BS4" s="29" t="str">
        <f>IFERROR((BQ4/BR4),"")</f>
        <v/>
      </c>
    </row>
    <row r="5" spans="1:71" s="1" customFormat="1" ht="14.25" x14ac:dyDescent="0.2">
      <c r="A5" s="72" t="str">
        <f ca="1">MID(CELL("Filename",'Logo '!B1),SEARCH("]",CELL("Filename",'Logo '!B1),1)+1,100)</f>
        <v xml:space="preserve">Logo </v>
      </c>
      <c r="B5" s="17">
        <f>'Logo '!$E$3</f>
        <v>29798</v>
      </c>
      <c r="C5" s="32">
        <f t="shared" ref="C5:C13" si="4">B5/24</f>
        <v>1241.5833333333333</v>
      </c>
      <c r="D5" s="32">
        <f>'Logo '!$G$3</f>
        <v>4755</v>
      </c>
      <c r="E5" s="32">
        <f t="shared" ref="E5:E13" si="5">D5/24</f>
        <v>198.125</v>
      </c>
      <c r="F5" s="32">
        <f>'Logo '!$I$3</f>
        <v>5303</v>
      </c>
      <c r="G5" s="155">
        <f t="shared" ref="G5:G13" si="6">F5/24</f>
        <v>220.95833333333334</v>
      </c>
      <c r="H5" s="115">
        <f>IFERROR(('Logo '!M$3/$E5)-('Logo '!L$3/$C5),"")</f>
        <v>5.1654473454594257E-2</v>
      </c>
      <c r="I5" s="115">
        <f>IFERROR(('Logo '!P$3/$E5)-('Logo '!O$3/$C5),"")</f>
        <v>-0.20516813208940193</v>
      </c>
      <c r="J5" s="114">
        <f>IFERROR(('Logo '!S$3/$E5)-('Logo '!R$3/$C5),"")</f>
        <v>-4.0056379622793487E-2</v>
      </c>
      <c r="K5" s="115">
        <f>IFERROR(('Logo '!V$3/$E5)-('Logo '!U$3/$C5),"")</f>
        <v>-0.27556211826297067</v>
      </c>
      <c r="L5" s="114">
        <f>IFERROR(('Logo '!Y$3/$E5)-('Logo '!X$3/$C5),"")</f>
        <v>-1.6551983354587558</v>
      </c>
      <c r="M5" s="116">
        <f>IFERROR(('Logo '!AB$3/E5)-('Logo '!AA$3/C5),"")</f>
        <v>-0.95797033357943484</v>
      </c>
      <c r="N5" s="114">
        <f>IFERROR(('Logo '!AE$3/E5)-('Logo '!AD$3/C5),"")</f>
        <v>-0.80343647224645964</v>
      </c>
      <c r="O5" s="116">
        <f>IFERROR(('Logo '!AH$3/E5)-('Logo '!AG$3/C5),"")</f>
        <v>-2.3918383784146586</v>
      </c>
      <c r="P5" s="114">
        <f>IFERROR(('Logo '!AK$3/E5)-('Logo '!AJ$3/C5),"")</f>
        <v>-7.4718034767434052</v>
      </c>
      <c r="Q5" s="116">
        <f>IFERROR(('Logo '!AN$3/E5)-('Logo '!AM$3/C5),"")</f>
        <v>-6.6280958453587502</v>
      </c>
      <c r="R5" s="114">
        <f>IFERROR(('Logo '!AQ$3/E5)-('Logo '!AP$3/C5),"")</f>
        <v>-4.0217464259346261E-2</v>
      </c>
      <c r="S5" s="116">
        <f>IFERROR(('Logo '!AT$3/E5)-('Logo '!AS$3/C5),"")</f>
        <v>-0.1168400563796228</v>
      </c>
      <c r="T5" s="114">
        <f>IFERROR(('Logo '!AW$3/E5)-('Logo '!AV$3/C5),"")</f>
        <v>-0.12355191623598899</v>
      </c>
      <c r="U5" s="116">
        <f>IFERROR(('Logo '!AZ$3/E5)-('Logo '!AY$3/C5),"")</f>
        <v>-0.34112356533995569</v>
      </c>
      <c r="V5" s="117">
        <f>IFERROR(('Logo '!BC$3/E5)-('Logo '!BB$3/C5),"")</f>
        <v>-3.3720383918383778E-2</v>
      </c>
      <c r="W5" s="116">
        <f>IFERROR(('Logo '!BF$3/E5)-('Logo '!BE$3/C5),"")</f>
        <v>-2.2390764480837655E-2</v>
      </c>
      <c r="X5" s="15">
        <f>IFERROR(('Logo '!BI$3/E5)-('Logo '!BH$3/C5),"")</f>
        <v>-0.10057050808779115</v>
      </c>
      <c r="Y5" s="16">
        <f>IFERROR(('Logo '!BL$3/E5)-('Logo '!BK$3/C5),"")</f>
        <v>-0.61577287066246056</v>
      </c>
      <c r="Z5" s="15">
        <f>IFERROR(('Logo '!BO$3/E5)-('Logo '!BN$3/C5),"")</f>
        <v>-9.6248070340291303</v>
      </c>
      <c r="AA5" s="16">
        <f>IFERROR(('Logo '!BR$3/E5)-('Logo '!BQ$3/C5),"")</f>
        <v>-6.3462514262702197</v>
      </c>
      <c r="AB5" s="15">
        <f>IFERROR(('Logo '!BU$3/E5)-('Logo '!BT$3/C5),"")</f>
        <v>-3.4173031747097125</v>
      </c>
      <c r="AC5" s="16">
        <f>IFERROR(('Logo '!BX$3/E5)-('Logo '!BW$3/C5),"")</f>
        <v>-3.269534868111954</v>
      </c>
      <c r="AD5" s="15">
        <f>IFERROR(('Logo '!CA$3/E5)-('Logo '!BZ$3/C5),"")</f>
        <v>-9.3804953352574022E-2</v>
      </c>
      <c r="AE5" s="16">
        <f>IFERROR(('Logo '!CD$3/E5)-('Logo '!CC$3/C5),"")</f>
        <v>-2.3416336666890398</v>
      </c>
      <c r="AF5" s="15" t="str">
        <f>IFERROR(('Logo '!CG$3/$E5)-('Logo '!CF$3/$C5),"")</f>
        <v/>
      </c>
      <c r="AG5" s="16" t="str">
        <f>IFERROR(('Logo '!CJ$3/$E5)-('Logo '!CI$3/$C5),"")</f>
        <v/>
      </c>
      <c r="AI5" s="144">
        <f>IFERROR('Logo '!$N$3/'Logo '!$M$3,"")</f>
        <v>1.1320754716981132</v>
      </c>
      <c r="AJ5" s="146">
        <f>IFERROR('Logo '!$Q$3/'Logo '!$P$3,"")</f>
        <v>1.5</v>
      </c>
      <c r="AK5" s="146">
        <f>IFERROR('Logo '!$T$3/'Logo '!$S$3,"")</f>
        <v>2.129032258064516</v>
      </c>
      <c r="AL5" s="146">
        <f>IFERROR('Logo '!$W$3/'Logo '!$V$3,"")</f>
        <v>2.1363636363636362</v>
      </c>
      <c r="AM5" s="146">
        <f>IFERROR('Logo '!$Z$3/'Logo '!$Y$3,"")</f>
        <v>3.1951219512195124</v>
      </c>
      <c r="AN5" s="146">
        <f>IFERROR('Logo '!$AC$3/'Logo '!$AB$3,"")</f>
        <v>1.4444444444444444</v>
      </c>
      <c r="AO5" s="146">
        <f>IFERROR('Logo '!$AF$3/'Logo '!$AE$3,"")</f>
        <v>1.1724137931034482</v>
      </c>
      <c r="AP5" s="146">
        <f>IFERROR('Logo '!$AI$3/'Logo '!$AH$3,"")</f>
        <v>1.42</v>
      </c>
      <c r="AQ5" s="146">
        <f>IFERROR('Logo '!$AL$3/'Logo '!$AK$3,"")</f>
        <v>0.38054968287526425</v>
      </c>
      <c r="AR5" s="146">
        <f>IFERROR('Logo '!$AO$3/'Logo '!$AN$3,"")</f>
        <v>1.81</v>
      </c>
      <c r="AS5" s="146">
        <f>IFERROR('Logo '!$AR$3/'Logo '!$AQ$3,"")</f>
        <v>2.0526315789473686</v>
      </c>
      <c r="AT5" s="146">
        <f>IFERROR('Logo '!$AU$3/'Logo '!$AT$3,"")</f>
        <v>1.8076923076923077</v>
      </c>
      <c r="AU5" s="146">
        <f>IFERROR('Logo '!$AX$3/'Logo '!$AW$3,"")</f>
        <v>0.77777777777777779</v>
      </c>
      <c r="AV5" s="146">
        <f>IFERROR('Logo '!$BA$3/'Logo '!$AZ$3,"")</f>
        <v>0.8571428571428571</v>
      </c>
      <c r="AW5" s="146">
        <f>IFERROR('Logo '!$BD$3/'Logo '!$BC$3,"")</f>
        <v>0.65789473684210531</v>
      </c>
      <c r="AX5" s="146">
        <f>IFERROR('Logo '!$BG$3/'Logo '!$BF$3,"")</f>
        <v>1</v>
      </c>
      <c r="AY5" s="146">
        <f>IFERROR('Logo '!$BJ$3/'Logo '!$BI$3,"")</f>
        <v>0.82608695652173914</v>
      </c>
      <c r="AZ5" s="146">
        <f>IFERROR('Logo '!$BM$3/'Logo '!$BL$3,"")</f>
        <v>1</v>
      </c>
      <c r="BA5" s="146">
        <f>IFERROR('Logo '!$BP$3/'Logo '!$BO$3,"")</f>
        <v>0.58888888888888891</v>
      </c>
      <c r="BB5" s="146">
        <f>IFERROR('Logo '!$BS$3/'Logo '!$BR$3,"")</f>
        <v>0.86458333333333337</v>
      </c>
      <c r="BC5" s="146">
        <f>IFERROR('Logo '!$BV$3/'Logo '!$BU$3,"")</f>
        <v>1.2641509433962264</v>
      </c>
      <c r="BD5" s="146">
        <f>IFERROR('Logo '!$BY$3/'Logo '!$BX$3,"")</f>
        <v>2.0104166666666665</v>
      </c>
      <c r="BE5" s="146">
        <f>IFERROR('Logo '!$CB$3/'Logo '!$CA$3,"")</f>
        <v>3.15625</v>
      </c>
      <c r="BF5" s="146">
        <f>IFERROR('Logo '!$CE$3/'Logo '!$CD$3,"")</f>
        <v>1.1818181818181819</v>
      </c>
      <c r="BG5" s="146" t="str">
        <f>IFERROR('Logo '!$CH$3/'Logo '!$CG$3,"")</f>
        <v/>
      </c>
      <c r="BH5" s="143" t="str">
        <f>IFERROR('Logo '!$CK$3/'Logo '!$CJ$3,"")</f>
        <v/>
      </c>
      <c r="BJ5" s="1" t="str">
        <f t="shared" ca="1" si="0"/>
        <v xml:space="preserve">Logo </v>
      </c>
      <c r="BK5" s="130">
        <f>'Logo '!$F$3</f>
        <v>68790</v>
      </c>
      <c r="BL5" s="28">
        <f t="shared" si="1"/>
        <v>29798</v>
      </c>
      <c r="BM5" s="29">
        <f t="shared" ref="BM5:BM13" si="7">IFERROR((BK5/BL5),"")</f>
        <v>2.3085441975971541</v>
      </c>
      <c r="BN5" s="100">
        <f>'Logo '!$H$3</f>
        <v>1692</v>
      </c>
      <c r="BO5" s="28">
        <f t="shared" si="2"/>
        <v>4755</v>
      </c>
      <c r="BP5" s="29">
        <f t="shared" ref="BP5:BP13" si="8">IFERROR((BN5/BO5),"")</f>
        <v>0.35583596214511043</v>
      </c>
      <c r="BQ5" s="100">
        <f>'Logo '!$J$3</f>
        <v>1837</v>
      </c>
      <c r="BR5" s="28">
        <f t="shared" si="3"/>
        <v>5303</v>
      </c>
      <c r="BS5" s="29">
        <f t="shared" ref="BS5:BS13" si="9">IFERROR((BQ5/BR5),"")</f>
        <v>0.34640769375825003</v>
      </c>
    </row>
    <row r="6" spans="1:71" s="1" customFormat="1" ht="14.25" x14ac:dyDescent="0.2">
      <c r="A6" s="72" t="str">
        <f ca="1">MID(CELL("Filename",'Katsina-Ala'!B1),SEARCH("]",CELL("Filename",'Katsina-Ala'!B1),1)+1,100)</f>
        <v>Katsina-Ala</v>
      </c>
      <c r="B6" s="17">
        <f>'Katsina-Ala'!$E$3</f>
        <v>0</v>
      </c>
      <c r="C6" s="32">
        <f t="shared" si="4"/>
        <v>0</v>
      </c>
      <c r="D6" s="32">
        <f>'Katsina-Ala'!$G$3</f>
        <v>0</v>
      </c>
      <c r="E6" s="32">
        <f t="shared" si="5"/>
        <v>0</v>
      </c>
      <c r="F6" s="32">
        <f>'Katsina-Ala'!$I$3</f>
        <v>0</v>
      </c>
      <c r="G6" s="155">
        <f t="shared" si="6"/>
        <v>0</v>
      </c>
      <c r="H6" s="115" t="str">
        <f>IFERROR(('Katsina-Ala'!M$3/$E6)-('Katsina-Ala'!L$3/$C6),"")</f>
        <v/>
      </c>
      <c r="I6" s="115" t="str">
        <f>IFERROR(('Katsina-Ala'!P$3/$E6)-('Katsina-Ala'!O$3/$C6),"")</f>
        <v/>
      </c>
      <c r="J6" s="114" t="str">
        <f>IFERROR(('Katsina-Ala'!S$3/$E6)-('Katsina-Ala'!R$3/$C6),"")</f>
        <v/>
      </c>
      <c r="K6" s="115" t="str">
        <f>IFERROR(('Katsina-Ala'!V$3/$E6)-('Katsina-Ala'!U$3/$C6),"")</f>
        <v/>
      </c>
      <c r="L6" s="114" t="str">
        <f>IFERROR(('Katsina-Ala'!Y$3/$E6)-('Katsina-Ala'!X$3/$C6),"")</f>
        <v/>
      </c>
      <c r="M6" s="116" t="str">
        <f>IFERROR(('Katsina-Ala'!AB$3/E6)-('Katsina-Ala'!AA$3/C6),"")</f>
        <v/>
      </c>
      <c r="N6" s="114" t="str">
        <f>IFERROR(('Katsina-Ala'!AE$3/E6)-('Katsina-Ala'!AD$3/C6),"")</f>
        <v/>
      </c>
      <c r="O6" s="116" t="str">
        <f>IFERROR(('Katsina-Ala'!AH$3/E6)-('Katsina-Ala'!AG$3/C6),"")</f>
        <v/>
      </c>
      <c r="P6" s="114" t="str">
        <f>IFERROR(('Katsina-Ala'!AK$3/E6)-('Katsina-Ala'!AJ$3/C6),"")</f>
        <v/>
      </c>
      <c r="Q6" s="116" t="str">
        <f>IFERROR(('Katsina-Ala'!AN$3/E6)-('Katsina-Ala'!AM$3/C6),"")</f>
        <v/>
      </c>
      <c r="R6" s="114" t="str">
        <f>IFERROR(('Katsina-Ala'!AQ$3/E6)-('Katsina-Ala'!AP$3/C6),"")</f>
        <v/>
      </c>
      <c r="S6" s="116" t="str">
        <f>IFERROR(('Katsina-Ala'!AT$3/E6)-('Katsina-Ala'!AS$3/C6),"")</f>
        <v/>
      </c>
      <c r="T6" s="114" t="str">
        <f>IFERROR(('Katsina-Ala'!AW$3/E6)-('Katsina-Ala'!AV$3/C6),"")</f>
        <v/>
      </c>
      <c r="U6" s="116" t="str">
        <f>IFERROR(('Katsina-Ala'!AZ$3/E6)-('Katsina-Ala'!AY$3/C6),"")</f>
        <v/>
      </c>
      <c r="V6" s="117" t="str">
        <f>IFERROR(('Katsina-Ala'!BC$3/E6)-('Katsina-Ala'!BB$3/C6),"")</f>
        <v/>
      </c>
      <c r="W6" s="116" t="str">
        <f>IFERROR(('Katsina-Ala'!BF$3/E6)-('Katsina-Ala'!BE$3/C6),"")</f>
        <v/>
      </c>
      <c r="X6" s="15" t="str">
        <f>IFERROR(('Katsina-Ala'!BI$3/E6)-('Katsina-Ala'!BH$3/C6),"")</f>
        <v/>
      </c>
      <c r="Y6" s="16" t="str">
        <f>IFERROR(('Katsina-Ala'!BL$3/E6)-('Katsina-Ala'!BK$3/C6),"")</f>
        <v/>
      </c>
      <c r="Z6" s="15" t="str">
        <f>IFERROR(('Katsina-Ala'!BO$3/E6)-('Katsina-Ala'!BN$3/C6),"")</f>
        <v/>
      </c>
      <c r="AA6" s="16" t="str">
        <f>IFERROR(('Katsina-Ala'!BR$3/E6)-('Katsina-Ala'!BQ$3/C6),"")</f>
        <v/>
      </c>
      <c r="AB6" s="15" t="str">
        <f>IFERROR(('Katsina-Ala'!BU$3/E6)-('Katsina-Ala'!BT$3/C6),"")</f>
        <v/>
      </c>
      <c r="AC6" s="16" t="str">
        <f>IFERROR(('Katsina-Ala'!BX$3/E6)-('Katsina-Ala'!BW$3/C6),"")</f>
        <v/>
      </c>
      <c r="AD6" s="15" t="str">
        <f>IFERROR(('Katsina-Ala'!CA$3/E6)-('Katsina-Ala'!BZ$3/C6),"")</f>
        <v/>
      </c>
      <c r="AE6" s="16" t="str">
        <f>IFERROR(('Katsina-Ala'!CD$3/E6)-('Katsina-Ala'!CC$3/C6),"")</f>
        <v/>
      </c>
      <c r="AF6" s="15" t="str">
        <f>IFERROR(('Katsina-Ala'!CG$3/$E6)-('Katsina-Ala'!CF$3/$C6),"")</f>
        <v/>
      </c>
      <c r="AG6" s="16" t="str">
        <f>IFERROR(('Katsina-Ala'!CJ$3/$E6)-('Katsina-Ala'!CI$3/$C6),"")</f>
        <v/>
      </c>
      <c r="AI6" s="144" t="str">
        <f>IFERROR('Katsina-Ala'!$N$3/'Katsina-Ala'!$M$3,"")</f>
        <v/>
      </c>
      <c r="AJ6" s="146" t="str">
        <f>IFERROR('Katsina-Ala'!$Q$3/'Katsina-Ala'!$P$3,"")</f>
        <v/>
      </c>
      <c r="AK6" s="146" t="str">
        <f>IFERROR('Katsina-Ala'!$T$3/'Katsina-Ala'!$S$3,"")</f>
        <v/>
      </c>
      <c r="AL6" s="146" t="str">
        <f>IFERROR('Katsina-Ala'!$W$3/'Katsina-Ala'!$V$3,"")</f>
        <v/>
      </c>
      <c r="AM6" s="146" t="str">
        <f>IFERROR('Katsina-Ala'!$Z$3/'Katsina-Ala'!$Y$3,"")</f>
        <v/>
      </c>
      <c r="AN6" s="146" t="str">
        <f>IFERROR('Katsina-Ala'!$AC$3/'Katsina-Ala'!$AB$3,"")</f>
        <v/>
      </c>
      <c r="AO6" s="146" t="str">
        <f>IFERROR('Katsina-Ala'!$AF$3/'Katsina-Ala'!$AE$3,"")</f>
        <v/>
      </c>
      <c r="AP6" s="146" t="str">
        <f>IFERROR('Katsina-Ala'!$AI$3/'Katsina-Ala'!$AH$3,"")</f>
        <v/>
      </c>
      <c r="AQ6" s="146">
        <f>IFERROR('Katsina-Ala'!$AL$3/'Katsina-Ala'!$AK$3,"")</f>
        <v>0.51020408163265307</v>
      </c>
      <c r="AR6" s="146">
        <f>IFERROR('Katsina-Ala'!$AO$3/'Katsina-Ala'!$AN$3,"")</f>
        <v>0.48148148148148145</v>
      </c>
      <c r="AS6" s="146">
        <f>IFERROR('Katsina-Ala'!$AR$3/'Katsina-Ala'!$AQ$3,"")</f>
        <v>0.46666666666666667</v>
      </c>
      <c r="AT6" s="146">
        <f>IFERROR('Katsina-Ala'!$AU$3/'Katsina-Ala'!$AT$3,"")</f>
        <v>0.25</v>
      </c>
      <c r="AU6" s="146">
        <f>IFERROR('Katsina-Ala'!$AX$3/'Katsina-Ala'!$AW$3,"")</f>
        <v>0.73913043478260865</v>
      </c>
      <c r="AV6" s="146">
        <f>IFERROR('Katsina-Ala'!$BA$3/'Katsina-Ala'!$AZ$3,"")</f>
        <v>0.64</v>
      </c>
      <c r="AW6" s="146">
        <f>IFERROR('Katsina-Ala'!$BD$3/'Katsina-Ala'!$BC$3,"")</f>
        <v>0.89655172413793105</v>
      </c>
      <c r="AX6" s="146">
        <f>IFERROR('Katsina-Ala'!$BG$3/'Katsina-Ala'!$BF$3,"")</f>
        <v>0.25</v>
      </c>
      <c r="AY6" s="146">
        <f>IFERROR('Katsina-Ala'!$BJ$3/'Katsina-Ala'!$BI$3,"")</f>
        <v>1</v>
      </c>
      <c r="AZ6" s="146">
        <f>IFERROR('Katsina-Ala'!$BM$3/'Katsina-Ala'!$BL$3,"")</f>
        <v>0.6333333333333333</v>
      </c>
      <c r="BA6" s="146">
        <f>IFERROR('Katsina-Ala'!$BP$3/'Katsina-Ala'!$BO$3,"")</f>
        <v>0.44</v>
      </c>
      <c r="BB6" s="146">
        <f>IFERROR('Katsina-Ala'!$BS$3/'Katsina-Ala'!$BR$3,"")</f>
        <v>0.53061224489795922</v>
      </c>
      <c r="BC6" s="146">
        <f>IFERROR('Katsina-Ala'!$BV$3/'Katsina-Ala'!$BU$3,"")</f>
        <v>1.0714285714285714</v>
      </c>
      <c r="BD6" s="146">
        <f>IFERROR('Katsina-Ala'!$BY$3/'Katsina-Ala'!$BX$3,"")</f>
        <v>0.75862068965517238</v>
      </c>
      <c r="BE6" s="146">
        <f>IFERROR('Katsina-Ala'!$CB$3/'Katsina-Ala'!$CA$3,"")</f>
        <v>0.58333333333333337</v>
      </c>
      <c r="BF6" s="146">
        <f>IFERROR('Katsina-Ala'!$CE$3/'Katsina-Ala'!$CD$3,"")</f>
        <v>0.16216216216216217</v>
      </c>
      <c r="BG6" s="146" t="str">
        <f>IFERROR('Katsina-Ala'!$CH$3/'Katsina-Ala'!$CG$3,"")</f>
        <v/>
      </c>
      <c r="BH6" s="143" t="str">
        <f>IFERROR('Katsina-Ala'!$CK$3/'Katsina-Ala'!$CJ$3,"")</f>
        <v/>
      </c>
      <c r="BJ6" s="1" t="str">
        <f t="shared" ca="1" si="0"/>
        <v>Katsina-Ala</v>
      </c>
      <c r="BK6" s="130">
        <f>'Katsina-Ala'!$F$3</f>
        <v>9996</v>
      </c>
      <c r="BL6" s="28">
        <f t="shared" si="1"/>
        <v>0</v>
      </c>
      <c r="BM6" s="29" t="str">
        <f t="shared" si="7"/>
        <v/>
      </c>
      <c r="BN6" s="100">
        <f>'Katsina-Ala'!$H$3</f>
        <v>490</v>
      </c>
      <c r="BO6" s="28">
        <f t="shared" si="2"/>
        <v>0</v>
      </c>
      <c r="BP6" s="29" t="str">
        <f t="shared" si="8"/>
        <v/>
      </c>
      <c r="BQ6" s="100">
        <f>'Katsina-Ala'!$J$3</f>
        <v>280</v>
      </c>
      <c r="BR6" s="28">
        <f t="shared" si="3"/>
        <v>0</v>
      </c>
      <c r="BS6" s="29" t="str">
        <f t="shared" si="9"/>
        <v/>
      </c>
    </row>
    <row r="7" spans="1:71" s="1" customFormat="1" ht="14.25" x14ac:dyDescent="0.2">
      <c r="A7" s="72" t="str">
        <f ca="1">MID(CELL("Filename",Konshisha!B1),SEARCH("]",CELL("Filename",Konshisha!B1),1)+1,100)</f>
        <v>Konshisha</v>
      </c>
      <c r="B7" s="17">
        <f>Konshisha!$E$3</f>
        <v>28712</v>
      </c>
      <c r="C7" s="32">
        <f t="shared" si="4"/>
        <v>1196.3333333333333</v>
      </c>
      <c r="D7" s="32">
        <f>Konshisha!$G$3</f>
        <v>1223</v>
      </c>
      <c r="E7" s="32">
        <f t="shared" si="5"/>
        <v>50.958333333333336</v>
      </c>
      <c r="F7" s="32">
        <f>Konshisha!$I$3</f>
        <v>0</v>
      </c>
      <c r="G7" s="155">
        <f t="shared" si="6"/>
        <v>0</v>
      </c>
      <c r="H7" s="115">
        <f>IFERROR((Konshisha!M$3/$E7)-(Konshisha!L$3/$C7),"")</f>
        <v>1.4890141973282117E-2</v>
      </c>
      <c r="I7" s="115">
        <f>IFERROR((Konshisha!P$3/$E7)-(Konshisha!O$3/$C7),"")</f>
        <v>-0.23579817225660216</v>
      </c>
      <c r="J7" s="114">
        <f>IFERROR((Konshisha!S$3/$E7)-(Konshisha!R$3/$C7),"")</f>
        <v>-2.6388891103847567E-2</v>
      </c>
      <c r="K7" s="115">
        <f>IFERROR((Konshisha!V$3/$E7)-(Konshisha!U$3/$C7),"")</f>
        <v>-0.19651146286679999</v>
      </c>
      <c r="L7" s="114">
        <f>IFERROR((Konshisha!Y$3/$E7)-(Konshisha!X$3/$C7),"")</f>
        <v>-0.1641456007009699</v>
      </c>
      <c r="M7" s="116">
        <f>IFERROR((Konshisha!AB$3/E7)-(Konshisha!AA$3/C7),"")</f>
        <v>-0.1109693537558093</v>
      </c>
      <c r="N7" s="114">
        <f>IFERROR((Konshisha!AE$3/E7)-(Konshisha!AD$3/C7),"")</f>
        <v>-0.10268839533534263</v>
      </c>
      <c r="O7" s="116">
        <f>IFERROR((Konshisha!AH$3/E7)-(Konshisha!AG$3/C7),"")</f>
        <v>-0.21119792989708949</v>
      </c>
      <c r="P7" s="114">
        <f>IFERROR((Konshisha!AK$3/E7)-(Konshisha!AJ$3/C7),"")</f>
        <v>-1.2839921291253575</v>
      </c>
      <c r="Q7" s="116">
        <f>IFERROR((Konshisha!AN$3/E7)-(Konshisha!AM$3/C7),"")</f>
        <v>-3.3792024189475112</v>
      </c>
      <c r="R7" s="114">
        <f>IFERROR((Konshisha!AQ$3/E7)-(Konshisha!AP$3/C7),"")</f>
        <v>-1.0116965006412117</v>
      </c>
      <c r="S7" s="116">
        <f>IFERROR((Konshisha!AT$3/E7)-(Konshisha!AS$3/C7),"")</f>
        <v>-0.13397573716545996</v>
      </c>
      <c r="T7" s="114">
        <f>IFERROR((Konshisha!AW$3/E7)-(Konshisha!AV$3/C7),"")</f>
        <v>-1.8879614667056399</v>
      </c>
      <c r="U7" s="116">
        <f>IFERROR((Konshisha!AZ$3/E7)-(Konshisha!AY$3/C7),"")</f>
        <v>-1.9022884269573586</v>
      </c>
      <c r="V7" s="117">
        <f>IFERROR((Konshisha!BC$3/E7)-(Konshisha!BB$3/C7),"")</f>
        <v>-0.12812452512868089</v>
      </c>
      <c r="W7" s="116">
        <f>IFERROR((Konshisha!BF$3/E7)-(Konshisha!BE$3/C7),"")</f>
        <v>-0.39087477021069428</v>
      </c>
      <c r="X7" s="15">
        <f>IFERROR((Konshisha!BI$3/E7)-(Konshisha!BH$3/C7),"")</f>
        <v>-9.4134731202613994E-2</v>
      </c>
      <c r="Y7" s="16">
        <f>IFERROR((Konshisha!BL$3/E7)-(Konshisha!BK$3/C7),"")</f>
        <v>-0.3405568071970615</v>
      </c>
      <c r="Z7" s="15">
        <f>IFERROR((Konshisha!BO$3/E7)-(Konshisha!BN$3/C7),"")</f>
        <v>-1.7250591033244809</v>
      </c>
      <c r="AA7" s="16">
        <f>IFERROR((Konshisha!BR$3/E7)-(Konshisha!BQ$3/C7),"")</f>
        <v>-0.99215054084354692</v>
      </c>
      <c r="AB7" s="15">
        <f>IFERROR((Konshisha!BU$3/E7)-(Konshisha!BT$3/C7),"")</f>
        <v>-1.7117238623421667</v>
      </c>
      <c r="AC7" s="16">
        <f>IFERROR((Konshisha!BX$3/E7)-(Konshisha!BW$3/C7),"")</f>
        <v>-1.685382814345733</v>
      </c>
      <c r="AD7" s="15">
        <f>IFERROR((Konshisha!CA$3/E7)-(Konshisha!BZ$3/C7),"")</f>
        <v>-0.52389774606564488</v>
      </c>
      <c r="AE7" s="16">
        <f>IFERROR((Konshisha!CD$3/E7)-(Konshisha!CC$3/C7),"")</f>
        <v>-0.52441308467979408</v>
      </c>
      <c r="AF7" s="15" t="str">
        <f>IFERROR((Konshisha!CG$3/$E7)-(Konshisha!CF$3/$C7),"")</f>
        <v/>
      </c>
      <c r="AG7" s="16" t="str">
        <f>IFERROR((Konshisha!CJ$3/$E7)-(Konshisha!CI$3/$C7),"")</f>
        <v/>
      </c>
      <c r="AI7" s="144">
        <f>IFERROR(Konshisha!$N$3/Konshisha!$M$3,"")</f>
        <v>1</v>
      </c>
      <c r="AJ7" s="146">
        <f>IFERROR(Konshisha!$Q$3/Konshisha!$P$3,"")</f>
        <v>0.25</v>
      </c>
      <c r="AK7" s="146">
        <f>IFERROR(Konshisha!$T$3/Konshisha!$S$3,"")</f>
        <v>0</v>
      </c>
      <c r="AL7" s="146">
        <f>IFERROR(Konshisha!$W$3/Konshisha!$V$3,"")</f>
        <v>0</v>
      </c>
      <c r="AM7" s="146">
        <f>IFERROR(Konshisha!$Z$3/Konshisha!$Y$3,"")</f>
        <v>0.625</v>
      </c>
      <c r="AN7" s="146">
        <f>IFERROR(Konshisha!$AC$3/Konshisha!$AB$3,"")</f>
        <v>0.72727272727272729</v>
      </c>
      <c r="AO7" s="146">
        <f>IFERROR(Konshisha!$AF$3/Konshisha!$AE$3,"")</f>
        <v>0.2</v>
      </c>
      <c r="AP7" s="146">
        <f>IFERROR(Konshisha!$AI$3/Konshisha!$AH$3,"")</f>
        <v>0.7142857142857143</v>
      </c>
      <c r="AQ7" s="146">
        <f>IFERROR(Konshisha!$AL$3/Konshisha!$AK$3,"")</f>
        <v>0.36</v>
      </c>
      <c r="AR7" s="146">
        <f>IFERROR(Konshisha!$AO$3/Konshisha!$AN$3,"")</f>
        <v>0.42857142857142855</v>
      </c>
      <c r="AS7" s="146">
        <f>IFERROR(Konshisha!$AR$3/Konshisha!$AQ$3,"")</f>
        <v>0.5714285714285714</v>
      </c>
      <c r="AT7" s="146">
        <f>IFERROR(Konshisha!$AU$3/Konshisha!$AT$3,"")</f>
        <v>0.58333333333333337</v>
      </c>
      <c r="AU7" s="146">
        <f>IFERROR(Konshisha!$AX$3/Konshisha!$AW$3,"")</f>
        <v>2.8571428571428571E-2</v>
      </c>
      <c r="AV7" s="146">
        <f>IFERROR(Konshisha!$BA$3/Konshisha!$AZ$3,"")</f>
        <v>0.13157894736842105</v>
      </c>
      <c r="AW7" s="146">
        <f>IFERROR(Konshisha!$BD$3/Konshisha!$BC$3,"")</f>
        <v>0.41666666666666669</v>
      </c>
      <c r="AX7" s="146">
        <f>IFERROR(Konshisha!$BG$3/Konshisha!$BF$3,"")</f>
        <v>1.6</v>
      </c>
      <c r="AY7" s="146">
        <f>IFERROR(Konshisha!$BJ$3/Konshisha!$BI$3,"")</f>
        <v>0.4</v>
      </c>
      <c r="AZ7" s="146">
        <f>IFERROR(Konshisha!$BM$3/Konshisha!$BL$3,"")</f>
        <v>0.72222222222222221</v>
      </c>
      <c r="BA7" s="146">
        <f>IFERROR(Konshisha!$BP$3/Konshisha!$BO$3,"")</f>
        <v>0.53125</v>
      </c>
      <c r="BB7" s="146">
        <f>IFERROR(Konshisha!$BS$3/Konshisha!$BR$3,"")</f>
        <v>0.78947368421052633</v>
      </c>
      <c r="BC7" s="146">
        <f>IFERROR(Konshisha!$BV$3/Konshisha!$BU$3,"")</f>
        <v>0.14705882352941177</v>
      </c>
      <c r="BD7" s="146">
        <f>IFERROR(Konshisha!$BY$3/Konshisha!$BX$3,"")</f>
        <v>0.58333333333333337</v>
      </c>
      <c r="BE7" s="146">
        <f>IFERROR(Konshisha!$CB$3/Konshisha!$CA$3,"")</f>
        <v>0.72727272727272729</v>
      </c>
      <c r="BF7" s="146">
        <f>IFERROR(Konshisha!$CE$3/Konshisha!$CD$3,"")</f>
        <v>1.875</v>
      </c>
      <c r="BG7" s="146" t="str">
        <f>IFERROR(Konshisha!$CH$3/Konshisha!$CG$3,"")</f>
        <v/>
      </c>
      <c r="BH7" s="143" t="str">
        <f>IFERROR(Konshisha!$CK$3/Konshisha!$CJ$3,"")</f>
        <v/>
      </c>
      <c r="BJ7" s="1" t="str">
        <f t="shared" ca="1" si="0"/>
        <v>Konshisha</v>
      </c>
      <c r="BK7" s="130">
        <f>Konshisha!$F$3</f>
        <v>33158</v>
      </c>
      <c r="BL7" s="28">
        <f t="shared" si="1"/>
        <v>28712</v>
      </c>
      <c r="BM7" s="29">
        <f t="shared" si="7"/>
        <v>1.1548481471161884</v>
      </c>
      <c r="BN7" s="100">
        <f>Konshisha!$H$3</f>
        <v>457</v>
      </c>
      <c r="BO7" s="28">
        <f t="shared" si="2"/>
        <v>1223</v>
      </c>
      <c r="BP7" s="29">
        <f t="shared" si="8"/>
        <v>0.37367130008176613</v>
      </c>
      <c r="BQ7" s="100">
        <f>Konshisha!$J$3</f>
        <v>193</v>
      </c>
      <c r="BR7" s="28">
        <f t="shared" si="3"/>
        <v>0</v>
      </c>
      <c r="BS7" s="29" t="str">
        <f t="shared" si="9"/>
        <v/>
      </c>
    </row>
    <row r="8" spans="1:71" s="1" customFormat="1" ht="14.25" x14ac:dyDescent="0.2">
      <c r="A8" s="72" t="str">
        <f ca="1">MID(CELL("Filename",'Gwer West'!B1),SEARCH("]",CELL("Filename",'Gwer West'!B1),1)+1,100)</f>
        <v>Gwer West</v>
      </c>
      <c r="B8" s="17">
        <f>'Gwer West'!$E$3</f>
        <v>36910</v>
      </c>
      <c r="C8" s="32">
        <f t="shared" si="4"/>
        <v>1537.9166666666667</v>
      </c>
      <c r="D8" s="32">
        <f>'Gwer West'!$G$3</f>
        <v>2744</v>
      </c>
      <c r="E8" s="32">
        <f t="shared" si="5"/>
        <v>114.33333333333333</v>
      </c>
      <c r="F8" s="32">
        <f>'Gwer West'!$I$3</f>
        <v>0</v>
      </c>
      <c r="G8" s="155">
        <f t="shared" si="6"/>
        <v>0</v>
      </c>
      <c r="H8" s="115">
        <f>IFERROR(('Gwer West'!M$3/$E8)-('Gwer West'!L$3/$C8),"")</f>
        <v>3.7268811615678521E-2</v>
      </c>
      <c r="I8" s="115">
        <f>IFERROR(('Gwer West'!P$3/$E8)-('Gwer West'!O$3/$C8),"")</f>
        <v>1.224252831527009E-2</v>
      </c>
      <c r="J8" s="114">
        <f>IFERROR(('Gwer West'!S$3/$E8)-('Gwer West'!R$3/$C8),"")</f>
        <v>-0.13198158312750341</v>
      </c>
      <c r="K8" s="115">
        <f>IFERROR(('Gwer West'!V$3/$E8)-('Gwer West'!U$3/$C8),"")</f>
        <v>-0.43255432606142274</v>
      </c>
      <c r="L8" s="114">
        <f>IFERROR(('Gwer West'!Y$3/$E8)-('Gwer West'!X$3/$C8),"")</f>
        <v>-0.42900981269544619</v>
      </c>
      <c r="M8" s="116">
        <f>IFERROR(('Gwer West'!AB$3/E8)-('Gwer West'!AA$3/C8),"")</f>
        <v>-2.9450882415899361E-2</v>
      </c>
      <c r="N8" s="114">
        <f>IFERROR(('Gwer West'!AE$3/E8)-('Gwer West'!AD$3/C8),"")</f>
        <v>-0.2471358508956859</v>
      </c>
      <c r="O8" s="116">
        <f>IFERROR(('Gwer West'!AH$3/E8)-('Gwer West'!AG$3/C8),"")</f>
        <v>-0.28285918075090849</v>
      </c>
      <c r="P8" s="114">
        <f>IFERROR(('Gwer West'!AK$3/E8)-('Gwer West'!AJ$3/C8),"")</f>
        <v>-4.1933683145433731</v>
      </c>
      <c r="Q8" s="116">
        <f>IFERROR(('Gwer West'!AN$3/E8)-('Gwer West'!AM$3/C8),"")</f>
        <v>-6.5746566583439501</v>
      </c>
      <c r="R8" s="114">
        <f>IFERROR(('Gwer West'!AQ$3/E8)-('Gwer West'!AP$3/C8),"")</f>
        <v>-2.8743685886321861</v>
      </c>
      <c r="S8" s="116">
        <f>IFERROR(('Gwer West'!AT$3/E8)-('Gwer West'!AS$3/C8),"")</f>
        <v>-3.2014434290959093</v>
      </c>
      <c r="T8" s="114">
        <f>IFERROR(('Gwer West'!AW$3/E8)-('Gwer West'!AV$3/C8),"")</f>
        <v>-6.2279929195039857E-2</v>
      </c>
      <c r="U8" s="116">
        <f>IFERROR(('Gwer West'!AZ$3/E8)-('Gwer West'!AY$3/C8),"")</f>
        <v>-1.4786810246024329</v>
      </c>
      <c r="V8" s="117">
        <f>IFERROR(('Gwer West'!BC$3/E8)-('Gwer West'!BB$3/C8),"")</f>
        <v>-0.26309824622653949</v>
      </c>
      <c r="W8" s="116">
        <f>IFERROR(('Gwer West'!BF$3/E8)-('Gwer West'!BE$3/C8),"")</f>
        <v>-0.10983441718213</v>
      </c>
      <c r="X8" s="15">
        <f>IFERROR(('Gwer West'!BI$3/E8)-('Gwer West'!BH$3/C8),"")</f>
        <v>-0.49890198599856395</v>
      </c>
      <c r="Y8" s="16">
        <f>IFERROR(('Gwer West'!BL$3/E8)-('Gwer West'!BK$3/C8),"")</f>
        <v>-0.78422607034840874</v>
      </c>
      <c r="Z8" s="15">
        <f>IFERROR(('Gwer West'!BO$3/E8)-('Gwer West'!BN$3/C8),"")</f>
        <v>-0.88641506840767037</v>
      </c>
      <c r="AA8" s="16">
        <f>IFERROR(('Gwer West'!BR$3/E8)-('Gwer West'!BQ$3/C8),"")</f>
        <v>-0.88245018021141952</v>
      </c>
      <c r="AB8" s="15">
        <f>IFERROR(('Gwer West'!BU$3/E8)-('Gwer West'!BT$3/C8),"")</f>
        <v>-1.01421707360035</v>
      </c>
      <c r="AC8" s="16">
        <f>IFERROR(('Gwer West'!BX$3/E8)-('Gwer West'!BW$3/C8),"")</f>
        <v>-1.1715969741226986</v>
      </c>
      <c r="AD8" s="15">
        <f>IFERROR(('Gwer West'!CA$3/E8)-('Gwer West'!BZ$3/C8),"")</f>
        <v>-0.11660591162965941</v>
      </c>
      <c r="AE8" s="16">
        <f>IFERROR(('Gwer West'!CD$3/E8)-('Gwer West'!CC$3/C8),"")</f>
        <v>-0.90374143077519742</v>
      </c>
      <c r="AF8" s="15" t="str">
        <f>IFERROR(('Gwer West'!CG$3/$E8)-('Gwer West'!CF$3/$C8),"")</f>
        <v/>
      </c>
      <c r="AG8" s="16" t="str">
        <f>IFERROR(('Gwer West'!CJ$3/$E8)-('Gwer West'!CI$3/$C8),"")</f>
        <v/>
      </c>
      <c r="AI8" s="144">
        <f>IFERROR('Gwer West'!$N$3/'Gwer West'!$M$3,"")</f>
        <v>0.6428571428571429</v>
      </c>
      <c r="AJ8" s="146">
        <f>IFERROR('Gwer West'!$Q$3/'Gwer West'!$P$3,"")</f>
        <v>0.75</v>
      </c>
      <c r="AK8" s="146">
        <f>IFERROR('Gwer West'!$T$3/'Gwer West'!$S$3,"")</f>
        <v>0.75</v>
      </c>
      <c r="AL8" s="146">
        <f>IFERROR('Gwer West'!$W$3/'Gwer West'!$V$3,"")</f>
        <v>0.2</v>
      </c>
      <c r="AM8" s="146">
        <f>IFERROR('Gwer West'!$Z$3/'Gwer West'!$Y$3,"")</f>
        <v>0.625</v>
      </c>
      <c r="AN8" s="146">
        <f>IFERROR('Gwer West'!$AC$3/'Gwer West'!$AB$3,"")</f>
        <v>1.6666666666666667</v>
      </c>
      <c r="AO8" s="146">
        <f>IFERROR('Gwer West'!$AF$3/'Gwer West'!$AE$3,"")</f>
        <v>0.54545454545454541</v>
      </c>
      <c r="AP8" s="146">
        <f>IFERROR('Gwer West'!$AI$3/'Gwer West'!$AH$3,"")</f>
        <v>0.38709677419354838</v>
      </c>
      <c r="AQ8" s="146">
        <f>IFERROR('Gwer West'!$AL$3/'Gwer West'!$AK$3,"")</f>
        <v>0.59523809523809523</v>
      </c>
      <c r="AR8" s="146">
        <f>IFERROR('Gwer West'!$AO$3/'Gwer West'!$AN$3,"")</f>
        <v>0.3888888888888889</v>
      </c>
      <c r="AS8" s="146">
        <f>IFERROR('Gwer West'!$AR$3/'Gwer West'!$AQ$3,"")</f>
        <v>0.53846153846153844</v>
      </c>
      <c r="AT8" s="146">
        <f>IFERROR('Gwer West'!$AU$3/'Gwer West'!$AT$3,"")</f>
        <v>0.39759036144578314</v>
      </c>
      <c r="AU8" s="146">
        <f>IFERROR('Gwer West'!$AX$3/'Gwer West'!$AW$3,"")</f>
        <v>0.625</v>
      </c>
      <c r="AV8" s="146">
        <f>IFERROR('Gwer West'!$BA$3/'Gwer West'!$AZ$3,"")</f>
        <v>0.28301886792452829</v>
      </c>
      <c r="AW8" s="146">
        <f>IFERROR('Gwer West'!$BD$3/'Gwer West'!$BC$3,"")</f>
        <v>0.82608695652173914</v>
      </c>
      <c r="AX8" s="146">
        <f>IFERROR('Gwer West'!$BG$3/'Gwer West'!$BF$3,"")</f>
        <v>0.82758620689655171</v>
      </c>
      <c r="AY8" s="146">
        <f>IFERROR('Gwer West'!$BJ$3/'Gwer West'!$BI$3,"")</f>
        <v>0.38461538461538464</v>
      </c>
      <c r="AZ8" s="146">
        <f>IFERROR('Gwer West'!$BM$3/'Gwer West'!$BL$3,"")</f>
        <v>0.77272727272727271</v>
      </c>
      <c r="BA8" s="146">
        <f>IFERROR('Gwer West'!$BP$3/'Gwer West'!$BO$3,"")</f>
        <v>1.5333333333333334</v>
      </c>
      <c r="BB8" s="146">
        <f>IFERROR('Gwer West'!$BS$3/'Gwer West'!$BR$3,"")</f>
        <v>2.2307692307692308</v>
      </c>
      <c r="BC8" s="146">
        <f>IFERROR('Gwer West'!$BV$3/'Gwer West'!$BU$3,"")</f>
        <v>1.0625</v>
      </c>
      <c r="BD8" s="146">
        <f>IFERROR('Gwer West'!$BY$3/'Gwer West'!$BX$3,"")</f>
        <v>0.81481481481481477</v>
      </c>
      <c r="BE8" s="146">
        <f>IFERROR('Gwer West'!$CB$3/'Gwer West'!$CA$3,"")</f>
        <v>1.3529411764705883</v>
      </c>
      <c r="BF8" s="146">
        <f>IFERROR('Gwer West'!$CE$3/'Gwer West'!$CD$3,"")</f>
        <v>0.5</v>
      </c>
      <c r="BG8" s="146" t="str">
        <f>IFERROR('Gwer West'!$CH$3/'Gwer West'!$CG$3,"")</f>
        <v/>
      </c>
      <c r="BH8" s="143" t="str">
        <f>IFERROR('Gwer West'!$CK$3/'Gwer West'!$CJ$3,"")</f>
        <v/>
      </c>
      <c r="BJ8" s="1" t="str">
        <f t="shared" ca="1" si="0"/>
        <v>Gwer West</v>
      </c>
      <c r="BK8" s="130">
        <f>'Gwer West'!$F$3</f>
        <v>50308</v>
      </c>
      <c r="BL8" s="28">
        <f t="shared" si="1"/>
        <v>36910</v>
      </c>
      <c r="BM8" s="29">
        <f t="shared" si="7"/>
        <v>1.3629910593335139</v>
      </c>
      <c r="BN8" s="100">
        <f>'Gwer West'!$H$3</f>
        <v>708</v>
      </c>
      <c r="BO8" s="28">
        <f t="shared" si="2"/>
        <v>2744</v>
      </c>
      <c r="BP8" s="29">
        <f t="shared" si="8"/>
        <v>0.25801749271137026</v>
      </c>
      <c r="BQ8" s="100">
        <f>'Gwer West'!$J$3</f>
        <v>435</v>
      </c>
      <c r="BR8" s="28">
        <f t="shared" si="3"/>
        <v>0</v>
      </c>
      <c r="BS8" s="29" t="str">
        <f t="shared" si="9"/>
        <v/>
      </c>
    </row>
    <row r="9" spans="1:71" s="1" customFormat="1" ht="14.25" x14ac:dyDescent="0.2">
      <c r="A9" s="72" t="str">
        <f ca="1">MID(CELL("Filename",Buruku!B1),SEARCH("]",CELL("Filename",Buruku!B1),1)+1,100)</f>
        <v>Buruku</v>
      </c>
      <c r="B9" s="17">
        <f>Buruku!$E$3</f>
        <v>10900</v>
      </c>
      <c r="C9" s="32">
        <f t="shared" si="4"/>
        <v>454.16666666666669</v>
      </c>
      <c r="D9" s="32">
        <f>Buruku!$G$3</f>
        <v>983</v>
      </c>
      <c r="E9" s="32">
        <f t="shared" si="5"/>
        <v>40.958333333333336</v>
      </c>
      <c r="F9" s="32">
        <f>Buruku!$I$3</f>
        <v>0</v>
      </c>
      <c r="G9" s="155">
        <f t="shared" si="6"/>
        <v>0</v>
      </c>
      <c r="H9" s="115">
        <f>IFERROR((Buruku!M$3/$E9)-(Buruku!L$3/$C9),"")</f>
        <v>5.3623526556973132E-2</v>
      </c>
      <c r="I9" s="115">
        <f>IFERROR((Buruku!P$3/$E9)-(Buruku!O$3/$C9),"")</f>
        <v>-3.4702978151511465E-2</v>
      </c>
      <c r="J9" s="114">
        <f>IFERROR((Buruku!S$3/$E9)-(Buruku!R$3/$C9),"")</f>
        <v>-0.33409428168777472</v>
      </c>
      <c r="K9" s="115">
        <f>IFERROR((Buruku!V$3/$E9)-(Buruku!U$3/$C9),"")</f>
        <v>-0.2436241798650452</v>
      </c>
      <c r="L9" s="114">
        <f>IFERROR((Buruku!Y$3/$E9)-(Buruku!X$3/$C9),"")</f>
        <v>-2.2326403912382053</v>
      </c>
      <c r="M9" s="116">
        <f>IFERROR((Buruku!AB$3/E9)-(Buruku!AA$3/C9),"")</f>
        <v>-2.3040734691591922</v>
      </c>
      <c r="N9" s="114">
        <f>IFERROR((Buruku!AE$3/E9)-(Buruku!AD$3/C9),"")</f>
        <v>-0.21079152939419676</v>
      </c>
      <c r="O9" s="116">
        <f>IFERROR((Buruku!AH$3/E9)-(Buruku!AG$3/C9),"")</f>
        <v>-0.3017096138949294</v>
      </c>
      <c r="P9" s="114">
        <f>IFERROR((Buruku!AK$3/E9)-(Buruku!AJ$3/C9),"")</f>
        <v>-4.0642937273092112</v>
      </c>
      <c r="Q9" s="116">
        <f>IFERROR((Buruku!AN$3/E9)-(Buruku!AM$3/C9),"")</f>
        <v>-2.7898412461384825</v>
      </c>
      <c r="R9" s="114">
        <f>IFERROR((Buruku!AQ$3/E9)-(Buruku!AP$3/C9),"")</f>
        <v>-4.4757254986140538</v>
      </c>
      <c r="S9" s="116">
        <f>IFERROR((Buruku!AT$3/E9)-(Buruku!AS$3/C9),"")</f>
        <v>-2.240804875544812</v>
      </c>
      <c r="T9" s="114">
        <f>IFERROR((Buruku!AW$3/E9)-(Buruku!AV$3/C9),"")</f>
        <v>-1.35379693318525</v>
      </c>
      <c r="U9" s="116">
        <f>IFERROR((Buruku!AZ$3/E9)-(Buruku!AY$3/C9),"")</f>
        <v>-1.2128795019925895</v>
      </c>
      <c r="V9" s="117">
        <f>IFERROR((Buruku!BC$3/E9)-(Buruku!BB$3/C9),"")</f>
        <v>-0.73786778911215434</v>
      </c>
      <c r="W9" s="116">
        <f>IFERROR((Buruku!BF$3/E9)-(Buruku!BE$3/C9),"")</f>
        <v>-0.17199622947912682</v>
      </c>
      <c r="X9" s="15">
        <f>IFERROR((Buruku!BI$3/E9)-(Buruku!BH$3/C9),"")</f>
        <v>-0.66203104146639657</v>
      </c>
      <c r="Y9" s="16">
        <f>IFERROR((Buruku!BL$3/E9)-(Buruku!BK$3/C9),"")</f>
        <v>-0.2405062204261435</v>
      </c>
      <c r="Z9" s="15">
        <f>IFERROR((Buruku!BO$3/E9)-(Buruku!BN$3/C9),"")</f>
        <v>-4.6428700756904062</v>
      </c>
      <c r="AA9" s="16">
        <f>IFERROR((Buruku!BR$3/E9)-(Buruku!BQ$3/C9),"")</f>
        <v>-2.5475811735279565</v>
      </c>
      <c r="AB9" s="15">
        <f>IFERROR((Buruku!BU$3/E9)-(Buruku!BT$3/C9),"")</f>
        <v>-2.0476280250496979</v>
      </c>
      <c r="AC9" s="16">
        <f>IFERROR((Buruku!BX$3/E9)-(Buruku!BW$3/C9),"")</f>
        <v>-2.9345194919129791</v>
      </c>
      <c r="AD9" s="15">
        <f>IFERROR((Buruku!CA$3/E9)-(Buruku!BZ$3/C9),"")</f>
        <v>0.14216506295089926</v>
      </c>
      <c r="AE9" s="16">
        <f>IFERROR((Buruku!CD$3/E9)-(Buruku!CC$3/C9),"")</f>
        <v>-1.6872483597300905</v>
      </c>
      <c r="AF9" s="15" t="str">
        <f>IFERROR((Buruku!CG$3/$E9)-(Buruku!CF$3/$C9),"")</f>
        <v/>
      </c>
      <c r="AG9" s="16" t="str">
        <f>IFERROR((Buruku!CJ$3/$E9)-(Buruku!CI$3/$C9),"")</f>
        <v/>
      </c>
      <c r="AI9" s="144">
        <f>IFERROR(Buruku!$N$3/Buruku!$M$3,"")</f>
        <v>0.5</v>
      </c>
      <c r="AJ9" s="146">
        <f>IFERROR(Buruku!$Q$3/Buruku!$P$3,"")</f>
        <v>7.1428571428571425E-2</v>
      </c>
      <c r="AK9" s="146">
        <f>IFERROR(Buruku!$T$3/Buruku!$S$3,"")</f>
        <v>0.33333333333333331</v>
      </c>
      <c r="AL9" s="146">
        <f>IFERROR(Buruku!$W$3/Buruku!$V$3,"")</f>
        <v>0</v>
      </c>
      <c r="AM9" s="146">
        <f>IFERROR(Buruku!$Z$3/Buruku!$Y$3,"")</f>
        <v>8.8235294117647065E-2</v>
      </c>
      <c r="AN9" s="146">
        <f>IFERROR(Buruku!$AC$3/Buruku!$AB$3,"")</f>
        <v>0.13793103448275862</v>
      </c>
      <c r="AO9" s="146">
        <f>IFERROR(Buruku!$AF$3/Buruku!$AE$3,"")</f>
        <v>0</v>
      </c>
      <c r="AP9" s="146">
        <f>IFERROR(Buruku!$AI$3/Buruku!$AH$3,"")</f>
        <v>0</v>
      </c>
      <c r="AQ9" s="146">
        <f>IFERROR(Buruku!$AL$3/Buruku!$AK$3,"")</f>
        <v>1.1379310344827587</v>
      </c>
      <c r="AR9" s="146">
        <f>IFERROR(Buruku!$AO$3/Buruku!$AN$3,"")</f>
        <v>0.90909090909090906</v>
      </c>
      <c r="AS9" s="146">
        <f>IFERROR(Buruku!$AR$3/Buruku!$AQ$3,"")</f>
        <v>0.78378378378378377</v>
      </c>
      <c r="AT9" s="146">
        <f>IFERROR(Buruku!$AU$3/Buruku!$AT$3,"")</f>
        <v>2.3076923076923075</v>
      </c>
      <c r="AU9" s="146">
        <f>IFERROR(Buruku!$AX$3/Buruku!$AW$3,"")</f>
        <v>0.76923076923076927</v>
      </c>
      <c r="AV9" s="146">
        <f>IFERROR(Buruku!$BA$3/Buruku!$AZ$3,"")</f>
        <v>4.5384615384615383</v>
      </c>
      <c r="AW9" s="146">
        <f>IFERROR(Buruku!$BD$3/Buruku!$BC$3,"")</f>
        <v>0.3</v>
      </c>
      <c r="AX9" s="146">
        <f>IFERROR(Buruku!$BG$3/Buruku!$BF$3,"")</f>
        <v>3.4</v>
      </c>
      <c r="AY9" s="146">
        <f>IFERROR(Buruku!$BJ$3/Buruku!$BI$3,"")</f>
        <v>1.7333333333333334</v>
      </c>
      <c r="AZ9" s="146">
        <f>IFERROR(Buruku!$BM$3/Buruku!$BL$3,"")</f>
        <v>1.45</v>
      </c>
      <c r="BA9" s="146">
        <f>IFERROR(Buruku!$BP$3/Buruku!$BO$3,"")</f>
        <v>0.34210526315789475</v>
      </c>
      <c r="BB9" s="146">
        <f>IFERROR(Buruku!$BS$3/Buruku!$BR$3,"")</f>
        <v>2.6363636363636362</v>
      </c>
      <c r="BC9" s="146">
        <f>IFERROR(Buruku!$BV$3/Buruku!$BU$3,"")</f>
        <v>0.43478260869565216</v>
      </c>
      <c r="BD9" s="146">
        <f>IFERROR(Buruku!$BY$3/Buruku!$BX$3,"")</f>
        <v>0.5</v>
      </c>
      <c r="BE9" s="146">
        <f>IFERROR(Buruku!$CB$3/Buruku!$CA$3,"")</f>
        <v>7.068965517241379</v>
      </c>
      <c r="BF9" s="146">
        <f>IFERROR(Buruku!$CE$3/Buruku!$CD$3,"")</f>
        <v>3.375</v>
      </c>
      <c r="BG9" s="146" t="str">
        <f>IFERROR(Buruku!$CH$3/Buruku!$CG$3,"")</f>
        <v/>
      </c>
      <c r="BH9" s="143" t="str">
        <f>IFERROR(Buruku!$CK$3/Buruku!$CJ$3,"")</f>
        <v/>
      </c>
      <c r="BJ9" s="1" t="str">
        <f t="shared" ca="1" si="0"/>
        <v>Buruku</v>
      </c>
      <c r="BK9" s="130">
        <f>Buruku!$F$3</f>
        <v>21908</v>
      </c>
      <c r="BL9" s="28">
        <f t="shared" si="1"/>
        <v>10900</v>
      </c>
      <c r="BM9" s="29">
        <f t="shared" si="7"/>
        <v>2.0099082568807338</v>
      </c>
      <c r="BN9" s="100">
        <f>Buruku!$H$3</f>
        <v>449</v>
      </c>
      <c r="BO9" s="28">
        <f t="shared" si="2"/>
        <v>983</v>
      </c>
      <c r="BP9" s="29">
        <f t="shared" si="8"/>
        <v>0.45676500508647</v>
      </c>
      <c r="BQ9" s="100">
        <f>Buruku!$J$3</f>
        <v>638</v>
      </c>
      <c r="BR9" s="28">
        <f t="shared" si="3"/>
        <v>0</v>
      </c>
      <c r="BS9" s="29" t="str">
        <f t="shared" si="9"/>
        <v/>
      </c>
    </row>
    <row r="10" spans="1:71" s="1" customFormat="1" ht="14.25" x14ac:dyDescent="0.2">
      <c r="A10" s="72" t="str">
        <f ca="1">MID(CELL("Filename",Ushongo!B1),SEARCH("]",CELL("Filename",Ushongo!B1),1)+1,100)</f>
        <v>Ushongo</v>
      </c>
      <c r="B10" s="17">
        <f>Ushongo!$E$3</f>
        <v>19347</v>
      </c>
      <c r="C10" s="32">
        <f t="shared" si="4"/>
        <v>806.125</v>
      </c>
      <c r="D10" s="32">
        <f>Ushongo!$G$3</f>
        <v>1384</v>
      </c>
      <c r="E10" s="32">
        <f t="shared" si="5"/>
        <v>57.666666666666664</v>
      </c>
      <c r="F10" s="32">
        <f>Ushongo!$I$3</f>
        <v>0</v>
      </c>
      <c r="G10" s="155">
        <f t="shared" si="6"/>
        <v>0</v>
      </c>
      <c r="H10" s="115">
        <f>IFERROR((Ushongo!M$3/$E10)-(Ushongo!L$3/$C10),"")</f>
        <v>-8.7095100105137949E-3</v>
      </c>
      <c r="I10" s="115">
        <f>IFERROR((Ushongo!P$3/$E10)-(Ushongo!O$3/$C10),"")</f>
        <v>9.3758318939979934E-2</v>
      </c>
      <c r="J10" s="114">
        <f>IFERROR((Ushongo!S$3/$E10)-(Ushongo!R$3/$C10),"")</f>
        <v>3.4656087738655542E-2</v>
      </c>
      <c r="K10" s="115">
        <f>IFERROR((Ushongo!V$3/$E10)-(Ushongo!U$3/$C10),"")</f>
        <v>-6.0888590514996718E-2</v>
      </c>
      <c r="L10" s="114">
        <f>IFERROR((Ushongo!Y$3/$E10)-(Ushongo!X$3/$C10),"")</f>
        <v>-0.38512759517315487</v>
      </c>
      <c r="M10" s="116">
        <f>IFERROR((Ushongo!AB$3/E10)-(Ushongo!AA$3/C10),"")</f>
        <v>-5.4868030801029311E-2</v>
      </c>
      <c r="N10" s="114">
        <f>IFERROR((Ushongo!AE$3/E10)-(Ushongo!AD$3/C10),"")</f>
        <v>5.3159651045956852E-2</v>
      </c>
      <c r="O10" s="116">
        <f>IFERROR((Ushongo!AH$3/E10)-(Ushongo!AG$3/C10),"")</f>
        <v>-0.76198039396707107</v>
      </c>
      <c r="P10" s="114">
        <f>IFERROR((Ushongo!AK$3/E10)-(Ushongo!AJ$3/C10),"")</f>
        <v>-4.1172606408485608</v>
      </c>
      <c r="Q10" s="116">
        <f>IFERROR((Ushongo!AN$3/E10)-(Ushongo!AM$3/C10),"")</f>
        <v>-7.4192512707530938</v>
      </c>
      <c r="R10" s="114">
        <f>IFERROR((Ushongo!AQ$3/E10)-(Ushongo!AP$3/C10),"")</f>
        <v>7.6053373870752894E-2</v>
      </c>
      <c r="S10" s="116">
        <f>IFERROR((Ushongo!AT$3/E10)-(Ushongo!AS$3/C10),"")</f>
        <v>-0.41381510957024298</v>
      </c>
      <c r="T10" s="114">
        <f>IFERROR((Ushongo!AW$3/E10)-(Ushongo!AV$3/C10),"")</f>
        <v>4.2871727211370336E-2</v>
      </c>
      <c r="U10" s="116">
        <f>IFERROR((Ushongo!AZ$3/E10)-(Ushongo!AY$3/C10),"")</f>
        <v>-0.35794051504153979</v>
      </c>
      <c r="V10" s="117">
        <f>IFERROR((Ushongo!BC$3/E10)-(Ushongo!BB$3/C10),"")</f>
        <v>-0.4145357482497174</v>
      </c>
      <c r="W10" s="116">
        <f>IFERROR((Ushongo!BF$3/E10)-(Ushongo!BE$3/C10),"")</f>
        <v>-0.71507524131088118</v>
      </c>
      <c r="X10" s="15">
        <f>IFERROR((Ushongo!BI$3/E10)-(Ushongo!BH$3/C10),"")</f>
        <v>-0.54649688036949762</v>
      </c>
      <c r="Y10" s="16">
        <f>IFERROR((Ushongo!BL$3/E10)-(Ushongo!BK$3/C10),"")</f>
        <v>-0.82016121153344557</v>
      </c>
      <c r="Z10" s="15">
        <f>IFERROR((Ushongo!BO$3/E10)-(Ushongo!BN$3/C10),"")</f>
        <v>-3.1484022705496302</v>
      </c>
      <c r="AA10" s="16">
        <f>IFERROR((Ushongo!BR$3/E10)-(Ushongo!BQ$3/C10),"")</f>
        <v>-1.2549017323114127</v>
      </c>
      <c r="AB10" s="15">
        <f>IFERROR((Ushongo!BU$3/E10)-(Ushongo!BT$3/C10),"")</f>
        <v>-1.8516353747545213</v>
      </c>
      <c r="AC10" s="16">
        <f>IFERROR((Ushongo!BX$3/E10)-(Ushongo!BW$3/C10),"")</f>
        <v>-1.1557395195921401</v>
      </c>
      <c r="AD10" s="15">
        <f>IFERROR((Ushongo!CA$3/E10)-(Ushongo!BZ$3/C10),"")</f>
        <v>-0.12813565216456016</v>
      </c>
      <c r="AE10" s="16">
        <f>IFERROR((Ushongo!CD$3/E10)-(Ushongo!CC$3/C10),"")</f>
        <v>-3.7423429899513927</v>
      </c>
      <c r="AF10" s="15" t="str">
        <f>IFERROR((Ushongo!CG$3/$E10)-(Ushongo!CF$3/$C10),"")</f>
        <v/>
      </c>
      <c r="AG10" s="16" t="str">
        <f>IFERROR((Ushongo!CJ$3/$E10)-(Ushongo!CI$3/$C10),"")</f>
        <v/>
      </c>
      <c r="AI10" s="144">
        <f>IFERROR(Ushongo!$N$3/Ushongo!$M$3,"")</f>
        <v>0</v>
      </c>
      <c r="AJ10" s="146">
        <f>IFERROR(Ushongo!$Q$3/Ushongo!$P$3,"")</f>
        <v>0.2</v>
      </c>
      <c r="AK10" s="146">
        <f>IFERROR(Ushongo!$T$3/Ushongo!$S$3,"")</f>
        <v>1</v>
      </c>
      <c r="AL10" s="146">
        <f>IFERROR(Ushongo!$W$3/Ushongo!$V$3,"")</f>
        <v>0</v>
      </c>
      <c r="AM10" s="146">
        <f>IFERROR(Ushongo!$Z$3/Ushongo!$Y$3,"")</f>
        <v>0.27272727272727271</v>
      </c>
      <c r="AN10" s="146">
        <f>IFERROR(Ushongo!$AC$3/Ushongo!$AB$3,"")</f>
        <v>0.63636363636363635</v>
      </c>
      <c r="AO10" s="146">
        <f>IFERROR(Ushongo!$AF$3/Ushongo!$AE$3,"")</f>
        <v>1</v>
      </c>
      <c r="AP10" s="146">
        <f>IFERROR(Ushongo!$AI$3/Ushongo!$AH$3,"")</f>
        <v>0.33333333333333331</v>
      </c>
      <c r="AQ10" s="146">
        <f>IFERROR(Ushongo!$AL$3/Ushongo!$AK$3,"")</f>
        <v>0.2857142857142857</v>
      </c>
      <c r="AR10" s="146">
        <f>IFERROR(Ushongo!$AO$3/Ushongo!$AN$3,"")</f>
        <v>0.19318181818181818</v>
      </c>
      <c r="AS10" s="146">
        <f>IFERROR(Ushongo!$AR$3/Ushongo!$AQ$3,"")</f>
        <v>0.24242424242424243</v>
      </c>
      <c r="AT10" s="146">
        <f>IFERROR(Ushongo!$AU$3/Ushongo!$AT$3,"")</f>
        <v>0.35714285714285715</v>
      </c>
      <c r="AU10" s="146">
        <f>IFERROR(Ushongo!$AX$3/Ushongo!$AW$3,"")</f>
        <v>0.5714285714285714</v>
      </c>
      <c r="AV10" s="146">
        <f>IFERROR(Ushongo!$BA$3/Ushongo!$AZ$3,"")</f>
        <v>0.61538461538461542</v>
      </c>
      <c r="AW10" s="146">
        <f>IFERROR(Ushongo!$BD$3/Ushongo!$BC$3,"")</f>
        <v>0.25</v>
      </c>
      <c r="AX10" s="146">
        <f>IFERROR(Ushongo!$BG$3/Ushongo!$BF$3,"")</f>
        <v>0.42857142857142855</v>
      </c>
      <c r="AY10" s="146">
        <f>IFERROR(Ushongo!$BJ$3/Ushongo!$BI$3,"")</f>
        <v>0.46153846153846156</v>
      </c>
      <c r="AZ10" s="146">
        <f>IFERROR(Ushongo!$BM$3/Ushongo!$BL$3,"")</f>
        <v>0.47272727272727272</v>
      </c>
      <c r="BA10" s="146">
        <f>IFERROR(Ushongo!$BP$3/Ushongo!$BO$3,"")</f>
        <v>0.375</v>
      </c>
      <c r="BB10" s="146">
        <f>IFERROR(Ushongo!$BS$3/Ushongo!$BR$3,"")</f>
        <v>0.41379310344827586</v>
      </c>
      <c r="BC10" s="146">
        <f>IFERROR(Ushongo!$BV$3/Ushongo!$BU$3,"")</f>
        <v>0.35483870967741937</v>
      </c>
      <c r="BD10" s="146">
        <f>IFERROR(Ushongo!$BY$3/Ushongo!$BX$3,"")</f>
        <v>1.0625</v>
      </c>
      <c r="BE10" s="146">
        <f>IFERROR(Ushongo!$CB$3/Ushongo!$CA$3,"")</f>
        <v>2.6428571428571428</v>
      </c>
      <c r="BF10" s="146">
        <f>IFERROR(Ushongo!$CE$3/Ushongo!$CD$3,"")</f>
        <v>1.6842105263157894</v>
      </c>
      <c r="BG10" s="146" t="str">
        <f>IFERROR(Ushongo!$CH$3/Ushongo!$CG$3,"")</f>
        <v/>
      </c>
      <c r="BH10" s="143" t="str">
        <f>IFERROR(Ushongo!$CK$3/Ushongo!$CJ$3,"")</f>
        <v/>
      </c>
      <c r="BJ10" s="1" t="str">
        <f t="shared" ca="1" si="0"/>
        <v>Ushongo</v>
      </c>
      <c r="BK10" s="130">
        <f>Ushongo!$F$3</f>
        <v>30576</v>
      </c>
      <c r="BL10" s="28">
        <f t="shared" si="1"/>
        <v>19347</v>
      </c>
      <c r="BM10" s="29">
        <f t="shared" si="7"/>
        <v>1.5804000620251202</v>
      </c>
      <c r="BN10" s="100">
        <f>Ushongo!$H$3</f>
        <v>627</v>
      </c>
      <c r="BO10" s="28">
        <f t="shared" si="2"/>
        <v>1384</v>
      </c>
      <c r="BP10" s="29">
        <f t="shared" si="8"/>
        <v>0.45303468208092484</v>
      </c>
      <c r="BQ10" s="100">
        <f>Ushongo!$J$3</f>
        <v>333</v>
      </c>
      <c r="BR10" s="28">
        <f t="shared" si="3"/>
        <v>0</v>
      </c>
      <c r="BS10" s="29" t="str">
        <f t="shared" si="9"/>
        <v/>
      </c>
    </row>
    <row r="11" spans="1:71" s="1" customFormat="1" ht="14.25" x14ac:dyDescent="0.2">
      <c r="A11" s="72" t="str">
        <f ca="1">MID(CELL("Filename",'LGA8'!A1),SEARCH("]",CELL("Filename",'LGA8'!A1),1)+1,100)</f>
        <v>LGA8</v>
      </c>
      <c r="B11" s="17">
        <f>'LGA8'!$D$3</f>
        <v>0</v>
      </c>
      <c r="C11" s="32">
        <f t="shared" si="4"/>
        <v>0</v>
      </c>
      <c r="D11" s="32">
        <f>'LGA8'!$F$3</f>
        <v>0</v>
      </c>
      <c r="E11" s="32">
        <f t="shared" si="5"/>
        <v>0</v>
      </c>
      <c r="F11" s="32">
        <f>'LGA8'!$H$3</f>
        <v>0</v>
      </c>
      <c r="G11" s="155">
        <f t="shared" si="6"/>
        <v>0</v>
      </c>
      <c r="H11" s="115" t="str">
        <f>IFERROR(('LGA8'!L$3/$E11)-('LGA8'!K$3/$C11),"")</f>
        <v/>
      </c>
      <c r="I11" s="115" t="str">
        <f>IFERROR(('LGA8'!O$3/$E11)-('LGA8'!N$3/$C11),"")</f>
        <v/>
      </c>
      <c r="J11" s="114" t="str">
        <f>IFERROR(('LGA8'!R$3/$E11)-('LGA8'!Q$3/$C11),"")</f>
        <v/>
      </c>
      <c r="K11" s="115" t="str">
        <f>IFERROR(('LGA8'!U$3/$E11)-('LGA8'!T$3/$C11),"")</f>
        <v/>
      </c>
      <c r="L11" s="114" t="str">
        <f>IFERROR(('LGA8'!X$3/$E11)-('LGA8'!W$3/$C11),"")</f>
        <v/>
      </c>
      <c r="M11" s="116" t="str">
        <f>IFERROR(('LGA8'!AA$3/E11)-('LGA8'!Z$3/C11),"")</f>
        <v/>
      </c>
      <c r="N11" s="114" t="str">
        <f>IFERROR(('LGA8'!AD$3/E11)-('LGA8'!AC$3/C11),"")</f>
        <v/>
      </c>
      <c r="O11" s="116" t="str">
        <f>IFERROR(('LGA8'!AG$3/E11)-('LGA8'!AF$3/C11),"")</f>
        <v/>
      </c>
      <c r="P11" s="114" t="str">
        <f>IFERROR(('LGA8'!AJ$3/E11)-('LGA8'!AI$3/C11),"")</f>
        <v/>
      </c>
      <c r="Q11" s="116" t="str">
        <f>IFERROR(('LGA8'!AM$3/E11)-('LGA8'!AL$3/C11),"")</f>
        <v/>
      </c>
      <c r="R11" s="114" t="str">
        <f>IFERROR(('LGA8'!AP$3/E11)-('LGA8'!AO$3/C11),"")</f>
        <v/>
      </c>
      <c r="S11" s="116" t="str">
        <f>IFERROR(('LGA8'!AS$3/E11)-('LGA8'!AR$3/C11),"")</f>
        <v/>
      </c>
      <c r="T11" s="114" t="str">
        <f>IFERROR(('LGA8'!AV$3/E11)-('LGA8'!AU$3/C11),"")</f>
        <v/>
      </c>
      <c r="U11" s="116" t="str">
        <f>IFERROR(('LGA8'!AY$3/E11)-('LGA8'!AX$3/C11),"")</f>
        <v/>
      </c>
      <c r="V11" s="117" t="str">
        <f>IFERROR(('LGA8'!BB$3/E11)-('LGA8'!BA$3/C11),"")</f>
        <v/>
      </c>
      <c r="W11" s="116" t="str">
        <f>IFERROR(('LGA8'!BE$3/E11)-('LGA8'!BD$3/C11),"")</f>
        <v/>
      </c>
      <c r="X11" s="15" t="str">
        <f>IFERROR(('LGA8'!BH$3/E11)-('LGA8'!BG$3/C11),"")</f>
        <v/>
      </c>
      <c r="Y11" s="16" t="str">
        <f>IFERROR(('LGA8'!BK$3/E11)-('LGA8'!BJ$3/C11),"")</f>
        <v/>
      </c>
      <c r="Z11" s="15" t="str">
        <f>IFERROR(('LGA8'!BN$3/E11)-('LGA8'!BM$3/C11),"")</f>
        <v/>
      </c>
      <c r="AA11" s="16" t="str">
        <f>IFERROR(('LGA8'!BQ$3/E11)-('LGA8'!BP$3/C11),"")</f>
        <v/>
      </c>
      <c r="AB11" s="15" t="str">
        <f>IFERROR(('LGA8'!BT$3/E11)-('LGA8'!BS$3/C11),"")</f>
        <v/>
      </c>
      <c r="AC11" s="16" t="str">
        <f>IFERROR(('LGA8'!BW$3/E11)-('LGA8'!BV$3/C11),"")</f>
        <v/>
      </c>
      <c r="AD11" s="15" t="str">
        <f>IFERROR(('LGA8'!BZ$3/E11)-('LGA8'!BY$3/C11),"")</f>
        <v/>
      </c>
      <c r="AE11" s="16" t="str">
        <f>IFERROR(('LGA8'!CC$3/E11)-('LGA8'!CB$3/C11),"")</f>
        <v/>
      </c>
      <c r="AF11" s="15" t="str">
        <f>IFERROR(('LGA8'!CF$3/$E11)-('LGA8'!CE$3/$C11),"")</f>
        <v/>
      </c>
      <c r="AG11" s="16" t="str">
        <f>IFERROR(('LGA8'!CI$3/$E11)-('LGA8'!CH$3/$C11),"")</f>
        <v/>
      </c>
      <c r="AI11" s="144" t="str">
        <f>IFERROR('LGA8'!$M$3/'LGA8'!$L$3,"")</f>
        <v/>
      </c>
      <c r="AJ11" s="146" t="str">
        <f>IFERROR('LGA8'!$P$3/'LGA8'!$O$3,"")</f>
        <v/>
      </c>
      <c r="AK11" s="146" t="str">
        <f>IFERROR('LGA8'!$S$3/'LGA8'!$R$3,"")</f>
        <v/>
      </c>
      <c r="AL11" s="146" t="str">
        <f>IFERROR('LGA8'!$V$3/'LGA8'!$U$3,"")</f>
        <v/>
      </c>
      <c r="AM11" s="146" t="str">
        <f>IFERROR('LGA8'!$Y$3/'LGA8'!$X$3,"")</f>
        <v/>
      </c>
      <c r="AN11" s="146" t="str">
        <f>IFERROR('LGA8'!$AB$3/'LGA8'!$AA$3,"")</f>
        <v/>
      </c>
      <c r="AO11" s="146" t="str">
        <f>IFERROR('LGA8'!$AE$3/'LGA8'!$AD$3,"")</f>
        <v/>
      </c>
      <c r="AP11" s="146" t="str">
        <f>IFERROR('LGA8'!$AH$3/'LGA8'!$AG$3,"")</f>
        <v/>
      </c>
      <c r="AQ11" s="146" t="str">
        <f>IFERROR('LGA8'!$AK$3/'LGA8'!$AJ$3,"")</f>
        <v/>
      </c>
      <c r="AR11" s="146" t="str">
        <f>IFERROR('LGA8'!$AN$3/'LGA8'!$AM$3,"")</f>
        <v/>
      </c>
      <c r="AS11" s="146" t="str">
        <f>IFERROR('LGA8'!$AQ$3/'LGA8'!$AP$3,"")</f>
        <v/>
      </c>
      <c r="AT11" s="146" t="str">
        <f>IFERROR('LGA8'!$AT$3/'LGA8'!$AS$3,"")</f>
        <v/>
      </c>
      <c r="AU11" s="146" t="str">
        <f>IFERROR('LGA8'!$AW$3/'LGA8'!$AV$3,"")</f>
        <v/>
      </c>
      <c r="AV11" s="146" t="str">
        <f>IFERROR('LGA8'!$AZ$3/'LGA8'!$AY$3,"")</f>
        <v/>
      </c>
      <c r="AW11" s="146" t="str">
        <f>IFERROR('LGA8'!$BC$3/'LGA8'!$BB$3,"")</f>
        <v/>
      </c>
      <c r="AX11" s="146" t="str">
        <f>IFERROR('LGA8'!$BF$3/'LGA8'!$BE$3,"")</f>
        <v/>
      </c>
      <c r="AY11" s="146" t="str">
        <f>IFERROR('LGA8'!$BI$3/'LGA8'!$BH$3,"")</f>
        <v/>
      </c>
      <c r="AZ11" s="146" t="str">
        <f>IFERROR('LGA8'!$BL$3/'LGA8'!$BK$3,"")</f>
        <v/>
      </c>
      <c r="BA11" s="146" t="str">
        <f>IFERROR('LGA8'!$BO$3/'LGA8'!$BN$3,"")</f>
        <v/>
      </c>
      <c r="BB11" s="146" t="str">
        <f>IFERROR('LGA8'!$BR$3/'LGA8'!$BQ$3,"")</f>
        <v/>
      </c>
      <c r="BC11" s="146" t="str">
        <f>IFERROR('LGA8'!$BU$3/'LGA8'!$BT$3,"")</f>
        <v/>
      </c>
      <c r="BD11" s="146" t="str">
        <f>IFERROR('LGA8'!$BX$3/'LGA8'!$BW$3,"")</f>
        <v/>
      </c>
      <c r="BE11" s="146" t="str">
        <f>IFERROR('LGA8'!$CA$3/'LGA8'!$BZ$3,"")</f>
        <v/>
      </c>
      <c r="BF11" s="146" t="str">
        <f>IFERROR('LGA8'!$CD$3/'LGA8'!$CC$3,"")</f>
        <v/>
      </c>
      <c r="BG11" s="146" t="str">
        <f>IFERROR('LGA8'!$CG$3/'LGA8'!$CF$3,"")</f>
        <v/>
      </c>
      <c r="BH11" s="143" t="str">
        <f>IFERROR('LGA8'!$CJ$3/'LGA8'!$CI$3,"")</f>
        <v/>
      </c>
      <c r="BJ11" s="1" t="str">
        <f t="shared" ca="1" si="0"/>
        <v>LGA8</v>
      </c>
      <c r="BK11" s="130">
        <f>'LGA8'!$E$3</f>
        <v>0</v>
      </c>
      <c r="BL11" s="28">
        <f t="shared" si="1"/>
        <v>0</v>
      </c>
      <c r="BM11" s="29" t="str">
        <f t="shared" si="7"/>
        <v/>
      </c>
      <c r="BN11" s="100">
        <f>'LGA8'!$G$3</f>
        <v>0</v>
      </c>
      <c r="BO11" s="28">
        <f t="shared" si="2"/>
        <v>0</v>
      </c>
      <c r="BP11" s="29" t="str">
        <f t="shared" si="8"/>
        <v/>
      </c>
      <c r="BQ11" s="100">
        <f>'LGA8'!$I$3</f>
        <v>0</v>
      </c>
      <c r="BR11" s="28">
        <f t="shared" si="3"/>
        <v>0</v>
      </c>
      <c r="BS11" s="29" t="str">
        <f t="shared" si="9"/>
        <v/>
      </c>
    </row>
    <row r="12" spans="1:71" s="1" customFormat="1" ht="14.25" x14ac:dyDescent="0.2">
      <c r="A12" s="72" t="str">
        <f ca="1">MID(CELL("Filename",'LGA9'!A1),SEARCH("]",CELL("Filename",'LGA9'!A1),1)+1,100)</f>
        <v>LGA9</v>
      </c>
      <c r="B12" s="17">
        <f>'LGA9'!$D$3</f>
        <v>0</v>
      </c>
      <c r="C12" s="32">
        <f t="shared" si="4"/>
        <v>0</v>
      </c>
      <c r="D12" s="32">
        <f>'LGA9'!$F$3</f>
        <v>0</v>
      </c>
      <c r="E12" s="32">
        <f t="shared" si="5"/>
        <v>0</v>
      </c>
      <c r="F12" s="32">
        <f>'LGA9'!$H$3</f>
        <v>0</v>
      </c>
      <c r="G12" s="155">
        <f t="shared" si="6"/>
        <v>0</v>
      </c>
      <c r="H12" s="115" t="str">
        <f>IFERROR(('LGA9'!L$3/$E12)-('LGA9'!K$3/$C12),"")</f>
        <v/>
      </c>
      <c r="I12" s="115" t="str">
        <f>IFERROR(('LGA9'!O$3/$E12)-('LGA9'!N$3/$C12),"")</f>
        <v/>
      </c>
      <c r="J12" s="114" t="str">
        <f>IFERROR(('LGA9'!R$3/$E12)-('LGA9'!Q$3/$C12),"")</f>
        <v/>
      </c>
      <c r="K12" s="115" t="str">
        <f>IFERROR(('LGA9'!U$3/$E12)-('LGA9'!T$3/$C12),"")</f>
        <v/>
      </c>
      <c r="L12" s="114" t="str">
        <f>IFERROR(('LGA9'!X$3/$E12)-('LGA9'!W$3/$C12),"")</f>
        <v/>
      </c>
      <c r="M12" s="116" t="str">
        <f>IFERROR(('LGA9'!AA$3/E12)-('LGA9'!Z$3/C12),"")</f>
        <v/>
      </c>
      <c r="N12" s="114" t="str">
        <f>IFERROR(('LGA9'!AD$3/E12)-('LGA9'!AC$3/C12),"")</f>
        <v/>
      </c>
      <c r="O12" s="116" t="str">
        <f>IFERROR(('LGA9'!AG$3/E12)-('LGA9'!AF$3/C12),"")</f>
        <v/>
      </c>
      <c r="P12" s="114" t="str">
        <f>IFERROR(('LGA9'!AJ$3/E12)-('LGA9'!AI$3/C12),"")</f>
        <v/>
      </c>
      <c r="Q12" s="116" t="str">
        <f>IFERROR(('LGA9'!AM$3/E12)-('LGA9'!AL$3/C12),"")</f>
        <v/>
      </c>
      <c r="R12" s="114" t="str">
        <f>IFERROR(('LGA9'!AP$3/E12)-('LGA9'!AO$3/C12),"")</f>
        <v/>
      </c>
      <c r="S12" s="116" t="str">
        <f>IFERROR(('LGA9'!AS$3/E12)-('LGA9'!AR$3/C12),"")</f>
        <v/>
      </c>
      <c r="T12" s="114" t="str">
        <f>IFERROR(('LGA9'!AV$3/E12)-('LGA9'!AU$3/C12),"")</f>
        <v/>
      </c>
      <c r="U12" s="116" t="str">
        <f>IFERROR(('LGA9'!AY$3/E12)-('LGA9'!AX$3/C12),"")</f>
        <v/>
      </c>
      <c r="V12" s="117" t="str">
        <f>IFERROR(('LGA9'!BB$3/E12)-('LGA9'!BA$3/C12),"")</f>
        <v/>
      </c>
      <c r="W12" s="116" t="str">
        <f>IFERROR(('LGA9'!BE$3/E12)-('LGA9'!BD$3/C12),"")</f>
        <v/>
      </c>
      <c r="X12" s="15" t="str">
        <f>IFERROR(('LGA9'!BH$3/E12)-('LGA9'!BG$3/C12),"")</f>
        <v/>
      </c>
      <c r="Y12" s="16" t="str">
        <f>IFERROR(('LGA9'!BK$3/E12)-('LGA9'!BJ$3/C12),"")</f>
        <v/>
      </c>
      <c r="Z12" s="15" t="str">
        <f>IFERROR(('LGA9'!BN$3/E12)-('LGA9'!BM$3/C12),"")</f>
        <v/>
      </c>
      <c r="AA12" s="16" t="str">
        <f>IFERROR(('LGA9'!BQ$3/E12)-('LGA9'!BP$3/C12),"")</f>
        <v/>
      </c>
      <c r="AB12" s="15" t="str">
        <f>IFERROR(('LGA9'!BT$3/E12)-('LGA9'!BS$3/C12),"")</f>
        <v/>
      </c>
      <c r="AC12" s="16" t="str">
        <f>IFERROR(('LGA9'!BW$3/E12)-('LGA9'!BV$3/C12),"")</f>
        <v/>
      </c>
      <c r="AD12" s="15" t="str">
        <f>IFERROR(('LGA9'!BZ$3/E12)-('LGA9'!BY$3/C12),"")</f>
        <v/>
      </c>
      <c r="AE12" s="16" t="str">
        <f>IFERROR(('LGA9'!CC$3/E12)-('LGA9'!CB$3/C12),"")</f>
        <v/>
      </c>
      <c r="AF12" s="15" t="str">
        <f>IFERROR(('LGA9'!CF$3/$E12)-('LGA9'!CE$3/$C12),"")</f>
        <v/>
      </c>
      <c r="AG12" s="16" t="str">
        <f>IFERROR(('LGA9'!CI$3/$E12)-('LGA9'!CH$3/$C12),"")</f>
        <v/>
      </c>
      <c r="AI12" s="144" t="str">
        <f>IFERROR('LGA9'!$M$3/'LGA9'!$L$3,"")</f>
        <v/>
      </c>
      <c r="AJ12" s="146" t="str">
        <f>IFERROR('LGA9'!$P$3/'LGA9'!$O$3,"")</f>
        <v/>
      </c>
      <c r="AK12" s="146" t="str">
        <f>IFERROR('LGA9'!$S$3/'LGA9'!$R$3,"")</f>
        <v/>
      </c>
      <c r="AL12" s="146" t="str">
        <f>IFERROR('LGA9'!$V$3/'LGA9'!$U$3,"")</f>
        <v/>
      </c>
      <c r="AM12" s="146" t="str">
        <f>IFERROR('LGA9'!$Y$3/'LGA9'!$X$3,"")</f>
        <v/>
      </c>
      <c r="AN12" s="146" t="str">
        <f>IFERROR('LGA9'!$AB$3/'LGA9'!$AA$3,"")</f>
        <v/>
      </c>
      <c r="AO12" s="146" t="str">
        <f>IFERROR('LGA9'!$AE$3/'LGA9'!$AD$3,"")</f>
        <v/>
      </c>
      <c r="AP12" s="146" t="str">
        <f>IFERROR('LGA9'!$AH$3/'LGA9'!$AG$3,"")</f>
        <v/>
      </c>
      <c r="AQ12" s="146" t="str">
        <f>IFERROR('LGA9'!$AK$3/'LGA9'!$AJ$3,"")</f>
        <v/>
      </c>
      <c r="AR12" s="146" t="str">
        <f>IFERROR('LGA9'!$AN$3/'LGA9'!$AM$3,"")</f>
        <v/>
      </c>
      <c r="AS12" s="146" t="str">
        <f>IFERROR('LGA9'!$AQ$3/'LGA9'!$AP$3,"")</f>
        <v/>
      </c>
      <c r="AT12" s="146" t="str">
        <f>IFERROR('LGA9'!$AT$3/'LGA9'!$AS$3,"")</f>
        <v/>
      </c>
      <c r="AU12" s="146" t="str">
        <f>IFERROR('LGA9'!$AW$3/'LGA9'!$AV$3,"")</f>
        <v/>
      </c>
      <c r="AV12" s="146" t="str">
        <f>IFERROR('LGA9'!$AZ$3/'LGA9'!$AY$3,"")</f>
        <v/>
      </c>
      <c r="AW12" s="146" t="str">
        <f>IFERROR('LGA9'!$BC$3/'LGA9'!$BB$3,"")</f>
        <v/>
      </c>
      <c r="AX12" s="146" t="str">
        <f>IFERROR('LGA9'!$BF$3/'LGA9'!$BE$3,"")</f>
        <v/>
      </c>
      <c r="AY12" s="146" t="str">
        <f>IFERROR('LGA9'!$BI$3/'LGA9'!$BH$3,"")</f>
        <v/>
      </c>
      <c r="AZ12" s="146" t="str">
        <f>IFERROR('LGA9'!$BL$3/'LGA9'!$BK$3,"")</f>
        <v/>
      </c>
      <c r="BA12" s="146" t="str">
        <f>IFERROR('LGA9'!$BO$3/'LGA9'!$BN$3,"")</f>
        <v/>
      </c>
      <c r="BB12" s="146" t="str">
        <f>IFERROR('LGA9'!$BR$3/'LGA9'!$BQ$3,"")</f>
        <v/>
      </c>
      <c r="BC12" s="146" t="str">
        <f>IFERROR('LGA9'!$BU$3/'LGA9'!$BT$3,"")</f>
        <v/>
      </c>
      <c r="BD12" s="146" t="str">
        <f>IFERROR('LGA9'!$BX$3/'LGA9'!$BW$3,"")</f>
        <v/>
      </c>
      <c r="BE12" s="146" t="str">
        <f>IFERROR('LGA9'!$CA$3/'LGA9'!$BZ$3,"")</f>
        <v/>
      </c>
      <c r="BF12" s="146" t="str">
        <f>IFERROR('LGA9'!$CD$3/'LGA9'!$CC$3,"")</f>
        <v/>
      </c>
      <c r="BG12" s="146" t="str">
        <f>IFERROR('LGA9'!$CG$3/'LGA9'!$CF$3,"")</f>
        <v/>
      </c>
      <c r="BH12" s="143" t="str">
        <f>IFERROR('LGA9'!$CJ$3/'LGA9'!$CI$3,"")</f>
        <v/>
      </c>
      <c r="BJ12" s="1" t="str">
        <f t="shared" ca="1" si="0"/>
        <v>LGA9</v>
      </c>
      <c r="BK12" s="130">
        <f>'LGA9'!$E$3</f>
        <v>0</v>
      </c>
      <c r="BL12" s="28">
        <f t="shared" si="1"/>
        <v>0</v>
      </c>
      <c r="BM12" s="29" t="str">
        <f t="shared" si="7"/>
        <v/>
      </c>
      <c r="BN12" s="100">
        <f>'LGA9'!$G$3</f>
        <v>0</v>
      </c>
      <c r="BO12" s="28">
        <f t="shared" si="2"/>
        <v>0</v>
      </c>
      <c r="BP12" s="29" t="str">
        <f t="shared" si="8"/>
        <v/>
      </c>
      <c r="BQ12" s="100">
        <f>'LGA9'!$I$3</f>
        <v>0</v>
      </c>
      <c r="BR12" s="28">
        <f t="shared" si="3"/>
        <v>0</v>
      </c>
      <c r="BS12" s="29" t="str">
        <f t="shared" si="9"/>
        <v/>
      </c>
    </row>
    <row r="13" spans="1:71" s="1" customFormat="1" ht="14.25" x14ac:dyDescent="0.2">
      <c r="A13" s="72" t="str">
        <f ca="1">MID(CELL("Filename",'LGA10'!A1),SEARCH("]",CELL("Filename",'LGA10'!A1),1)+1,100)</f>
        <v>LGA10</v>
      </c>
      <c r="B13" s="17">
        <f>'LGA10'!$D$3</f>
        <v>0</v>
      </c>
      <c r="C13" s="32">
        <f t="shared" si="4"/>
        <v>0</v>
      </c>
      <c r="D13" s="32">
        <f>'LGA10'!$F$3</f>
        <v>0</v>
      </c>
      <c r="E13" s="32">
        <f t="shared" si="5"/>
        <v>0</v>
      </c>
      <c r="F13" s="32">
        <f>'LGA10'!$H$3</f>
        <v>0</v>
      </c>
      <c r="G13" s="155">
        <f t="shared" si="6"/>
        <v>0</v>
      </c>
      <c r="H13" s="115" t="str">
        <f>IFERROR(('LGA10'!L$3/$E13)-('LGA10'!K$3/$C13),"")</f>
        <v/>
      </c>
      <c r="I13" s="115" t="str">
        <f>IFERROR(('LGA10'!O$3/$E13)-('LGA10'!N$3/$C13),"")</f>
        <v/>
      </c>
      <c r="J13" s="114" t="str">
        <f>IFERROR(('LGA10'!R$3/$E13)-('LGA10'!Q$3/$C13),"")</f>
        <v/>
      </c>
      <c r="K13" s="115" t="str">
        <f>IFERROR(('LGA10'!U$3/$E13)-('LGA10'!T$3/$C13),"")</f>
        <v/>
      </c>
      <c r="L13" s="114" t="str">
        <f>IFERROR(('LGA10'!X$3/$E13)-('LGA10'!W$3/$C13),"")</f>
        <v/>
      </c>
      <c r="M13" s="116" t="str">
        <f>IFERROR(('LGA10'!AA$3/E13)-('LGA10'!Z$3/C13),"")</f>
        <v/>
      </c>
      <c r="N13" s="114" t="str">
        <f>IFERROR(('LGA10'!AD$3/E13)-('LGA10'!AC$3/C13),"")</f>
        <v/>
      </c>
      <c r="O13" s="116" t="str">
        <f>IFERROR(('LGA10'!AG$3/E13)-('LGA10'!AF$3/C13),"")</f>
        <v/>
      </c>
      <c r="P13" s="114" t="str">
        <f>IFERROR(('LGA10'!AJ$3/E13)-('LGA10'!AI$3/C13),"")</f>
        <v/>
      </c>
      <c r="Q13" s="116" t="str">
        <f>IFERROR(('LGA10'!AM$3/E13)-('LGA10'!AL$3/C13),"")</f>
        <v/>
      </c>
      <c r="R13" s="114" t="str">
        <f>IFERROR(('LGA10'!AP$3/E13)-('LGA10'!AO$3/C13),"")</f>
        <v/>
      </c>
      <c r="S13" s="116" t="str">
        <f>IFERROR(('LGA10'!AS$3/E13)-('LGA10'!AR$3/C13),"")</f>
        <v/>
      </c>
      <c r="T13" s="114" t="str">
        <f>IFERROR(('LGA10'!AV$3/E13)-('LGA10'!AU$3/C13),"")</f>
        <v/>
      </c>
      <c r="U13" s="116" t="str">
        <f>IFERROR(('LGA10'!AY$3/E13)-('LGA10'!AX$3/C13),"")</f>
        <v/>
      </c>
      <c r="V13" s="117" t="str">
        <f>IFERROR(('LGA10'!BB$3/E13)-('LGA10'!BA$3/C13),"")</f>
        <v/>
      </c>
      <c r="W13" s="116" t="str">
        <f>IFERROR(('LGA10'!BE$3/E13)-('LGA10'!BD$3/C13),"")</f>
        <v/>
      </c>
      <c r="X13" s="15" t="str">
        <f>IFERROR(('LGA10'!BH$3/E13)-('LGA10'!BG$3/C13),"")</f>
        <v/>
      </c>
      <c r="Y13" s="16" t="str">
        <f>IFERROR(('LGA10'!BK$3/E13)-('LGA10'!BJ$3/C13),"")</f>
        <v/>
      </c>
      <c r="Z13" s="15" t="str">
        <f>IFERROR(('LGA10'!BN$3/E13)-('LGA10'!BM$3/C13),"")</f>
        <v/>
      </c>
      <c r="AA13" s="16" t="str">
        <f>IFERROR(('LGA10'!BQ$3/E13)-('LGA10'!BP$3/C13),"")</f>
        <v/>
      </c>
      <c r="AB13" s="15" t="str">
        <f>IFERROR(('LGA10'!BT$3/E13)-('LGA10'!BS$3/C13),"")</f>
        <v/>
      </c>
      <c r="AC13" s="16" t="str">
        <f>IFERROR(('LGA10'!BW$3/E13)-('LGA10'!BV$3/C13),"")</f>
        <v/>
      </c>
      <c r="AD13" s="15" t="str">
        <f>IFERROR(('LGA10'!BZ$3/E13)-('LGA10'!BY$3/C13),"")</f>
        <v/>
      </c>
      <c r="AE13" s="16" t="str">
        <f>IFERROR(('LGA10'!CC$3/E13)-('LGA10'!CB$3/C13),"")</f>
        <v/>
      </c>
      <c r="AF13" s="15" t="str">
        <f>IFERROR(('LGA10'!CF$3/$E13)-('LGA10'!CE$3/$C13),"")</f>
        <v/>
      </c>
      <c r="AG13" s="16" t="str">
        <f>IFERROR(('LGA10'!CI$3/$E13)-('LGA10'!CH$3/$C13),"")</f>
        <v/>
      </c>
      <c r="AI13" s="144" t="str">
        <f>IFERROR('LGA10'!$M$3/'LGA10'!$L$3,"")</f>
        <v/>
      </c>
      <c r="AJ13" s="146" t="str">
        <f>IFERROR('LGA10'!$P$3/'LGA10'!$O$3,"")</f>
        <v/>
      </c>
      <c r="AK13" s="146" t="str">
        <f>IFERROR('LGA10'!$S$3/'LGA10'!$R$3,"")</f>
        <v/>
      </c>
      <c r="AL13" s="146" t="str">
        <f>IFERROR('LGA10'!$V$3/'LGA10'!$U$3,"")</f>
        <v/>
      </c>
      <c r="AM13" s="146" t="str">
        <f>IFERROR('LGA10'!$Y$3/'LGA10'!$X$3,"")</f>
        <v/>
      </c>
      <c r="AN13" s="146" t="str">
        <f>IFERROR('LGA10'!$AB$3/'LGA10'!$AA$3,"")</f>
        <v/>
      </c>
      <c r="AO13" s="146" t="str">
        <f>IFERROR('LGA10'!$AE$3/'LGA10'!$AD$3,"")</f>
        <v/>
      </c>
      <c r="AP13" s="146" t="str">
        <f>IFERROR('LGA10'!$AH$3/'LGA10'!$AG$3,"")</f>
        <v/>
      </c>
      <c r="AQ13" s="146" t="str">
        <f>IFERROR('LGA10'!$AK$3/'LGA10'!$AJ$3,"")</f>
        <v/>
      </c>
      <c r="AR13" s="146" t="str">
        <f>IFERROR('LGA10'!$AN$3/'LGA10'!$AM$3,"")</f>
        <v/>
      </c>
      <c r="AS13" s="146" t="str">
        <f>IFERROR('LGA10'!$AQ$3/'LGA10'!$AP$3,"")</f>
        <v/>
      </c>
      <c r="AT13" s="146" t="str">
        <f>IFERROR('LGA10'!$AT$3/'LGA10'!$AS$3,"")</f>
        <v/>
      </c>
      <c r="AU13" s="146" t="str">
        <f>IFERROR('LGA10'!$AW$3/'LGA10'!$AV$3,"")</f>
        <v/>
      </c>
      <c r="AV13" s="146" t="str">
        <f>IFERROR('LGA10'!$AZ$3/'LGA10'!$AY$3,"")</f>
        <v/>
      </c>
      <c r="AW13" s="146" t="str">
        <f>IFERROR('LGA10'!$BC$3/'LGA10'!$BB$3,"")</f>
        <v/>
      </c>
      <c r="AX13" s="146" t="str">
        <f>IFERROR('LGA10'!$BF$3/'LGA10'!$BE$3,"")</f>
        <v/>
      </c>
      <c r="AY13" s="146" t="str">
        <f>IFERROR('LGA10'!$BI$3/'LGA10'!$BH$3,"")</f>
        <v/>
      </c>
      <c r="AZ13" s="146" t="str">
        <f>IFERROR('LGA10'!$BL$3/'LGA10'!$BK$3,"")</f>
        <v/>
      </c>
      <c r="BA13" s="146" t="str">
        <f>IFERROR('LGA10'!$BO$3/'LGA10'!$BN$3,"")</f>
        <v/>
      </c>
      <c r="BB13" s="146" t="str">
        <f>IFERROR('LGA10'!$BR$3/'LGA10'!$BQ$3,"")</f>
        <v/>
      </c>
      <c r="BC13" s="146" t="str">
        <f>IFERROR('LGA10'!$BU$3/'LGA10'!$BT$3,"")</f>
        <v/>
      </c>
      <c r="BD13" s="146" t="str">
        <f>IFERROR('LGA10'!$BX$3/'LGA10'!$BW$3,"")</f>
        <v/>
      </c>
      <c r="BE13" s="146" t="str">
        <f>IFERROR('LGA10'!$CA$3/'LGA10'!$BZ$3,"")</f>
        <v/>
      </c>
      <c r="BF13" s="146" t="str">
        <f>IFERROR('LGA10'!$CD$3/'LGA10'!$CC$3,"")</f>
        <v/>
      </c>
      <c r="BG13" s="146" t="str">
        <f>IFERROR('LGA10'!$CG$3/'LGA10'!$CF$3,"")</f>
        <v/>
      </c>
      <c r="BH13" s="143" t="str">
        <f>IFERROR('LGA10'!$CJ$3/'LGA10'!$CI$3,"")</f>
        <v/>
      </c>
      <c r="BJ13" s="1" t="str">
        <f t="shared" ca="1" si="0"/>
        <v>LGA10</v>
      </c>
      <c r="BK13" s="130">
        <f>'LGA10'!$E$3</f>
        <v>0</v>
      </c>
      <c r="BL13" s="28">
        <f t="shared" si="1"/>
        <v>0</v>
      </c>
      <c r="BM13" s="29" t="str">
        <f t="shared" si="7"/>
        <v/>
      </c>
      <c r="BN13" s="100">
        <f>'LGA10'!$G$3</f>
        <v>0</v>
      </c>
      <c r="BO13" s="28">
        <f t="shared" si="2"/>
        <v>0</v>
      </c>
      <c r="BP13" s="29" t="str">
        <f t="shared" si="8"/>
        <v/>
      </c>
      <c r="BQ13" s="100">
        <f>'LGA10'!$I$3</f>
        <v>0</v>
      </c>
      <c r="BR13" s="28">
        <f t="shared" si="3"/>
        <v>0</v>
      </c>
      <c r="BS13" s="29" t="str">
        <f t="shared" si="9"/>
        <v/>
      </c>
    </row>
    <row r="14" spans="1:71" s="1" customFormat="1" ht="14.25" x14ac:dyDescent="0.2"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71" s="1" customFormat="1" ht="14.25" x14ac:dyDescent="0.2"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71" s="1" customFormat="1" ht="14.25" x14ac:dyDescent="0.2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7:77" s="1" customFormat="1" x14ac:dyDescent="0.25">
      <c r="H17" s="149" t="s">
        <v>45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7:77" s="1" customFormat="1" x14ac:dyDescent="0.25">
      <c r="H18" s="120" t="s">
        <v>51</v>
      </c>
      <c r="I18" s="120" t="s">
        <v>52</v>
      </c>
      <c r="J18" s="120" t="s">
        <v>53</v>
      </c>
      <c r="K18" s="120" t="s">
        <v>54</v>
      </c>
      <c r="L18" s="120" t="s">
        <v>55</v>
      </c>
      <c r="M18" s="120" t="s">
        <v>75</v>
      </c>
      <c r="N18" s="121" t="s">
        <v>57</v>
      </c>
      <c r="O18" s="121" t="s">
        <v>58</v>
      </c>
      <c r="P18" s="121" t="s">
        <v>59</v>
      </c>
      <c r="Q18" s="121" t="s">
        <v>76</v>
      </c>
      <c r="R18" s="121" t="s">
        <v>61</v>
      </c>
      <c r="S18" s="121" t="s">
        <v>62</v>
      </c>
      <c r="T18" s="121" t="s">
        <v>63</v>
      </c>
      <c r="U18" s="121" t="s">
        <v>64</v>
      </c>
      <c r="V18" s="121" t="s">
        <v>65</v>
      </c>
      <c r="W18" s="121" t="s">
        <v>66</v>
      </c>
      <c r="X18" s="121" t="s">
        <v>67</v>
      </c>
      <c r="Y18" s="121" t="s">
        <v>68</v>
      </c>
      <c r="Z18" s="121" t="s">
        <v>69</v>
      </c>
      <c r="AA18" s="121" t="s">
        <v>70</v>
      </c>
      <c r="AB18" s="121" t="s">
        <v>71</v>
      </c>
      <c r="AC18" s="121" t="s">
        <v>72</v>
      </c>
      <c r="AD18" s="121" t="s">
        <v>73</v>
      </c>
      <c r="AE18" s="121" t="s">
        <v>74</v>
      </c>
      <c r="AF18" s="121"/>
      <c r="AG18" s="121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7:77" s="1" customFormat="1" x14ac:dyDescent="0.25">
      <c r="G19" s="152" t="str">
        <f t="shared" ref="G19:G28" ca="1" si="10">A4</f>
        <v>Tarka</v>
      </c>
      <c r="H19" s="153" t="str">
        <f>IFERROR(SUMIF(Tarka!$L$2:L$2,"HTC_TST",Tarka!$L$3:L$3)/Tarka!$E$3,"")</f>
        <v/>
      </c>
      <c r="I19" s="153" t="str">
        <f>IFERROR(SUMIF(Tarka!$L$2:O$2,"HTC_TST",Tarka!$L$3:O$3)/Tarka!$E$3,"")</f>
        <v/>
      </c>
      <c r="J19" s="153" t="str">
        <f>IFERROR(SUMIF(Tarka!$L$2:R$2,"HTC_TST",Tarka!$L$3:R$3)/Tarka!$E$3,"")</f>
        <v/>
      </c>
      <c r="K19" s="153" t="str">
        <f>IFERROR(SUMIF(Tarka!$L$2:U$2,"HTC_TST",Tarka!$L$3:U$3)/Tarka!$E$3,"")</f>
        <v/>
      </c>
      <c r="L19" s="153" t="str">
        <f>IFERROR(SUMIF(Tarka!$L$2:X$2,"HTC_TST",Tarka!$L$3:X$3)/Tarka!$E$3,"")</f>
        <v/>
      </c>
      <c r="M19" s="153" t="str">
        <f>IFERROR(SUMIF(Tarka!$L$2:AA$2,"HTC_TST",Tarka!$L$3:AA$3)/Tarka!$E$3,"")</f>
        <v/>
      </c>
      <c r="N19" s="153" t="str">
        <f>IFERROR(SUMIF(Tarka!$L$2:AD$2,"HTC_TST",Tarka!$L$3:AD$3)/Tarka!$E$3,"")</f>
        <v/>
      </c>
      <c r="O19" s="153" t="str">
        <f>IFERROR(SUMIF(Tarka!$L$2:AG$2,"HTC_TST",Tarka!$L$3:AG$3)/Tarka!$E$3,"")</f>
        <v/>
      </c>
      <c r="P19" s="153" t="str">
        <f>IFERROR(SUMIF(Tarka!$L$2:AJ$2,"HTC_TST",Tarka!$L$3:AJ$3)/Tarka!$E$3,"")</f>
        <v/>
      </c>
      <c r="Q19" s="153" t="str">
        <f>IFERROR(SUMIF(Tarka!$L$2:AM$2,"HTC_TST",Tarka!$L$3:AM$3)/Tarka!$E$3,"")</f>
        <v/>
      </c>
      <c r="R19" s="153" t="str">
        <f>IFERROR(SUMIF(Tarka!$L$2:AP$2,"HTC_TST",Tarka!$L$3:AP$3)/Tarka!$E$3,"")</f>
        <v/>
      </c>
      <c r="S19" s="153" t="str">
        <f>IFERROR(SUMIF(Tarka!$L$2:AS$2,"HTC_TST",Tarka!$L$3:AS$3)/Tarka!$E$3,"")</f>
        <v/>
      </c>
      <c r="T19" s="153" t="str">
        <f>IFERROR(SUMIF(Tarka!$L$2:AV$2,"HTC_TST",Tarka!$L$3:AV$3)/Tarka!$E$3,"")</f>
        <v/>
      </c>
      <c r="U19" s="153" t="str">
        <f>IFERROR(SUMIF(Tarka!$L$2:AY$2,"HTC_TST",Tarka!$L$3:AY$3)/Tarka!$E$3,"")</f>
        <v/>
      </c>
      <c r="V19" s="153" t="str">
        <f>IFERROR(SUMIF(Tarka!$L$2:BB$2,"HTC_TST",Tarka!$L$3:BB$3)/Tarka!$E$3,"")</f>
        <v/>
      </c>
      <c r="W19" s="153" t="str">
        <f>IFERROR(SUMIF(Tarka!$L$2:BE$2,"HTC_TST",Tarka!$L$3:BE$3)/Tarka!$E$3,"")</f>
        <v/>
      </c>
      <c r="X19" s="153" t="str">
        <f>IFERROR(SUMIF(Tarka!$L$2:BH$2,"HTC_TST",Tarka!$L$3:BH$3)/Tarka!$E$3,"")</f>
        <v/>
      </c>
      <c r="Y19" s="153" t="str">
        <f>IFERROR(SUMIF(Tarka!$L$2:BK$2,"HTC_TST",Tarka!$L$3:BK$3)/Tarka!$E$3,"")</f>
        <v/>
      </c>
      <c r="Z19" s="153" t="str">
        <f>IFERROR(SUMIF(Tarka!$L$2:BN$2,"HTC_TST",Tarka!$L$3:BN$3)/Tarka!$E$3,"")</f>
        <v/>
      </c>
      <c r="AA19" s="153" t="str">
        <f>IFERROR(SUMIF(Tarka!$L$2:BQ$2,"HTC_TST",Tarka!$L$3:BQ$3)/Tarka!$E$3,"")</f>
        <v/>
      </c>
      <c r="AB19" s="153" t="str">
        <f>IFERROR(SUMIF(Tarka!$L$2:BT$2,"HTC_TST",Tarka!$L$3:BT$3)/Tarka!$E$3,"")</f>
        <v/>
      </c>
      <c r="AC19" s="153" t="str">
        <f>IFERROR(SUMIF(Tarka!$L$2:BW$2,"HTC_TST",Tarka!$L$3:BW$3)/Tarka!$E$3,"")</f>
        <v/>
      </c>
      <c r="AD19" s="153" t="str">
        <f>IFERROR(SUMIF(Tarka!$L$2:BZ$2,"HTC_TST",Tarka!$L$3:BZ$3)/Tarka!$E$3,"")</f>
        <v/>
      </c>
      <c r="AE19" s="153" t="str">
        <f>IFERROR(SUMIF(Tarka!$L$2:CC$2,"HTC_TST",Tarka!$L$3:CC$3)/Tarka!$E$3,"")</f>
        <v/>
      </c>
      <c r="AF19" s="153" t="str">
        <f>IFERROR(SUMIF(Tarka!$L$2:CF$2,"HTC_TST",Tarka!$L$3:CF$3)/Tarka!$E$3,"")</f>
        <v/>
      </c>
      <c r="AG19" s="153" t="str">
        <f>IFERROR(SUMIF(Tarka!$L$2:CI$2,"HTC_TST",Tarka!$L$3:CI$3)/Tarka!$E$3,"")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7:77" s="1" customFormat="1" x14ac:dyDescent="0.25">
      <c r="G20" s="1" t="str">
        <f t="shared" ca="1" si="10"/>
        <v xml:space="preserve">Logo </v>
      </c>
      <c r="H20" s="150">
        <f>IFERROR(SUMIF('Logo '!$L$2:L$2,"HTC_TST",'Logo '!$L$3:L$3)/'Logo '!$E$3,"")</f>
        <v>8.993892207530706E-3</v>
      </c>
      <c r="I20" s="150">
        <f>IFERROR(SUMIF('Logo '!$L$2:O$2,"HTC_TST",'Logo '!$L$3:O$3)/'Logo '!$E$3,"")</f>
        <v>3.3525739982549166E-2</v>
      </c>
      <c r="J20" s="150">
        <f>IFERROR(SUMIF('Logo '!$L$2:R$2,"HTC_TST",'Logo '!$L$3:R$3)/'Logo '!$E$3,"")</f>
        <v>4.1714209007315928E-2</v>
      </c>
      <c r="K20" s="150">
        <f>IFERROR(SUMIF('Logo '!$L$2:U$2,"HTC_TST",'Logo '!$L$3:U$3)/'Logo '!$E$3,"")</f>
        <v>5.7822672662594804E-2</v>
      </c>
      <c r="L20" s="150">
        <f>IFERROR(SUMIF('Logo '!$L$2:X$2,"HTC_TST",'Logo '!$L$3:X$3)/'Logo '!$E$3,"")</f>
        <v>0.13541177260218806</v>
      </c>
      <c r="M20" s="150">
        <f>IFERROR(SUMIF('Logo '!$L$2:AA$2,"HTC_TST",'Logo '!$L$3:AA$3)/'Logo '!$E$3,"")</f>
        <v>0.18289818108597891</v>
      </c>
      <c r="N20" s="150">
        <f>IFERROR(SUMIF('Logo '!$L$2:AD$2,"HTC_TST",'Logo '!$L$3:AD$3)/'Logo '!$E$3,"")</f>
        <v>0.2285723874085509</v>
      </c>
      <c r="O20" s="150">
        <f>IFERROR(SUMIF('Logo '!$L$2:AG$2,"HTC_TST",'Logo '!$L$3:AG$3)/'Logo '!$E$3,"")</f>
        <v>0.33874756695080205</v>
      </c>
      <c r="P20" s="150">
        <f>IFERROR(SUMIF('Logo '!$L$2:AJ$2,"HTC_TST",'Logo '!$L$3:AJ$3)/'Logo '!$E$3,"")</f>
        <v>0.74954694945969524</v>
      </c>
      <c r="Q20" s="150">
        <f>IFERROR(SUMIF('Logo '!$L$2:AM$2,"HTC_TST",'Logo '!$L$3:AM$3)/'Logo '!$E$3,"")</f>
        <v>1.0467481038995905</v>
      </c>
      <c r="R20" s="150">
        <f>IFERROR(SUMIF('Logo '!$L$2:AP$2,"HTC_TST",'Logo '!$L$3:AP$3)/'Logo '!$E$3,"")</f>
        <v>1.0524196254782201</v>
      </c>
      <c r="S20" s="150">
        <f>IFERROR(SUMIF('Logo '!$L$2:AS$2,"HTC_TST",'Logo '!$L$3:AS$3)/'Logo '!$E$3,"")</f>
        <v>1.0627558896570239</v>
      </c>
      <c r="T20" s="150">
        <f>IFERROR(SUMIF('Logo '!$L$2:AV$2,"HTC_TST",'Logo '!$L$3:AV$3)/'Logo '!$E$3,"")</f>
        <v>1.0754748640848379</v>
      </c>
      <c r="U20" s="150">
        <f>IFERROR(SUMIF('Logo '!$L$2:AY$2,"HTC_TST",'Logo '!$L$3:AY$3)/'Logo '!$E$3,"")</f>
        <v>1.0955768843546547</v>
      </c>
      <c r="V20" s="150">
        <f>IFERROR(SUMIF('Logo '!$L$2:BB$2,"HTC_TST",'Logo '!$L$3:BB$3)/'Logo '!$E$3,"")</f>
        <v>1.1049734881535673</v>
      </c>
      <c r="W20" s="150">
        <f>IFERROR(SUMIF('Logo '!$L$2:BE$2,"HTC_TST",'Logo '!$L$3:BE$3)/'Logo '!$E$3,"")</f>
        <v>1.1115846701120882</v>
      </c>
      <c r="X20" s="150">
        <f>IFERROR(SUMIF('Logo '!$L$2:BH$2,"HTC_TST",'Logo '!$L$3:BH$3)/'Logo '!$E$3,"")</f>
        <v>1.1206121216189007</v>
      </c>
      <c r="Y20" s="150">
        <f>IFERROR(SUMIF('Logo '!$L$2:BK$2,"HTC_TST",'Logo '!$L$3:BK$3)/'Logo '!$E$3,"")</f>
        <v>1.1553124370763139</v>
      </c>
      <c r="Z20" s="150">
        <f>IFERROR(SUMIF('Logo '!$L$2:BN$2,"HTC_TST",'Logo '!$L$3:BN$3)/'Logo '!$E$3,"")</f>
        <v>1.5942009530840997</v>
      </c>
      <c r="AA20" s="150">
        <f>IFERROR(SUMIF('Logo '!$L$2:BQ$2,"HTC_TST",'Logo '!$L$3:BQ$3)/'Logo '!$E$3,"")</f>
        <v>1.8788173702933082</v>
      </c>
      <c r="AB20" s="150">
        <f>IFERROR(SUMIF('Logo '!$L$2:BT$2,"HTC_TST",'Logo '!$L$3:BT$3)/'Logo '!$E$3,"")</f>
        <v>2.032351164507685</v>
      </c>
      <c r="AC20" s="150">
        <f>IFERROR(SUMIF('Logo '!$L$2:BW$2,"HTC_TST",'Logo '!$L$3:BW$3)/'Logo '!$E$3,"")</f>
        <v>2.1887710584602993</v>
      </c>
      <c r="AD20" s="150">
        <f>IFERROR(SUMIF('Logo '!$L$2:BZ$2,"HTC_TST",'Logo '!$L$3:BZ$3)/'Logo '!$E$3,"")</f>
        <v>2.1994093563326396</v>
      </c>
      <c r="AE20" s="150">
        <f>IFERROR(SUMIF('Logo '!$L$2:CC$2,"HTC_TST",'Logo '!$L$3:CC$3)/'Logo '!$E$3,"")</f>
        <v>2.3085441975971541</v>
      </c>
      <c r="AF20" s="150">
        <f>IFERROR(SUMIF('Logo '!$L$2:CF$2,"HTC_TST",'Logo '!$L$3:CF$3)/'Logo '!$E$3,"")</f>
        <v>2.3085441975971541</v>
      </c>
      <c r="AG20" s="150">
        <f>IFERROR(SUMIF('Logo '!$L$2:CI$2,"HTC_TST",'Logo '!$L$3:CI$3)/'Logo '!$E$3,"")</f>
        <v>2.3085441975971541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7:77" s="1" customFormat="1" x14ac:dyDescent="0.25">
      <c r="G21" s="1" t="str">
        <f t="shared" ca="1" si="10"/>
        <v>Katsina-Ala</v>
      </c>
      <c r="H21" s="150" t="str">
        <f>IFERROR(SUMIF('Katsina-Ala'!$L$2:L$2,"HTC_TST",'Katsina-Ala'!$L$3:L$3)/'Katsina-Ala'!$E$3,"")</f>
        <v/>
      </c>
      <c r="I21" s="150" t="str">
        <f>IFERROR(SUMIF('Katsina-Ala'!$L$2:O$2,"HTC_TST",'Katsina-Ala'!$L$3:O$3)/'Katsina-Ala'!$E$3,"")</f>
        <v/>
      </c>
      <c r="J21" s="150" t="str">
        <f>IFERROR(SUMIF('Katsina-Ala'!$L$2:R$2,"HTC_TST",'Katsina-Ala'!$L$3:R$3)/'Katsina-Ala'!$E$3,"")</f>
        <v/>
      </c>
      <c r="K21" s="150" t="str">
        <f>IFERROR(SUMIF('Katsina-Ala'!$L$2:U$2,"HTC_TST",'Katsina-Ala'!$L$3:U$3)/'Katsina-Ala'!$E$3,"")</f>
        <v/>
      </c>
      <c r="L21" s="150" t="str">
        <f>IFERROR(SUMIF('Katsina-Ala'!$L$2:X$2,"HTC_TST",'Katsina-Ala'!$L$3:X$3)/'Katsina-Ala'!$E$3,"")</f>
        <v/>
      </c>
      <c r="M21" s="150" t="str">
        <f>IFERROR(SUMIF('Katsina-Ala'!$L$2:AA$2,"HTC_TST",'Katsina-Ala'!$L$3:AA$3)/'Katsina-Ala'!$E$3,"")</f>
        <v/>
      </c>
      <c r="N21" s="150" t="str">
        <f>IFERROR(SUMIF('Katsina-Ala'!$L$2:AD$2,"HTC_TST",'Katsina-Ala'!$L$3:AD$3)/'Katsina-Ala'!$E$3,"")</f>
        <v/>
      </c>
      <c r="O21" s="150" t="str">
        <f>IFERROR(SUMIF('Katsina-Ala'!$L$2:AG$2,"HTC_TST",'Katsina-Ala'!$L$3:AG$3)/'Katsina-Ala'!$E$3,"")</f>
        <v/>
      </c>
      <c r="P21" s="150" t="str">
        <f>IFERROR(SUMIF('Katsina-Ala'!$L$2:AJ$2,"HTC_TST",'Katsina-Ala'!$L$3:AJ$3)/'Katsina-Ala'!$E$3,"")</f>
        <v/>
      </c>
      <c r="Q21" s="150" t="str">
        <f>IFERROR(SUMIF('Katsina-Ala'!$L$2:AM$2,"HTC_TST",'Katsina-Ala'!$L$3:AM$3)/'Katsina-Ala'!$E$3,"")</f>
        <v/>
      </c>
      <c r="R21" s="150" t="str">
        <f>IFERROR(SUMIF('Katsina-Ala'!$L$2:AP$2,"HTC_TST",'Katsina-Ala'!$L$3:AP$3)/'Katsina-Ala'!$E$3,"")</f>
        <v/>
      </c>
      <c r="S21" s="150" t="str">
        <f>IFERROR(SUMIF('Katsina-Ala'!$L$2:AS$2,"HTC_TST",'Katsina-Ala'!$L$3:AS$3)/'Katsina-Ala'!$E$3,"")</f>
        <v/>
      </c>
      <c r="T21" s="150" t="str">
        <f>IFERROR(SUMIF('Katsina-Ala'!$L$2:AV$2,"HTC_TST",'Katsina-Ala'!$L$3:AV$3)/'Katsina-Ala'!$E$3,"")</f>
        <v/>
      </c>
      <c r="U21" s="150" t="str">
        <f>IFERROR(SUMIF('Katsina-Ala'!$L$2:AY$2,"HTC_TST",'Katsina-Ala'!$L$3:AY$3)/'Katsina-Ala'!$E$3,"")</f>
        <v/>
      </c>
      <c r="V21" s="150" t="str">
        <f>IFERROR(SUMIF('Katsina-Ala'!$L$2:BB$2,"HTC_TST",'Katsina-Ala'!$L$3:BB$3)/'Katsina-Ala'!$E$3,"")</f>
        <v/>
      </c>
      <c r="W21" s="150" t="str">
        <f>IFERROR(SUMIF('Katsina-Ala'!$L$2:BE$2,"HTC_TST",'Katsina-Ala'!$L$3:BE$3)/'Katsina-Ala'!$E$3,"")</f>
        <v/>
      </c>
      <c r="X21" s="150" t="str">
        <f>IFERROR(SUMIF('Katsina-Ala'!$L$2:BH$2,"HTC_TST",'Katsina-Ala'!$L$3:BH$3)/'Katsina-Ala'!$E$3,"")</f>
        <v/>
      </c>
      <c r="Y21" s="150" t="str">
        <f>IFERROR(SUMIF('Katsina-Ala'!$L$2:BK$2,"HTC_TST",'Katsina-Ala'!$L$3:BK$3)/'Katsina-Ala'!$E$3,"")</f>
        <v/>
      </c>
      <c r="Z21" s="150" t="str">
        <f>IFERROR(SUMIF('Katsina-Ala'!$L$2:BN$2,"HTC_TST",'Katsina-Ala'!$L$3:BN$3)/'Katsina-Ala'!$E$3,"")</f>
        <v/>
      </c>
      <c r="AA21" s="150" t="str">
        <f>IFERROR(SUMIF('Katsina-Ala'!$L$2:BQ$2,"HTC_TST",'Katsina-Ala'!$L$3:BQ$3)/'Katsina-Ala'!$E$3,"")</f>
        <v/>
      </c>
      <c r="AB21" s="150" t="str">
        <f>IFERROR(SUMIF('Katsina-Ala'!$L$2:BT$2,"HTC_TST",'Katsina-Ala'!$L$3:BT$3)/'Katsina-Ala'!$E$3,"")</f>
        <v/>
      </c>
      <c r="AC21" s="150" t="str">
        <f>IFERROR(SUMIF('Katsina-Ala'!$L$2:BW$2,"HTC_TST",'Katsina-Ala'!$L$3:BW$3)/'Katsina-Ala'!$E$3,"")</f>
        <v/>
      </c>
      <c r="AD21" s="150" t="str">
        <f>IFERROR(SUMIF('Katsina-Ala'!$L$2:BZ$2,"HTC_TST",'Katsina-Ala'!$L$3:BZ$3)/'Katsina-Ala'!$E$3,"")</f>
        <v/>
      </c>
      <c r="AE21" s="150" t="str">
        <f>IFERROR(SUMIF('Katsina-Ala'!$L$2:CC$2,"HTC_TST",'Katsina-Ala'!$L$3:CC$3)/'Katsina-Ala'!$E$3,"")</f>
        <v/>
      </c>
      <c r="AF21" s="150" t="str">
        <f>IFERROR(SUMIF('Katsina-Ala'!$L$2:CF$2,"HTC_TST",'Katsina-Ala'!$L$3:CF$3)/'Katsina-Ala'!$E$3,"")</f>
        <v/>
      </c>
      <c r="AG21" s="150" t="str">
        <f>IFERROR(SUMIF('Katsina-Ala'!$L$2:CI$2,"HTC_TST",'Katsina-Ala'!$L$3:CI$3)/'Katsina-Ala'!$E$3,"")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7:77" s="1" customFormat="1" x14ac:dyDescent="0.25">
      <c r="G22" s="1" t="str">
        <f t="shared" ca="1" si="10"/>
        <v>Konshisha</v>
      </c>
      <c r="H22" s="150">
        <f>IFERROR(SUMIF(Konshisha!$L$2:L$2,"HTC_TST",Konshisha!$L$3:L$3)/Konshisha!$E$3,"")</f>
        <v>5.9208693229311788E-3</v>
      </c>
      <c r="I22" s="150">
        <f>IFERROR(SUMIF(Konshisha!$L$2:O$2,"HTC_TST",Konshisha!$L$3:O$3)/Konshisha!$E$3,"")</f>
        <v>1.9016439119531901E-2</v>
      </c>
      <c r="J22" s="150">
        <f>IFERROR(SUMIF(Konshisha!$L$2:R$2,"HTC_TST",Konshisha!$L$3:R$3)/Konshisha!$E$3,"")</f>
        <v>2.256896071329061E-2</v>
      </c>
      <c r="K22" s="150">
        <f>IFERROR(SUMIF(Konshisha!$L$2:U$2,"HTC_TST",Konshisha!$L$3:U$3)/Konshisha!$E$3,"")</f>
        <v>3.4027584285316242E-2</v>
      </c>
      <c r="L22" s="150">
        <f>IFERROR(SUMIF(Konshisha!$L$2:X$2,"HTC_TST",Konshisha!$L$3:X$3)/Konshisha!$E$3,"")</f>
        <v>5.3949568124825854E-2</v>
      </c>
      <c r="M22" s="150">
        <f>IFERROR(SUMIF(Konshisha!$L$2:AA$2,"HTC_TST",Konshisha!$L$3:AA$3)/Konshisha!$E$3,"")</f>
        <v>6.7567567567567571E-2</v>
      </c>
      <c r="N22" s="150">
        <f>IFERROR(SUMIF(Konshisha!$L$2:AD$2,"HTC_TST",Konshisha!$L$3:AD$3)/Konshisha!$E$3,"")</f>
        <v>8.4111173028698805E-2</v>
      </c>
      <c r="O22" s="150">
        <f>IFERROR(SUMIF(Konshisha!$L$2:AG$2,"HTC_TST",Konshisha!$L$3:AG$3)/Konshisha!$E$3,"")</f>
        <v>9.8634717191418225E-2</v>
      </c>
      <c r="P22" s="150">
        <f>IFERROR(SUMIF(Konshisha!$L$2:AJ$2,"HTC_TST",Konshisha!$L$3:AJ$3)/Konshisha!$E$3,"")</f>
        <v>0.17257592644190584</v>
      </c>
      <c r="Q22" s="150">
        <f>IFERROR(SUMIF(Konshisha!$L$2:AM$2,"HTC_TST",Konshisha!$L$3:AM$3)/Konshisha!$E$3,"")</f>
        <v>0.33627054889941488</v>
      </c>
      <c r="R22" s="150">
        <f>IFERROR(SUMIF(Konshisha!$L$2:AP$2,"HTC_TST",Konshisha!$L$3:AP$3)/Konshisha!$E$3,"")</f>
        <v>0.38987183059348007</v>
      </c>
      <c r="S22" s="150">
        <f>IFERROR(SUMIF(Konshisha!$L$2:AS$2,"HTC_TST",Konshisha!$L$3:AS$3)/Konshisha!$E$3,"")</f>
        <v>0.40526609083310117</v>
      </c>
      <c r="T22" s="150">
        <f>IFERROR(SUMIF(Konshisha!$L$2:AV$2,"HTC_TST",Konshisha!$L$3:AV$3)/Konshisha!$E$3,"")</f>
        <v>0.54116745611590977</v>
      </c>
      <c r="U22" s="150">
        <f>IFERROR(SUMIF(Konshisha!$L$2:AY$2,"HTC_TST",Konshisha!$L$3:AY$3)/Konshisha!$E$3,"")</f>
        <v>0.68257174700473666</v>
      </c>
      <c r="V22" s="150">
        <f>IFERROR(SUMIF(Konshisha!$L$2:BB$2,"HTC_TST",Konshisha!$L$3:BB$3)/Konshisha!$E$3,"")</f>
        <v>0.69772220674282526</v>
      </c>
      <c r="W22" s="150">
        <f>IFERROR(SUMIF(Konshisha!$L$2:BE$2,"HTC_TST",Konshisha!$L$3:BE$3)/Konshisha!$E$3,"")</f>
        <v>0.71809696294232372</v>
      </c>
      <c r="X22" s="150">
        <f>IFERROR(SUMIF(Konshisha!$L$2:BH$2,"HTC_TST",Konshisha!$L$3:BH$3)/Konshisha!$E$3,"")</f>
        <v>0.72610755084981893</v>
      </c>
      <c r="Y22" s="150">
        <f>IFERROR(SUMIF(Konshisha!$L$2:BK$2,"HTC_TST",Konshisha!$L$3:BK$3)/Konshisha!$E$3,"")</f>
        <v>0.75501532460295351</v>
      </c>
      <c r="Z22" s="150">
        <f>IFERROR(SUMIF(Konshisha!$L$2:BN$2,"HTC_TST",Konshisha!$L$3:BN$3)/Konshisha!$E$3,"")</f>
        <v>0.85305795486207858</v>
      </c>
      <c r="AA22" s="150">
        <f>IFERROR(SUMIF(Konshisha!$L$2:BQ$2,"HTC_TST",Konshisha!$L$3:BQ$3)/Konshisha!$E$3,"")</f>
        <v>0.90993312900529399</v>
      </c>
      <c r="AB22" s="150">
        <f>IFERROR(SUMIF(Konshisha!$L$2:BT$2,"HTC_TST",Konshisha!$L$3:BT$3)/Konshisha!$E$3,"")</f>
        <v>1.009055447199777</v>
      </c>
      <c r="AC22" s="150">
        <f>IFERROR(SUMIF(Konshisha!$L$2:BW$2,"HTC_TST",Konshisha!$L$3:BW$3)/Konshisha!$E$3,"")</f>
        <v>1.0890916689885761</v>
      </c>
      <c r="AD22" s="150">
        <f>IFERROR(SUMIF(Konshisha!$L$2:BZ$2,"HTC_TST",Konshisha!$L$3:BZ$3)/Konshisha!$E$3,"")</f>
        <v>1.1199150181108943</v>
      </c>
      <c r="AE22" s="150">
        <f>IFERROR(SUMIF(Konshisha!$L$2:CC$2,"HTC_TST",Konshisha!$L$3:CC$3)/Konshisha!$E$3,"")</f>
        <v>1.1548481471161884</v>
      </c>
      <c r="AF22" s="150">
        <f>IFERROR(SUMIF(Konshisha!$L$2:CF$2,"HTC_TST",Konshisha!$L$3:CF$3)/Konshisha!$E$3,"")</f>
        <v>1.1548481471161884</v>
      </c>
      <c r="AG22" s="150">
        <f>IFERROR(SUMIF(Konshisha!$L$2:CI$2,"HTC_TST",Konshisha!$L$3:CI$3)/Konshisha!$E$3,"")</f>
        <v>1.1548481471161884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7:77" s="1" customFormat="1" x14ac:dyDescent="0.25">
      <c r="G23" s="1" t="str">
        <f t="shared" ca="1" si="10"/>
        <v>Gwer West</v>
      </c>
      <c r="H23" s="150">
        <f>IFERROR(SUMIF('Gwer West'!$L$2:L$2,"HTC_TST",'Gwer West'!$L$3:L$3)/'Gwer West'!$E$3,"")</f>
        <v>3.5491736656732592E-3</v>
      </c>
      <c r="I23" s="150">
        <f>IFERROR(SUMIF('Gwer West'!$L$2:O$2,"HTC_TST",'Gwer West'!$L$3:O$3)/'Gwer West'!$E$3,"")</f>
        <v>1.1785424004334868E-2</v>
      </c>
      <c r="J23" s="150">
        <f>IFERROR(SUMIF('Gwer West'!$L$2:R$2,"HTC_TST",'Gwer West'!$L$3:R$3)/'Gwer West'!$E$3,"")</f>
        <v>2.457328637225684E-2</v>
      </c>
      <c r="K23" s="150">
        <f>IFERROR(SUMIF('Gwer West'!$L$2:U$2,"HTC_TST",'Gwer West'!$L$3:U$3)/'Gwer West'!$E$3,"")</f>
        <v>4.8062855594689785E-2</v>
      </c>
      <c r="L23" s="150">
        <f>IFERROR(SUMIF('Gwer West'!$L$2:X$2,"HTC_TST",'Gwer West'!$L$3:X$3)/'Gwer West'!$E$3,"")</f>
        <v>7.1769168247087511E-2</v>
      </c>
      <c r="M23" s="150">
        <f>IFERROR(SUMIF('Gwer West'!$L$2:AA$2,"HTC_TST",'Gwer West'!$L$3:AA$3)/'Gwer West'!$E$3,"")</f>
        <v>7.5182877269032777E-2</v>
      </c>
      <c r="N23" s="150">
        <f>IFERROR(SUMIF('Gwer West'!$L$2:AD$2,"HTC_TST",'Gwer West'!$L$3:AD$3)/'Gwer West'!$E$3,"")</f>
        <v>9.3497697101056626E-2</v>
      </c>
      <c r="O23" s="150">
        <f>IFERROR(SUMIF('Gwer West'!$L$2:AG$2,"HTC_TST",'Gwer West'!$L$3:AG$3)/'Gwer West'!$E$3,"")</f>
        <v>0.11658087239230561</v>
      </c>
      <c r="P23" s="150">
        <f>IFERROR(SUMIF('Gwer West'!$L$2:AJ$2,"HTC_TST",'Gwer West'!$L$3:AJ$3)/'Gwer West'!$E$3,"")</f>
        <v>0.30661067461392577</v>
      </c>
      <c r="Q23" s="150">
        <f>IFERROR(SUMIF('Gwer West'!$L$2:AM$2,"HTC_TST",'Gwer West'!$L$3:AM$3)/'Gwer West'!$E$3,"")</f>
        <v>0.61991330262801414</v>
      </c>
      <c r="R23" s="150">
        <f>IFERROR(SUMIF('Gwer West'!$L$2:AP$2,"HTC_TST",'Gwer West'!$L$3:AP$3)/'Gwer West'!$E$3,"")</f>
        <v>0.75862909780547272</v>
      </c>
      <c r="S23" s="150">
        <f>IFERROR(SUMIF('Gwer West'!$L$2:AS$2,"HTC_TST",'Gwer West'!$L$3:AS$3)/'Gwer West'!$E$3,"")</f>
        <v>0.92227038742888101</v>
      </c>
      <c r="T23" s="150">
        <f>IFERROR(SUMIF('Gwer West'!$L$2:AV$2,"HTC_TST",'Gwer West'!$L$3:AV$3)/'Gwer West'!$E$3,"")</f>
        <v>0.93069628826876183</v>
      </c>
      <c r="U23" s="150">
        <f>IFERROR(SUMIF('Gwer West'!$L$2:AY$2,"HTC_TST",'Gwer West'!$L$3:AY$3)/'Gwer West'!$E$3,"")</f>
        <v>1.0116228664318614</v>
      </c>
      <c r="V23" s="150">
        <f>IFERROR(SUMIF('Gwer West'!$L$2:BB$2,"HTC_TST",'Gwer West'!$L$3:BB$3)/'Gwer West'!$E$3,"")</f>
        <v>1.0309672175562179</v>
      </c>
      <c r="W23" s="150">
        <f>IFERROR(SUMIF('Gwer West'!$L$2:BE$2,"HTC_TST",'Gwer West'!$L$3:BE$3)/'Gwer West'!$E$3,"")</f>
        <v>1.0461121647250067</v>
      </c>
      <c r="X23" s="150">
        <f>IFERROR(SUMIF('Gwer West'!$L$2:BH$2,"HTC_TST",'Gwer West'!$L$3:BH$3)/'Gwer West'!$E$3,"")</f>
        <v>1.0763749661338391</v>
      </c>
      <c r="Y23" s="150">
        <f>IFERROR(SUMIF('Gwer West'!$L$2:BK$2,"HTC_TST",'Gwer West'!$L$3:BK$3)/'Gwer West'!$E$3,"")</f>
        <v>1.1170685451097264</v>
      </c>
      <c r="Z23" s="150">
        <f>IFERROR(SUMIF('Gwer West'!$L$2:BN$2,"HTC_TST",'Gwer West'!$L$3:BN$3)/'Gwer West'!$E$3,"")</f>
        <v>1.1594689785965864</v>
      </c>
      <c r="AA23" s="150">
        <f>IFERROR(SUMIF('Gwer West'!$L$2:BQ$2,"HTC_TST",'Gwer West'!$L$3:BQ$3)/'Gwer West'!$E$3,"")</f>
        <v>1.2009753454348415</v>
      </c>
      <c r="AB23" s="150">
        <f>IFERROR(SUMIF('Gwer West'!$L$2:BT$2,"HTC_TST",'Gwer West'!$L$3:BT$3)/'Gwer West'!$E$3,"")</f>
        <v>1.2490652939582769</v>
      </c>
      <c r="AC23" s="150">
        <f>IFERROR(SUMIF('Gwer West'!$L$2:BW$2,"HTC_TST",'Gwer West'!$L$3:BW$3)/'Gwer West'!$E$3,"")</f>
        <v>1.3077214846924952</v>
      </c>
      <c r="AD23" s="150">
        <f>IFERROR(SUMIF('Gwer West'!$L$2:BZ$2,"HTC_TST",'Gwer West'!$L$3:BZ$3)/'Gwer West'!$E$3,"")</f>
        <v>1.318775399620699</v>
      </c>
      <c r="AE23" s="150">
        <f>IFERROR(SUMIF('Gwer West'!$L$2:CC$2,"HTC_TST",'Gwer West'!$L$3:CC$3)/'Gwer West'!$E$3,"")</f>
        <v>1.3629910593335139</v>
      </c>
      <c r="AF23" s="150">
        <f>IFERROR(SUMIF('Gwer West'!$L$2:CF$2,"HTC_TST",'Gwer West'!$L$3:CF$3)/'Gwer West'!$E$3,"")</f>
        <v>1.3629910593335139</v>
      </c>
      <c r="AG23" s="150">
        <f>IFERROR(SUMIF('Gwer West'!$L$2:CI$2,"HTC_TST",'Gwer West'!$L$3:CI$3)/'Gwer West'!$E$3,"")</f>
        <v>1.3629910593335139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7:77" s="1" customFormat="1" x14ac:dyDescent="0.25">
      <c r="G24" s="1" t="str">
        <f t="shared" ca="1" si="10"/>
        <v>Buruku</v>
      </c>
      <c r="H24" s="150">
        <f>IFERROR(SUMIF(Buruku!$L$2:L$2,"HTC_TST",Buruku!$L$3:L$3)/Buruku!$E$3,"")</f>
        <v>1.834862385321101E-3</v>
      </c>
      <c r="I24" s="150">
        <f>IFERROR(SUMIF(Buruku!$L$2:O$2,"HTC_TST",Buruku!$L$3:O$3)/Buruku!$E$3,"")</f>
        <v>1.7522935779816513E-2</v>
      </c>
      <c r="J24" s="150">
        <f>IFERROR(SUMIF(Buruku!$L$2:R$2,"HTC_TST",Buruku!$L$3:R$3)/Buruku!$E$3,"")</f>
        <v>3.4495412844036698E-2</v>
      </c>
      <c r="K24" s="150">
        <f>IFERROR(SUMIF(Buruku!$L$2:U$2,"HTC_TST",Buruku!$L$3:U$3)/Buruku!$E$3,"")</f>
        <v>4.8715596330275231E-2</v>
      </c>
      <c r="L24" s="150">
        <f>IFERROR(SUMIF(Buruku!$L$2:X$2,"HTC_TST",Buruku!$L$3:X$3)/Buruku!$E$3,"")</f>
        <v>0.17633027522935779</v>
      </c>
      <c r="M24" s="150">
        <f>IFERROR(SUMIF(Buruku!$L$2:AA$2,"HTC_TST",Buruku!$L$3:AA$3)/Buruku!$E$3,"")</f>
        <v>0.30183486238532109</v>
      </c>
      <c r="N24" s="150">
        <f>IFERROR(SUMIF(Buruku!$L$2:AD$2,"HTC_TST",Buruku!$L$3:AD$3)/Buruku!$E$3,"")</f>
        <v>0.3136697247706422</v>
      </c>
      <c r="O24" s="150">
        <f>IFERROR(SUMIF(Buruku!$L$2:AG$2,"HTC_TST",Buruku!$L$3:AG$3)/Buruku!$E$3,"")</f>
        <v>0.33743119266055044</v>
      </c>
      <c r="P24" s="150">
        <f>IFERROR(SUMIF(Buruku!$L$2:AJ$2,"HTC_TST",Buruku!$L$3:AJ$3)/Buruku!$E$3,"")</f>
        <v>0.56577981651376141</v>
      </c>
      <c r="Q24" s="150">
        <f>IFERROR(SUMIF(Buruku!$L$2:AM$2,"HTC_TST",Buruku!$L$3:AM$3)/Buruku!$E$3,"")</f>
        <v>0.70440366972477064</v>
      </c>
      <c r="R24" s="150">
        <f>IFERROR(SUMIF(Buruku!$L$2:AP$2,"HTC_TST",Buruku!$L$3:AP$3)/Buruku!$E$3,"")</f>
        <v>0.92853211009174308</v>
      </c>
      <c r="S24" s="150">
        <f>IFERROR(SUMIF(Buruku!$L$2:AS$2,"HTC_TST",Buruku!$L$3:AS$3)/Buruku!$E$3,"")</f>
        <v>1.0483486238532109</v>
      </c>
      <c r="T24" s="150">
        <f>IFERROR(SUMIF(Buruku!$L$2:AV$2,"HTC_TST",Buruku!$L$3:AV$3)/Buruku!$E$3,"")</f>
        <v>1.1179816513761467</v>
      </c>
      <c r="U24" s="150">
        <f>IFERROR(SUMIF(Buruku!$L$2:AY$2,"HTC_TST",Buruku!$L$3:AY$3)/Buruku!$E$3,"")</f>
        <v>1.181743119266055</v>
      </c>
      <c r="V24" s="150">
        <f>IFERROR(SUMIF(Buruku!$L$2:BB$2,"HTC_TST",Buruku!$L$3:BB$3)/Buruku!$E$3,"")</f>
        <v>1.2226605504587156</v>
      </c>
      <c r="W24" s="150">
        <f>IFERROR(SUMIF(Buruku!$L$2:BE$2,"HTC_TST",Buruku!$L$3:BE$3)/Buruku!$E$3,"")</f>
        <v>1.24</v>
      </c>
      <c r="X24" s="150">
        <f>IFERROR(SUMIF(Buruku!$L$2:BH$2,"HTC_TST",Buruku!$L$3:BH$3)/Buruku!$E$3,"")</f>
        <v>1.2828440366972478</v>
      </c>
      <c r="Y24" s="150">
        <f>IFERROR(SUMIF(Buruku!$L$2:BK$2,"HTC_TST",Buruku!$L$3:BK$3)/Buruku!$E$3,"")</f>
        <v>1.3132110091743119</v>
      </c>
      <c r="Z24" s="150">
        <f>IFERROR(SUMIF(Buruku!$L$2:BN$2,"HTC_TST",Buruku!$L$3:BN$3)/Buruku!$E$3,"")</f>
        <v>1.5453211009174312</v>
      </c>
      <c r="AA24" s="150">
        <f>IFERROR(SUMIF(Buruku!$L$2:BQ$2,"HTC_TST",Buruku!$L$3:BQ$3)/Buruku!$E$3,"")</f>
        <v>1.6626605504587155</v>
      </c>
      <c r="AB24" s="150">
        <f>IFERROR(SUMIF(Buruku!$L$2:BT$2,"HTC_TST",Buruku!$L$3:BT$3)/Buruku!$E$3,"")</f>
        <v>1.7713761467889908</v>
      </c>
      <c r="AC24" s="150">
        <f>IFERROR(SUMIF(Buruku!$L$2:BW$2,"HTC_TST",Buruku!$L$3:BW$3)/Buruku!$E$3,"")</f>
        <v>1.9078899082568808</v>
      </c>
      <c r="AD24" s="150">
        <f>IFERROR(SUMIF(Buruku!$L$2:BZ$2,"HTC_TST",Buruku!$L$3:BZ$3)/Buruku!$E$3,"")</f>
        <v>1.9314678899082569</v>
      </c>
      <c r="AE24" s="150">
        <f>IFERROR(SUMIF(Buruku!$L$2:CC$2,"HTC_TST",Buruku!$L$3:CC$3)/Buruku!$E$3,"")</f>
        <v>2.0099082568807338</v>
      </c>
      <c r="AF24" s="150">
        <f>IFERROR(SUMIF(Buruku!$L$2:CF$2,"HTC_TST",Buruku!$L$3:CF$3)/Buruku!$E$3,"")</f>
        <v>2.0099082568807338</v>
      </c>
      <c r="AG24" s="150">
        <f>IFERROR(SUMIF(Buruku!$L$2:CI$2,"HTC_TST",Buruku!$L$3:CI$3)/Buruku!$E$3,"")</f>
        <v>2.0099082568807338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7:77" s="1" customFormat="1" x14ac:dyDescent="0.25">
      <c r="G25" s="1" t="str">
        <f t="shared" ca="1" si="10"/>
        <v>Ushongo</v>
      </c>
      <c r="H25" s="150">
        <f>IFERROR(SUMIF(Ushongo!$L$2:L$2,"HTC_TST",Ushongo!$L$3:L$3)/Ushongo!$E$3,"")</f>
        <v>1.0854396030392309E-3</v>
      </c>
      <c r="I25" s="150">
        <f>IFERROR(SUMIF(Ushongo!$L$2:O$2,"HTC_TST",Ushongo!$L$3:O$3)/Ushongo!$E$3,"")</f>
        <v>1.1629710032563188E-2</v>
      </c>
      <c r="J25" s="150">
        <f>IFERROR(SUMIF(Ushongo!$L$2:R$2,"HTC_TST",Ushongo!$L$3:R$3)/Ushongo!$E$3,"")</f>
        <v>1.2353336434589341E-2</v>
      </c>
      <c r="K25" s="150">
        <f>IFERROR(SUMIF(Ushongo!$L$2:U$2,"HTC_TST",Ushongo!$L$3:U$3)/Ushongo!$E$3,"")</f>
        <v>1.7780534449785498E-2</v>
      </c>
      <c r="L25" s="150">
        <f>IFERROR(SUMIF(Ushongo!$L$2:X$2,"HTC_TST",Ushongo!$L$3:X$3)/Ushongo!$E$3,"")</f>
        <v>4.9723471339225722E-2</v>
      </c>
      <c r="M25" s="150">
        <f>IFERROR(SUMIF(Ushongo!$L$2:AA$2,"HTC_TST",Ushongo!$L$3:AA$3)/Ushongo!$E$3,"")</f>
        <v>5.9957616167881325E-2</v>
      </c>
      <c r="N25" s="150">
        <f>IFERROR(SUMIF(Ushongo!$L$2:AD$2,"HTC_TST",Ushongo!$L$3:AD$3)/Ushongo!$E$3,"")</f>
        <v>6.2800434175841219E-2</v>
      </c>
      <c r="O25" s="150">
        <f>IFERROR(SUMIF(Ushongo!$L$2:AG$2,"HTC_TST",Ushongo!$L$3:AG$3)/Ushongo!$E$3,"")</f>
        <v>0.10322013748901639</v>
      </c>
      <c r="P25" s="150">
        <f>IFERROR(SUMIF(Ushongo!$L$2:AJ$2,"HTC_TST",Ushongo!$L$3:AJ$3)/Ushongo!$E$3,"")</f>
        <v>0.3101772884684964</v>
      </c>
      <c r="Q25" s="150">
        <f>IFERROR(SUMIF(Ushongo!$L$2:AM$2,"HTC_TST",Ushongo!$L$3:AM$3)/Ushongo!$E$3,"")</f>
        <v>0.68289657311211038</v>
      </c>
      <c r="R25" s="150">
        <f>IFERROR(SUMIF(Ushongo!$L$2:AP$2,"HTC_TST",Ushongo!$L$3:AP$3)/Ushongo!$E$3,"")</f>
        <v>0.7035716131700005</v>
      </c>
      <c r="S25" s="150">
        <f>IFERROR(SUMIF(Ushongo!$L$2:AS$2,"HTC_TST",Ushongo!$L$3:AS$3)/Ushongo!$E$3,"")</f>
        <v>0.74104512327492633</v>
      </c>
      <c r="T25" s="150">
        <f>IFERROR(SUMIF(Ushongo!$L$2:AV$2,"HTC_TST",Ushongo!$L$3:AV$3)/Ushongo!$E$3,"")</f>
        <v>0.75443221171241015</v>
      </c>
      <c r="U25" s="150">
        <f>IFERROR(SUMIF(Ushongo!$L$2:AY$2,"HTC_TST",Ushongo!$L$3:AY$3)/Ushongo!$E$3,"")</f>
        <v>0.78813252700677106</v>
      </c>
      <c r="V25" s="150">
        <f>IFERROR(SUMIF(Ushongo!$L$2:BB$2,"HTC_TST",Ushongo!$L$3:BB$3)/Ushongo!$E$3,"")</f>
        <v>0.8111851966713185</v>
      </c>
      <c r="W25" s="150">
        <f>IFERROR(SUMIF(Ushongo!$L$2:BE$2,"HTC_TST",Ushongo!$L$3:BE$3)/Ushongo!$E$3,"")</f>
        <v>0.85615340879722956</v>
      </c>
      <c r="X25" s="150">
        <f>IFERROR(SUMIF(Ushongo!$L$2:BH$2,"HTC_TST",Ushongo!$L$3:BH$3)/Ushongo!$E$3,"")</f>
        <v>0.89771023931358862</v>
      </c>
      <c r="Y25" s="150">
        <f>IFERROR(SUMIF(Ushongo!$L$2:BK$2,"HTC_TST",Ushongo!$L$3:BK$3)/Ushongo!$E$3,"")</f>
        <v>0.97162350752054583</v>
      </c>
      <c r="Z25" s="150">
        <f>IFERROR(SUMIF(Ushongo!$L$2:BN$2,"HTC_TST",Ushongo!$L$3:BN$3)/Ushongo!$E$3,"")</f>
        <v>1.1374890163849694</v>
      </c>
      <c r="AA25" s="150">
        <f>IFERROR(SUMIF(Ushongo!$L$2:BQ$2,"HTC_TST",Ushongo!$L$3:BQ$3)/Ushongo!$E$3,"")</f>
        <v>1.2107303457900449</v>
      </c>
      <c r="AB25" s="150">
        <f>IFERROR(SUMIF(Ushongo!$L$2:BT$2,"HTC_TST",Ushongo!$L$3:BT$3)/Ushongo!$E$3,"")</f>
        <v>1.3102806636687858</v>
      </c>
      <c r="AC25" s="150">
        <f>IFERROR(SUMIF(Ushongo!$L$2:BW$2,"HTC_TST",Ushongo!$L$3:BW$3)/Ushongo!$E$3,"")</f>
        <v>1.3815578642683619</v>
      </c>
      <c r="AD25" s="150">
        <f>IFERROR(SUMIF(Ushongo!$L$2:BZ$2,"HTC_TST",Ushongo!$L$3:BZ$3)/Ushongo!$E$3,"")</f>
        <v>1.3970124567116349</v>
      </c>
      <c r="AE25" s="150">
        <f>IFERROR(SUMIF(Ushongo!$L$2:CC$2,"HTC_TST",Ushongo!$L$3:CC$3)/Ushongo!$E$3,"")</f>
        <v>1.5804000620251202</v>
      </c>
      <c r="AF25" s="150">
        <f>IFERROR(SUMIF(Ushongo!$L$2:CF$2,"HTC_TST",Ushongo!$L$3:CF$3)/Ushongo!$E$3,"")</f>
        <v>1.5804000620251202</v>
      </c>
      <c r="AG25" s="150">
        <f>IFERROR(SUMIF(Ushongo!$L$2:CI$2,"HTC_TST",Ushongo!$L$3:CI$3)/Ushongo!$E$3,"")</f>
        <v>1.5804000620251202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7:77" s="1" customFormat="1" x14ac:dyDescent="0.25">
      <c r="G26" s="1" t="str">
        <f t="shared" ca="1" si="10"/>
        <v>LGA8</v>
      </c>
      <c r="H26" s="150" t="str">
        <f>IFERROR(SUMIF('LGA8'!$K$2:K$2,"HTC_TST",'LGA8'!$K$3:K$3)/'LGA8'!$D$3,"")</f>
        <v/>
      </c>
      <c r="I26" s="150" t="str">
        <f>IFERROR(SUMIF('LGA8'!$K$2:N$2,"HTC_TST",'LGA8'!$K$3:N$3)/'LGA8'!$D$3,"")</f>
        <v/>
      </c>
      <c r="J26" s="150" t="str">
        <f>IFERROR(SUMIF('LGA8'!$K$2:Q$2,"HTC_TST",'LGA8'!$K$3:Q$3)/'LGA8'!$D$3,"")</f>
        <v/>
      </c>
      <c r="K26" s="150" t="str">
        <f>IFERROR(SUMIF('LGA8'!$K$2:T$2,"HTC_TST",'LGA8'!$K$3:T$3)/'LGA8'!$D$3,"")</f>
        <v/>
      </c>
      <c r="L26" s="150" t="str">
        <f>IFERROR(SUMIF('LGA8'!$K$2:W$2,"HTC_TST",'LGA8'!$K$3:W$3)/'LGA8'!$D$3,"")</f>
        <v/>
      </c>
      <c r="M26" s="150" t="str">
        <f>IFERROR(SUMIF('LGA8'!$K$2:Z$2,"HTC_TST",'LGA8'!$K$3:Z$3)/'LGA8'!$D$3,"")</f>
        <v/>
      </c>
      <c r="N26" s="150" t="str">
        <f>IFERROR(SUMIF('LGA8'!$K$2:AC$2,"HTC_TST",'LGA8'!$K$3:AC$3)/'LGA8'!$D$3,"")</f>
        <v/>
      </c>
      <c r="O26" s="150" t="str">
        <f>IFERROR(SUMIF('LGA8'!$K$2:AF$2,"HTC_TST",'LGA8'!$K$3:AF$3)/'LGA8'!$D$3,"")</f>
        <v/>
      </c>
      <c r="P26" s="150" t="str">
        <f>IFERROR(SUMIF('LGA8'!$K$2:AI$2,"HTC_TST",'LGA8'!$K$3:AI$3)/'LGA8'!$D$3,"")</f>
        <v/>
      </c>
      <c r="Q26" s="150" t="str">
        <f>IFERROR(SUMIF('LGA8'!$K$2:AL$2,"HTC_TST",'LGA8'!$K$3:AL$3)/'LGA8'!$D$3,"")</f>
        <v/>
      </c>
      <c r="R26" s="150" t="str">
        <f>IFERROR(SUMIF('LGA8'!$K$2:AO$2,"HTC_TST",'LGA8'!$K$3:AO$3)/'LGA8'!$D$3,"")</f>
        <v/>
      </c>
      <c r="S26" s="150" t="str">
        <f>IFERROR(SUMIF('LGA8'!$K$2:AR$2,"HTC_TST",'LGA8'!$K$3:AR$3)/'LGA8'!$D$3,"")</f>
        <v/>
      </c>
      <c r="T26" s="150" t="str">
        <f>IFERROR(SUMIF('LGA8'!$K$2:AU$2,"HTC_TST",'LGA8'!$K$3:AU$3)/'LGA8'!$D$3,"")</f>
        <v/>
      </c>
      <c r="U26" s="150" t="str">
        <f>IFERROR(SUMIF('LGA8'!$K$2:AX$2,"HTC_TST",'LGA8'!$K$3:AX$3)/'LGA8'!$D$3,"")</f>
        <v/>
      </c>
      <c r="V26" s="150" t="str">
        <f>IFERROR(SUMIF('LGA8'!$K$2:BA$2,"HTC_TST",'LGA8'!$K$3:BA$3)/'LGA8'!$D$3,"")</f>
        <v/>
      </c>
      <c r="W26" s="150" t="str">
        <f>IFERROR(SUMIF('LGA8'!$K$2:BD$2,"HTC_TST",'LGA8'!$K$3:BD$3)/'LGA8'!$D$3,"")</f>
        <v/>
      </c>
      <c r="X26" s="150" t="str">
        <f>IFERROR(SUMIF('LGA8'!$K$2:BG$2,"HTC_TST",'LGA8'!$K$3:BG$3)/'LGA8'!$D$3,"")</f>
        <v/>
      </c>
      <c r="Y26" s="150" t="str">
        <f>IFERROR(SUMIF('LGA8'!$K$2:BJ$2,"HTC_TST",'LGA8'!$K$3:BJ$3)/'LGA8'!$D$3,"")</f>
        <v/>
      </c>
      <c r="Z26" s="150" t="str">
        <f>IFERROR(SUMIF('LGA8'!$K$2:BM$2,"HTC_TST",'LGA8'!$K$3:BM$3)/'LGA8'!$D$3,"")</f>
        <v/>
      </c>
      <c r="AA26" s="150" t="str">
        <f>IFERROR(SUMIF('LGA8'!$K$2:BP$2,"HTC_TST",'LGA8'!$K$3:BP$3)/'LGA8'!$D$3,"")</f>
        <v/>
      </c>
      <c r="AB26" s="150" t="str">
        <f>IFERROR(SUMIF('LGA8'!$K$2:BS$2,"HTC_TST",'LGA8'!$K$3:BS$3)/'LGA8'!$D$3,"")</f>
        <v/>
      </c>
      <c r="AC26" s="150" t="str">
        <f>IFERROR(SUMIF('LGA8'!$K$2:BV$2,"HTC_TST",'LGA8'!$K$3:BV$3)/'LGA8'!$D$3,"")</f>
        <v/>
      </c>
      <c r="AD26" s="150" t="str">
        <f>IFERROR(SUMIF('LGA8'!$K$2:BY$2,"HTC_TST",'LGA8'!$K$3:BY$3)/'LGA8'!$D$3,"")</f>
        <v/>
      </c>
      <c r="AE26" s="150" t="str">
        <f>IFERROR(SUMIF('LGA8'!$K$2:CB$2,"HTC_TST",'LGA8'!$K$3:CB$3)/'LGA8'!$D$3,"")</f>
        <v/>
      </c>
      <c r="AF26" s="150" t="str">
        <f>IFERROR(SUMIF('LGA8'!$K$2:CE$2,"HTC_TST",'LGA8'!$K$3:CE$3)/'LGA8'!$D$3,"")</f>
        <v/>
      </c>
      <c r="AG26" s="150" t="str">
        <f>IFERROR(SUMIF('LGA8'!$K$2:CH$2,"HTC_TST",'LGA8'!$K$3:CH$3)/'LGA8'!$D$3,"")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7:77" s="1" customFormat="1" x14ac:dyDescent="0.25">
      <c r="G27" s="1" t="str">
        <f t="shared" ca="1" si="10"/>
        <v>LGA9</v>
      </c>
      <c r="H27" s="150" t="str">
        <f>IFERROR(SUMIF('LGA9'!$K$2:K$2,"HTC_TST",'LGA9'!$K$3:K$3)/'LGA9'!$D$3,"")</f>
        <v/>
      </c>
      <c r="I27" s="150" t="str">
        <f>IFERROR(SUMIF('LGA9'!$K$2:N$2,"HTC_TST",'LGA9'!$K$3:N$3)/'LGA9'!$D$3,"")</f>
        <v/>
      </c>
      <c r="J27" s="150" t="str">
        <f>IFERROR(SUMIF('LGA9'!$K$2:Q$2,"HTC_TST",'LGA9'!$K$3:Q$3)/'LGA9'!$D$3,"")</f>
        <v/>
      </c>
      <c r="K27" s="150" t="str">
        <f>IFERROR(SUMIF('LGA9'!$K$2:T$2,"HTC_TST",'LGA9'!$K$3:T$3)/'LGA9'!$D$3,"")</f>
        <v/>
      </c>
      <c r="L27" s="150" t="str">
        <f>IFERROR(SUMIF('LGA9'!$K$2:W$2,"HTC_TST",'LGA9'!$K$3:W$3)/'LGA9'!$D$3,"")</f>
        <v/>
      </c>
      <c r="M27" s="150" t="str">
        <f>IFERROR(SUMIF('LGA9'!$K$2:Z$2,"HTC_TST",'LGA9'!$K$3:Z$3)/'LGA9'!$D$3,"")</f>
        <v/>
      </c>
      <c r="N27" s="150" t="str">
        <f>IFERROR(SUMIF('LGA9'!$K$2:AC$2,"HTC_TST",'LGA9'!$K$3:AC$3)/'LGA9'!$D$3,"")</f>
        <v/>
      </c>
      <c r="O27" s="150" t="str">
        <f>IFERROR(SUMIF('LGA9'!$K$2:AF$2,"HTC_TST",'LGA9'!$K$3:AF$3)/'LGA9'!$D$3,"")</f>
        <v/>
      </c>
      <c r="P27" s="150" t="str">
        <f>IFERROR(SUMIF('LGA9'!$K$2:AI$2,"HTC_TST",'LGA9'!$K$3:AI$3)/'LGA9'!$D$3,"")</f>
        <v/>
      </c>
      <c r="Q27" s="150" t="str">
        <f>IFERROR(SUMIF('LGA9'!$K$2:AL$2,"HTC_TST",'LGA9'!$K$3:AL$3)/'LGA9'!$D$3,"")</f>
        <v/>
      </c>
      <c r="R27" s="150" t="str">
        <f>IFERROR(SUMIF('LGA9'!$K$2:AO$2,"HTC_TST",'LGA9'!$K$3:AO$3)/'LGA9'!$D$3,"")</f>
        <v/>
      </c>
      <c r="S27" s="150" t="str">
        <f>IFERROR(SUMIF('LGA9'!$K$2:AR$2,"HTC_TST",'LGA9'!$K$3:AR$3)/'LGA9'!$D$3,"")</f>
        <v/>
      </c>
      <c r="T27" s="150" t="str">
        <f>IFERROR(SUMIF('LGA9'!$K$2:AU$2,"HTC_TST",'LGA9'!$K$3:AU$3)/'LGA9'!$D$3,"")</f>
        <v/>
      </c>
      <c r="U27" s="150" t="str">
        <f>IFERROR(SUMIF('LGA9'!$K$2:AX$2,"HTC_TST",'LGA9'!$K$3:AX$3)/'LGA9'!$D$3,"")</f>
        <v/>
      </c>
      <c r="V27" s="150" t="str">
        <f>IFERROR(SUMIF('LGA9'!$K$2:BA$2,"HTC_TST",'LGA9'!$K$3:BA$3)/'LGA9'!$D$3,"")</f>
        <v/>
      </c>
      <c r="W27" s="150" t="str">
        <f>IFERROR(SUMIF('LGA9'!$K$2:BD$2,"HTC_TST",'LGA9'!$K$3:BD$3)/'LGA9'!$D$3,"")</f>
        <v/>
      </c>
      <c r="X27" s="150" t="str">
        <f>IFERROR(SUMIF('LGA9'!$K$2:BG$2,"HTC_TST",'LGA9'!$K$3:BG$3)/'LGA9'!$D$3,"")</f>
        <v/>
      </c>
      <c r="Y27" s="150" t="str">
        <f>IFERROR(SUMIF('LGA9'!$K$2:BJ$2,"HTC_TST",'LGA9'!$K$3:BJ$3)/'LGA9'!$D$3,"")</f>
        <v/>
      </c>
      <c r="Z27" s="150" t="str">
        <f>IFERROR(SUMIF('LGA9'!$K$2:BM$2,"HTC_TST",'LGA9'!$K$3:BM$3)/'LGA9'!$D$3,"")</f>
        <v/>
      </c>
      <c r="AA27" s="150" t="str">
        <f>IFERROR(SUMIF('LGA9'!$K$2:BP$2,"HTC_TST",'LGA9'!$K$3:BP$3)/'LGA9'!$D$3,"")</f>
        <v/>
      </c>
      <c r="AB27" s="150" t="str">
        <f>IFERROR(SUMIF('LGA9'!$K$2:BS$2,"HTC_TST",'LGA9'!$K$3:BS$3)/'LGA9'!$D$3,"")</f>
        <v/>
      </c>
      <c r="AC27" s="150" t="str">
        <f>IFERROR(SUMIF('LGA9'!$K$2:BV$2,"HTC_TST",'LGA9'!$K$3:BV$3)/'LGA9'!$D$3,"")</f>
        <v/>
      </c>
      <c r="AD27" s="150" t="str">
        <f>IFERROR(SUMIF('LGA9'!$K$2:BY$2,"HTC_TST",'LGA9'!$K$3:BY$3)/'LGA9'!$D$3,"")</f>
        <v/>
      </c>
      <c r="AE27" s="150" t="str">
        <f>IFERROR(SUMIF('LGA9'!$K$2:CB$2,"HTC_TST",'LGA9'!$K$3:CB$3)/'LGA9'!$D$3,"")</f>
        <v/>
      </c>
      <c r="AF27" s="150" t="str">
        <f>IFERROR(SUMIF('LGA9'!$K$2:CE$2,"HTC_TST",'LGA9'!$K$3:CE$3)/'LGA9'!$D$3,"")</f>
        <v/>
      </c>
      <c r="AG27" s="150" t="str">
        <f>IFERROR(SUMIF('LGA9'!$K$2:CH$2,"HTC_TST",'LGA9'!$K$3:CH$3)/'LGA9'!$D$3,"")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7:77" s="1" customFormat="1" x14ac:dyDescent="0.25">
      <c r="G28" s="148" t="str">
        <f t="shared" ca="1" si="10"/>
        <v>LGA10</v>
      </c>
      <c r="H28" s="151" t="str">
        <f>IFERROR(SUMIF('LGA10'!$K$2:K$2,"HTC_TST",'LGA10'!$K$3:K$3)/'LGA10'!$D$3,"")</f>
        <v/>
      </c>
      <c r="I28" s="151" t="str">
        <f>IFERROR(SUMIF('LGA10'!$K$2:N$2,"HTC_TST",'LGA10'!$K$3:N$3)/'LGA10'!$D$3,"")</f>
        <v/>
      </c>
      <c r="J28" s="151" t="str">
        <f>IFERROR(SUMIF('LGA10'!$K$2:Q$2,"HTC_TST",'LGA10'!$K$3:Q$3)/'LGA10'!$D$3,"")</f>
        <v/>
      </c>
      <c r="K28" s="151" t="str">
        <f>IFERROR(SUMIF('LGA10'!$K$2:T$2,"HTC_TST",'LGA10'!$K$3:T$3)/'LGA10'!$D$3,"")</f>
        <v/>
      </c>
      <c r="L28" s="151" t="str">
        <f>IFERROR(SUMIF('LGA10'!$K$2:W$2,"HTC_TST",'LGA10'!$K$3:W$3)/'LGA10'!$D$3,"")</f>
        <v/>
      </c>
      <c r="M28" s="151" t="str">
        <f>IFERROR(SUMIF('LGA10'!$K$2:Z$2,"HTC_TST",'LGA10'!$K$3:Z$3)/'LGA10'!$D$3,"")</f>
        <v/>
      </c>
      <c r="N28" s="151" t="str">
        <f>IFERROR(SUMIF('LGA10'!$K$2:AC$2,"HTC_TST",'LGA10'!$K$3:AC$3)/'LGA10'!$D$3,"")</f>
        <v/>
      </c>
      <c r="O28" s="151" t="str">
        <f>IFERROR(SUMIF('LGA10'!$K$2:AF$2,"HTC_TST",'LGA10'!$K$3:AF$3)/'LGA10'!$D$3,"")</f>
        <v/>
      </c>
      <c r="P28" s="151" t="str">
        <f>IFERROR(SUMIF('LGA10'!$K$2:AI$2,"HTC_TST",'LGA10'!$K$3:AI$3)/'LGA10'!$D$3,"")</f>
        <v/>
      </c>
      <c r="Q28" s="151" t="str">
        <f>IFERROR(SUMIF('LGA10'!$K$2:AL$2,"HTC_TST",'LGA10'!$K$3:AL$3)/'LGA10'!$D$3,"")</f>
        <v/>
      </c>
      <c r="R28" s="151" t="str">
        <f>IFERROR(SUMIF('LGA10'!$K$2:AO$2,"HTC_TST",'LGA10'!$K$3:AO$3)/'LGA10'!$D$3,"")</f>
        <v/>
      </c>
      <c r="S28" s="151" t="str">
        <f>IFERROR(SUMIF('LGA10'!$K$2:AR$2,"HTC_TST",'LGA10'!$K$3:AR$3)/'LGA10'!$D$3,"")</f>
        <v/>
      </c>
      <c r="T28" s="151" t="str">
        <f>IFERROR(SUMIF('LGA10'!$K$2:AU$2,"HTC_TST",'LGA10'!$K$3:AU$3)/'LGA10'!$D$3,"")</f>
        <v/>
      </c>
      <c r="U28" s="151" t="str">
        <f>IFERROR(SUMIF('LGA10'!$K$2:AX$2,"HTC_TST",'LGA10'!$K$3:AX$3)/'LGA10'!$D$3,"")</f>
        <v/>
      </c>
      <c r="V28" s="151" t="str">
        <f>IFERROR(SUMIF('LGA10'!$K$2:BA$2,"HTC_TST",'LGA10'!$K$3:BA$3)/'LGA10'!$D$3,"")</f>
        <v/>
      </c>
      <c r="W28" s="151" t="str">
        <f>IFERROR(SUMIF('LGA10'!$K$2:BD$2,"HTC_TST",'LGA10'!$K$3:BD$3)/'LGA10'!$D$3,"")</f>
        <v/>
      </c>
      <c r="X28" s="151" t="str">
        <f>IFERROR(SUMIF('LGA10'!$K$2:BG$2,"HTC_TST",'LGA10'!$K$3:BG$3)/'LGA10'!$D$3,"")</f>
        <v/>
      </c>
      <c r="Y28" s="151" t="str">
        <f>IFERROR(SUMIF('LGA10'!$K$2:BJ$2,"HTC_TST",'LGA10'!$K$3:BJ$3)/'LGA10'!$D$3,"")</f>
        <v/>
      </c>
      <c r="Z28" s="151" t="str">
        <f>IFERROR(SUMIF('LGA10'!$K$2:BM$2,"HTC_TST",'LGA10'!$K$3:BM$3)/'LGA10'!$D$3,"")</f>
        <v/>
      </c>
      <c r="AA28" s="151" t="str">
        <f>IFERROR(SUMIF('LGA10'!$K$2:BP$2,"HTC_TST",'LGA10'!$K$3:BP$3)/'LGA10'!$D$3,"")</f>
        <v/>
      </c>
      <c r="AB28" s="151" t="str">
        <f>IFERROR(SUMIF('LGA10'!$K$2:BS$2,"HTC_TST",'LGA10'!$K$3:BS$3)/'LGA10'!$D$3,"")</f>
        <v/>
      </c>
      <c r="AC28" s="151" t="str">
        <f>IFERROR(SUMIF('LGA10'!$K$2:BV$2,"HTC_TST",'LGA10'!$K$3:BV$3)/'LGA10'!$D$3,"")</f>
        <v/>
      </c>
      <c r="AD28" s="151" t="str">
        <f>IFERROR(SUMIF('LGA10'!$K$2:BY$2,"HTC_TST",'LGA10'!$K$3:BY$3)/'LGA10'!$D$3,"")</f>
        <v/>
      </c>
      <c r="AE28" s="151" t="str">
        <f>IFERROR(SUMIF('LGA10'!$K$2:CB$2,"HTC_TST",'LGA10'!$K$3:CB$3)/'LGA10'!$D$3,"")</f>
        <v/>
      </c>
      <c r="AF28" s="151" t="str">
        <f>IFERROR(SUMIF('LGA10'!$K$2:CE$2,"HTC_TST",'LGA10'!$K$3:CE$3)/'LGA10'!$D$3,"")</f>
        <v/>
      </c>
      <c r="AG28" s="151" t="str">
        <f>IFERROR(SUMIF('LGA10'!$K$2:CH$2,"HTC_TST",'LGA10'!$K$3:CH$3)/'LGA10'!$D$3,"")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7:77" s="1" customFormat="1" ht="14.25" x14ac:dyDescent="0.2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7:77" s="1" customFormat="1" ht="14.25" x14ac:dyDescent="0.2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7:77" s="1" customFormat="1" ht="14.25" x14ac:dyDescent="0.2">
      <c r="H31" s="149" t="s">
        <v>46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7:77" s="1" customFormat="1" ht="14.25" x14ac:dyDescent="0.2">
      <c r="H32" s="120" t="s">
        <v>51</v>
      </c>
      <c r="I32" s="120" t="s">
        <v>52</v>
      </c>
      <c r="J32" s="120" t="s">
        <v>53</v>
      </c>
      <c r="K32" s="120" t="s">
        <v>54</v>
      </c>
      <c r="L32" s="120" t="s">
        <v>55</v>
      </c>
      <c r="M32" s="120" t="s">
        <v>75</v>
      </c>
      <c r="N32" s="121" t="s">
        <v>57</v>
      </c>
      <c r="O32" s="121" t="s">
        <v>58</v>
      </c>
      <c r="P32" s="121" t="s">
        <v>59</v>
      </c>
      <c r="Q32" s="121" t="s">
        <v>76</v>
      </c>
      <c r="R32" s="121" t="s">
        <v>61</v>
      </c>
      <c r="S32" s="121" t="s">
        <v>62</v>
      </c>
      <c r="T32" s="121" t="s">
        <v>63</v>
      </c>
      <c r="U32" s="121" t="s">
        <v>64</v>
      </c>
      <c r="V32" s="121" t="s">
        <v>65</v>
      </c>
      <c r="W32" s="121" t="s">
        <v>66</v>
      </c>
      <c r="X32" s="121" t="s">
        <v>67</v>
      </c>
      <c r="Y32" s="121" t="s">
        <v>68</v>
      </c>
      <c r="Z32" s="121" t="s">
        <v>69</v>
      </c>
      <c r="AA32" s="121" t="s">
        <v>70</v>
      </c>
      <c r="AB32" s="121" t="s">
        <v>71</v>
      </c>
      <c r="AC32" s="121" t="s">
        <v>72</v>
      </c>
      <c r="AD32" s="121" t="s">
        <v>73</v>
      </c>
      <c r="AE32" s="121" t="s">
        <v>74</v>
      </c>
      <c r="AF32" s="121"/>
      <c r="AG32" s="12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7:65" s="1" customFormat="1" x14ac:dyDescent="0.25">
      <c r="G33" s="152" t="str">
        <f ca="1">A4</f>
        <v>Tarka</v>
      </c>
      <c r="H33" s="153" t="str">
        <f>IFERROR(SUMIF(Tarka!$M$2:M$2,"HTC_TST_pos",Tarka!$M$3:M$3)/Tarka!$G$3,"")</f>
        <v/>
      </c>
      <c r="I33" s="153" t="str">
        <f>IFERROR(SUMIF(Tarka!$M$2:P$2,"HTC_TST_pos",Tarka!$M$3:P$3)/Tarka!$G$3,"")</f>
        <v/>
      </c>
      <c r="J33" s="153" t="str">
        <f>IFERROR(SUMIF(Tarka!$M$2:S$2,"HTC_TST_pos",Tarka!$M$3:S$3)/Tarka!$G$3,"")</f>
        <v/>
      </c>
      <c r="K33" s="153" t="str">
        <f>IFERROR(SUMIF(Tarka!$M$2:V$2,"HTC_TST_pos",Tarka!$M$3:V$3)/Tarka!$G$3,"")</f>
        <v/>
      </c>
      <c r="L33" s="153" t="str">
        <f>IFERROR(SUMIF(Tarka!$M$2:Y$2,"HTC_TST_pos",Tarka!$M$3:Y$3)/Tarka!$G$3,"")</f>
        <v/>
      </c>
      <c r="M33" s="153" t="str">
        <f>IFERROR(SUMIF(Tarka!$M$2:AB$2,"HTC_TST_pos",Tarka!$M$3:AB$3)/Tarka!$G$3,"")</f>
        <v/>
      </c>
      <c r="N33" s="153" t="str">
        <f>IFERROR(SUMIF(Tarka!$M$2:AE$2,"HTC_TST_pos",Tarka!$M$3:AE$3)/Tarka!$G$3,"")</f>
        <v/>
      </c>
      <c r="O33" s="153" t="str">
        <f>IFERROR(SUMIF(Tarka!$M$2:AH$2,"HTC_TST_pos",Tarka!$M$3:AH$3)/Tarka!$G$3,"")</f>
        <v/>
      </c>
      <c r="P33" s="153" t="str">
        <f>IFERROR(SUMIF(Tarka!$M$2:AK$2,"HTC_TST_pos",Tarka!$M$3:AK$3)/Tarka!$G$3,"")</f>
        <v/>
      </c>
      <c r="Q33" s="153" t="str">
        <f>IFERROR(SUMIF(Tarka!$M$2:AN$2,"HTC_TST_pos",Tarka!$M$3:AN$3)/Tarka!$G$3,"")</f>
        <v/>
      </c>
      <c r="R33" s="153" t="str">
        <f>IFERROR(SUMIF(Tarka!$M$2:AQ$2,"HTC_TST_pos",Tarka!$M$3:AQ$3)/Tarka!$G$3,"")</f>
        <v/>
      </c>
      <c r="S33" s="153" t="str">
        <f>IFERROR(SUMIF(Tarka!$M$2:AT$2,"HTC_TST_pos",Tarka!$M$3:AT$3)/Tarka!$G$3,"")</f>
        <v/>
      </c>
      <c r="T33" s="153" t="str">
        <f>IFERROR(SUMIF(Tarka!$M$2:AW$2,"HTC_TST_pos",Tarka!$M$3:AW$3)/Tarka!$G$3,"")</f>
        <v/>
      </c>
      <c r="U33" s="153" t="str">
        <f>IFERROR(SUMIF(Tarka!$M$2:AZ$2,"HTC_TST_pos",Tarka!$M$3:AZ$3)/Tarka!$G$3,"")</f>
        <v/>
      </c>
      <c r="V33" s="153" t="str">
        <f>IFERROR(SUMIF(Tarka!$M$2:BC$2,"HTC_TST_pos",Tarka!$M$3:BC$3)/Tarka!$G$3,"")</f>
        <v/>
      </c>
      <c r="W33" s="153" t="str">
        <f>IFERROR(SUMIF(Tarka!$M$2:BF$2,"HTC_TST_pos",Tarka!$M$3:BF$3)/Tarka!$G$3,"")</f>
        <v/>
      </c>
      <c r="X33" s="153" t="str">
        <f>IFERROR(SUMIF(Tarka!$M$2:BI$2,"HTC_TST_pos",Tarka!$M$3:BI$3)/Tarka!$G$3,"")</f>
        <v/>
      </c>
      <c r="Y33" s="153" t="str">
        <f>IFERROR(SUMIF(Tarka!$M$2:BL$2,"HTC_TST_pos",Tarka!$M$3:BL$3)/Tarka!$G$3,"")</f>
        <v/>
      </c>
      <c r="Z33" s="153" t="str">
        <f>IFERROR(SUMIF(Tarka!$M$2:BO$2,"HTC_TST_pos",Tarka!$M$3:BO$3)/Tarka!$G$3,"")</f>
        <v/>
      </c>
      <c r="AA33" s="153" t="str">
        <f>IFERROR(SUMIF(Tarka!$M$2:BR$2,"HTC_TST_pos",Tarka!$M$3:BR$3)/Tarka!$G$3,"")</f>
        <v/>
      </c>
      <c r="AB33" s="153" t="str">
        <f>IFERROR(SUMIF(Tarka!$M$2:BU$2,"HTC_TST_pos",Tarka!$M$3:BU$3)/Tarka!$G$3,"")</f>
        <v/>
      </c>
      <c r="AC33" s="153" t="str">
        <f>IFERROR(SUMIF(Tarka!$M$2:BX$2,"HTC_TST_pos",Tarka!$M$3:BX$3)/Tarka!$G$3,"")</f>
        <v/>
      </c>
      <c r="AD33" s="153" t="str">
        <f>IFERROR(SUMIF(Tarka!$M$2:CA$2,"HTC_TST_pos",Tarka!$M$3:CA$3)/Tarka!$G$3,"")</f>
        <v/>
      </c>
      <c r="AE33" s="153" t="str">
        <f>IFERROR(SUMIF(Tarka!$M$2:CD$2,"HTC_TST_pos",Tarka!$M$3:CD$3)/Tarka!$G$3,"")</f>
        <v/>
      </c>
      <c r="AF33" s="153" t="str">
        <f>IFERROR(SUMIF(Tarka!$M$2:CG$2,"HTC_TST_pos",Tarka!$M$3:CG$3)/Tarka!$G$3,"")</f>
        <v/>
      </c>
      <c r="AG33" s="153" t="str">
        <f>IFERROR(SUMIF(Tarka!$M$2:CJ$2,"HTC_TST_pos",Tarka!$M$3:CJ$3)/Tarka!$G$3,"")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 spans="7:65" s="1" customFormat="1" x14ac:dyDescent="0.25">
      <c r="G34" s="2" t="str">
        <f t="shared" ref="G34:G42" ca="1" si="11">A5</f>
        <v xml:space="preserve">Logo </v>
      </c>
      <c r="H34" s="157">
        <f>IFERROR(SUMIF('Logo '!$M$2:M$2,"HTC_TST_pos",'Logo '!$M$3:M$3)/'Logo '!$G$3,"")</f>
        <v>1.1146161934805467E-2</v>
      </c>
      <c r="I34" s="157">
        <f>IFERROR(SUMIF('Logo '!$M$2:P$2,"HTC_TST_pos",'Logo '!$M$3:P$3)/'Logo '!$G$3,"")</f>
        <v>2.7129337539432176E-2</v>
      </c>
      <c r="J34" s="157">
        <f>IFERROR(SUMIF('Logo '!$M$2:S$2,"HTC_TST_pos",'Logo '!$M$3:S$3)/'Logo '!$G$3,"")</f>
        <v>3.3648790746582544E-2</v>
      </c>
      <c r="K34" s="157">
        <f>IFERROR(SUMIF('Logo '!$M$2:V$2,"HTC_TST_pos",'Logo '!$M$3:V$3)/'Logo '!$G$3,"")</f>
        <v>3.8275499474237647E-2</v>
      </c>
      <c r="L34" s="157">
        <f>IFERROR(SUMIF('Logo '!$M$2:Y$2,"HTC_TST_pos",'Logo '!$M$3:Y$3)/'Logo '!$G$3,"")</f>
        <v>4.6898002103049424E-2</v>
      </c>
      <c r="M34" s="157">
        <f>IFERROR(SUMIF('Logo '!$M$2:AB$2,"HTC_TST_pos",'Logo '!$M$3:AB$3)/'Logo '!$G$3,"")</f>
        <v>5.4468980021030497E-2</v>
      </c>
      <c r="N34" s="157">
        <f>IFERROR(SUMIF('Logo '!$M$2:AE$2,"HTC_TST_pos",'Logo '!$M$3:AE$3)/'Logo '!$G$3,"")</f>
        <v>6.6666666666666666E-2</v>
      </c>
      <c r="O34" s="157">
        <f>IFERROR(SUMIF('Logo '!$M$2:AH$2,"HTC_TST_pos",'Logo '!$M$3:AH$3)/'Logo '!$G$3,"")</f>
        <v>7.7181913774973715E-2</v>
      </c>
      <c r="P34" s="157">
        <f>IFERROR(SUMIF('Logo '!$M$2:AK$2,"HTC_TST_pos",'Logo '!$M$3:AK$3)/'Logo '!$G$3,"")</f>
        <v>0.17665615141955837</v>
      </c>
      <c r="Q34" s="157">
        <f>IFERROR(SUMIF('Logo '!$M$2:AN$2,"HTC_TST_pos",'Logo '!$M$3:AN$3)/'Logo '!$G$3,"")</f>
        <v>0.19768664563617244</v>
      </c>
      <c r="R34" s="157">
        <f>IFERROR(SUMIF('Logo '!$M$2:AQ$2,"HTC_TST_pos",'Logo '!$M$3:AQ$3)/'Logo '!$G$3,"")</f>
        <v>0.20168243953732912</v>
      </c>
      <c r="S34" s="157">
        <f>IFERROR(SUMIF('Logo '!$M$2:AT$2,"HTC_TST_pos",'Logo '!$M$3:AT$3)/'Logo '!$G$3,"")</f>
        <v>0.20715036803364878</v>
      </c>
      <c r="T34" s="157">
        <f>IFERROR(SUMIF('Logo '!$M$2:AW$2,"HTC_TST_pos",'Logo '!$M$3:AW$3)/'Logo '!$G$3,"")</f>
        <v>0.21472134595162987</v>
      </c>
      <c r="U34" s="157">
        <f>IFERROR(SUMIF('Logo '!$M$2:AZ$2,"HTC_TST_pos",'Logo '!$M$3:AZ$3)/'Logo '!$G$3,"")</f>
        <v>0.22060988433228182</v>
      </c>
      <c r="V34" s="157">
        <f>IFERROR(SUMIF('Logo '!$M$2:BC$2,"HTC_TST_pos",'Logo '!$M$3:BC$3)/'Logo '!$G$3,"")</f>
        <v>0.22860147213459517</v>
      </c>
      <c r="W34" s="157">
        <f>IFERROR(SUMIF('Logo '!$M$2:BF$2,"HTC_TST_pos",'Logo '!$M$3:BF$3)/'Logo '!$G$3,"")</f>
        <v>0.23427970557308098</v>
      </c>
      <c r="X34" s="157">
        <f>IFERROR(SUMIF('Logo '!$M$2:BI$2,"HTC_TST_pos",'Logo '!$M$3:BI$3)/'Logo '!$G$3,"")</f>
        <v>0.2391167192429022</v>
      </c>
      <c r="Y34" s="157">
        <f>IFERROR(SUMIF('Logo '!$M$2:BL$2,"HTC_TST_pos",'Logo '!$M$3:BL$3)/'Logo '!$G$3,"")</f>
        <v>0.24815983175604628</v>
      </c>
      <c r="Z34" s="157">
        <f>IFERROR(SUMIF('Logo '!$M$2:BO$2,"HTC_TST_pos",'Logo '!$M$3:BO$3)/'Logo '!$G$3,"")</f>
        <v>0.28601472134595163</v>
      </c>
      <c r="AA34" s="157">
        <f>IFERROR(SUMIF('Logo '!$M$2:BR$2,"HTC_TST_pos",'Logo '!$M$3:BR$3)/'Logo '!$G$3,"")</f>
        <v>0.30620399579390117</v>
      </c>
      <c r="AB34" s="157">
        <f>IFERROR(SUMIF('Logo '!$M$2:BU$2,"HTC_TST_pos",'Logo '!$M$3:BU$3)/'Logo '!$G$3,"")</f>
        <v>0.31735015772870662</v>
      </c>
      <c r="AC34" s="157">
        <f>IFERROR(SUMIF('Logo '!$M$2:BX$2,"HTC_TST_pos",'Logo '!$M$3:BX$3)/'Logo '!$G$3,"")</f>
        <v>0.33753943217665616</v>
      </c>
      <c r="AD34" s="157">
        <f>IFERROR(SUMIF('Logo '!$M$2:CA$2,"HTC_TST_pos",'Logo '!$M$3:CA$3)/'Logo '!$G$3,"")</f>
        <v>0.34426919032597264</v>
      </c>
      <c r="AE34" s="157">
        <f>IFERROR(SUMIF('Logo '!$M$2:CD$2,"HTC_TST_pos",'Logo '!$M$3:CD$3)/'Logo '!$G$3,"")</f>
        <v>0.35583596214511043</v>
      </c>
      <c r="AF34" s="157">
        <f>IFERROR(SUMIF('Logo '!$M$2:CG$2,"HTC_TST_pos",'Logo '!$M$3:CG$3)/'Logo '!$G$3,"")</f>
        <v>0.35583596214511043</v>
      </c>
      <c r="AG34" s="157">
        <f>IFERROR(SUMIF('Logo '!$M$2:CJ$2,"HTC_TST_pos",'Logo '!$M$3:CJ$3)/'Logo '!$G$3,"")</f>
        <v>0.35583596214511043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7:65" s="1" customFormat="1" x14ac:dyDescent="0.25">
      <c r="G35" s="2" t="str">
        <f t="shared" ca="1" si="11"/>
        <v>Katsina-Ala</v>
      </c>
      <c r="H35" s="157" t="str">
        <f>IFERROR(SUMIF('Katsina-Ala'!$M$2:M$2,"HTC_TST_pos",'Katsina-Ala'!$M$3:M$3)/'Katsina-Ala'!$G$3,"")</f>
        <v/>
      </c>
      <c r="I35" s="157" t="str">
        <f>IFERROR(SUMIF('Katsina-Ala'!$M$2:P$2,"HTC_TST_pos",'Katsina-Ala'!$M$3:P$3)/'Katsina-Ala'!$G$3,"")</f>
        <v/>
      </c>
      <c r="J35" s="157" t="str">
        <f>IFERROR(SUMIF('Katsina-Ala'!$M$2:S$2,"HTC_TST_pos",'Katsina-Ala'!$M$3:S$3)/'Katsina-Ala'!$G$3,"")</f>
        <v/>
      </c>
      <c r="K35" s="157" t="str">
        <f>IFERROR(SUMIF('Katsina-Ala'!$M$2:V$2,"HTC_TST_pos",'Katsina-Ala'!$M$3:V$3)/'Katsina-Ala'!$G$3,"")</f>
        <v/>
      </c>
      <c r="L35" s="157" t="str">
        <f>IFERROR(SUMIF('Katsina-Ala'!$M$2:Y$2,"HTC_TST_pos",'Katsina-Ala'!$M$3:Y$3)/'Katsina-Ala'!$G$3,"")</f>
        <v/>
      </c>
      <c r="M35" s="157" t="str">
        <f>IFERROR(SUMIF('Katsina-Ala'!$M$2:AB$2,"HTC_TST_pos",'Katsina-Ala'!$M$3:AB$3)/'Katsina-Ala'!$G$3,"")</f>
        <v/>
      </c>
      <c r="N35" s="157" t="str">
        <f>IFERROR(SUMIF('Katsina-Ala'!$M$2:AE$2,"HTC_TST_pos",'Katsina-Ala'!$M$3:AE$3)/'Katsina-Ala'!$G$3,"")</f>
        <v/>
      </c>
      <c r="O35" s="157" t="str">
        <f>IFERROR(SUMIF('Katsina-Ala'!$M$2:AH$2,"HTC_TST_pos",'Katsina-Ala'!$M$3:AH$3)/'Katsina-Ala'!$G$3,"")</f>
        <v/>
      </c>
      <c r="P35" s="157" t="str">
        <f>IFERROR(SUMIF('Katsina-Ala'!$M$2:AK$2,"HTC_TST_pos",'Katsina-Ala'!$M$3:AK$3)/'Katsina-Ala'!$G$3,"")</f>
        <v/>
      </c>
      <c r="Q35" s="157" t="str">
        <f>IFERROR(SUMIF('Katsina-Ala'!$M$2:AN$2,"HTC_TST_pos",'Katsina-Ala'!$M$3:AN$3)/'Katsina-Ala'!$G$3,"")</f>
        <v/>
      </c>
      <c r="R35" s="157" t="str">
        <f>IFERROR(SUMIF('Katsina-Ala'!$M$2:AQ$2,"HTC_TST_pos",'Katsina-Ala'!$M$3:AQ$3)/'Katsina-Ala'!$G$3,"")</f>
        <v/>
      </c>
      <c r="S35" s="157" t="str">
        <f>IFERROR(SUMIF('Katsina-Ala'!$M$2:AT$2,"HTC_TST_pos",'Katsina-Ala'!$M$3:AT$3)/'Katsina-Ala'!$G$3,"")</f>
        <v/>
      </c>
      <c r="T35" s="157" t="str">
        <f>IFERROR(SUMIF('Katsina-Ala'!$M$2:AW$2,"HTC_TST_pos",'Katsina-Ala'!$M$3:AW$3)/'Katsina-Ala'!$G$3,"")</f>
        <v/>
      </c>
      <c r="U35" s="157" t="str">
        <f>IFERROR(SUMIF('Katsina-Ala'!$M$2:AZ$2,"HTC_TST_pos",'Katsina-Ala'!$M$3:AZ$3)/'Katsina-Ala'!$G$3,"")</f>
        <v/>
      </c>
      <c r="V35" s="157" t="str">
        <f>IFERROR(SUMIF('Katsina-Ala'!$M$2:BC$2,"HTC_TST_pos",'Katsina-Ala'!$M$3:BC$3)/'Katsina-Ala'!$G$3,"")</f>
        <v/>
      </c>
      <c r="W35" s="157" t="str">
        <f>IFERROR(SUMIF('Katsina-Ala'!$M$2:BF$2,"HTC_TST_pos",'Katsina-Ala'!$M$3:BF$3)/'Katsina-Ala'!$G$3,"")</f>
        <v/>
      </c>
      <c r="X35" s="157" t="str">
        <f>IFERROR(SUMIF('Katsina-Ala'!$M$2:BI$2,"HTC_TST_pos",'Katsina-Ala'!$M$3:BI$3)/'Katsina-Ala'!$G$3,"")</f>
        <v/>
      </c>
      <c r="Y35" s="157" t="str">
        <f>IFERROR(SUMIF('Katsina-Ala'!$M$2:BL$2,"HTC_TST_pos",'Katsina-Ala'!$M$3:BL$3)/'Katsina-Ala'!$G$3,"")</f>
        <v/>
      </c>
      <c r="Z35" s="157" t="str">
        <f>IFERROR(SUMIF('Katsina-Ala'!$M$2:BO$2,"HTC_TST_pos",'Katsina-Ala'!$M$3:BO$3)/'Katsina-Ala'!$G$3,"")</f>
        <v/>
      </c>
      <c r="AA35" s="157" t="str">
        <f>IFERROR(SUMIF('Katsina-Ala'!$M$2:BR$2,"HTC_TST_pos",'Katsina-Ala'!$M$3:BR$3)/'Katsina-Ala'!$G$3,"")</f>
        <v/>
      </c>
      <c r="AB35" s="157" t="str">
        <f>IFERROR(SUMIF('Katsina-Ala'!$M$2:BU$2,"HTC_TST_pos",'Katsina-Ala'!$M$3:BU$3)/'Katsina-Ala'!$G$3,"")</f>
        <v/>
      </c>
      <c r="AC35" s="157" t="str">
        <f>IFERROR(SUMIF('Katsina-Ala'!$M$2:BX$2,"HTC_TST_pos",'Katsina-Ala'!$M$3:BX$3)/'Katsina-Ala'!$G$3,"")</f>
        <v/>
      </c>
      <c r="AD35" s="157" t="str">
        <f>IFERROR(SUMIF('Katsina-Ala'!$M$2:CA$2,"HTC_TST_pos",'Katsina-Ala'!$M$3:CA$3)/'Katsina-Ala'!$G$3,"")</f>
        <v/>
      </c>
      <c r="AE35" s="157" t="str">
        <f>IFERROR(SUMIF('Katsina-Ala'!$M$2:CD$2,"HTC_TST_pos",'Katsina-Ala'!$M$3:CD$3)/'Katsina-Ala'!$G$3,"")</f>
        <v/>
      </c>
      <c r="AF35" s="157" t="str">
        <f>IFERROR(SUMIF('Katsina-Ala'!$M$2:CG$2,"HTC_TST_pos",'Katsina-Ala'!$M$3:CG$3)/'Katsina-Ala'!$G$3,"")</f>
        <v/>
      </c>
      <c r="AG35" s="157" t="str">
        <f>IFERROR(SUMIF('Katsina-Ala'!$M$2:CJ$2,"HTC_TST_pos",'Katsina-Ala'!$M$3:CJ$3)/'Katsina-Ala'!$G$3,"")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7:65" s="1" customFormat="1" x14ac:dyDescent="0.25">
      <c r="G36" s="2" t="str">
        <f t="shared" ca="1" si="11"/>
        <v>Konshisha</v>
      </c>
      <c r="H36" s="157">
        <f>IFERROR(SUMIF(Konshisha!$M$2:M$2,"HTC_TST_pos",Konshisha!$M$3:M$3)/Konshisha!$G$3,"")</f>
        <v>6.5412919051512676E-3</v>
      </c>
      <c r="I36" s="157">
        <f>IFERROR(SUMIF(Konshisha!$M$2:P$2,"HTC_TST_pos",Konshisha!$M$3:P$3)/Konshisha!$G$3,"")</f>
        <v>9.8119378577269014E-3</v>
      </c>
      <c r="J36" s="157">
        <f>IFERROR(SUMIF(Konshisha!$M$2:S$2,"HTC_TST_pos",Konshisha!$M$3:S$3)/Konshisha!$G$3,"")</f>
        <v>1.2264922322158627E-2</v>
      </c>
      <c r="K36" s="157">
        <f>IFERROR(SUMIF(Konshisha!$M$2:V$2,"HTC_TST_pos",Konshisha!$M$3:V$3)/Konshisha!$G$3,"")</f>
        <v>1.5535568274734259E-2</v>
      </c>
      <c r="L36" s="157">
        <f>IFERROR(SUMIF(Konshisha!$M$2:Y$2,"HTC_TST_pos",Konshisha!$M$3:Y$3)/Konshisha!$G$3,"")</f>
        <v>2.8618152085036794E-2</v>
      </c>
      <c r="M36" s="157">
        <f>IFERROR(SUMIF(Konshisha!$M$2:AB$2,"HTC_TST_pos",Konshisha!$M$3:AB$3)/Konshisha!$G$3,"")</f>
        <v>3.761242845461979E-2</v>
      </c>
      <c r="N36" s="157">
        <f>IFERROR(SUMIF(Konshisha!$M$2:AE$2,"HTC_TST_pos",Konshisha!$M$3:AE$3)/Konshisha!$G$3,"")</f>
        <v>4.9877350776778413E-2</v>
      </c>
      <c r="O36" s="157">
        <f>IFERROR(SUMIF(Konshisha!$M$2:AH$2,"HTC_TST_pos",Konshisha!$M$3:AH$3)/Konshisha!$G$3,"")</f>
        <v>5.5600981193785773E-2</v>
      </c>
      <c r="P36" s="157">
        <f>IFERROR(SUMIF(Konshisha!$M$2:AK$2,"HTC_TST_pos",Konshisha!$M$3:AK$3)/Konshisha!$G$3,"")</f>
        <v>7.6042518397383477E-2</v>
      </c>
      <c r="Q36" s="157">
        <f>IFERROR(SUMIF(Konshisha!$M$2:AN$2,"HTC_TST_pos",Konshisha!$M$3:AN$3)/Konshisha!$G$3,"")</f>
        <v>9.8937040065412915E-2</v>
      </c>
      <c r="R36" s="157">
        <f>IFERROR(SUMIF(Konshisha!$M$2:AQ$2,"HTC_TST_pos",Konshisha!$M$3:AQ$3)/Konshisha!$G$3,"")</f>
        <v>0.11038430089942763</v>
      </c>
      <c r="S36" s="157">
        <f>IFERROR(SUMIF(Konshisha!$M$2:AT$2,"HTC_TST_pos",Konshisha!$M$3:AT$3)/Konshisha!$G$3,"")</f>
        <v>0.12019623875715454</v>
      </c>
      <c r="T36" s="157">
        <f>IFERROR(SUMIF(Konshisha!$M$2:AW$2,"HTC_TST_pos",Konshisha!$M$3:AW$3)/Konshisha!$G$3,"")</f>
        <v>0.17743254292722813</v>
      </c>
      <c r="U36" s="157">
        <f>IFERROR(SUMIF(Konshisha!$M$2:AZ$2,"HTC_TST_pos",Konshisha!$M$3:AZ$3)/Konshisha!$G$3,"")</f>
        <v>0.23957481602616518</v>
      </c>
      <c r="V36" s="157">
        <f>IFERROR(SUMIF(Konshisha!$M$2:BC$2,"HTC_TST_pos",Konshisha!$M$3:BC$3)/Konshisha!$G$3,"")</f>
        <v>0.24938675388389206</v>
      </c>
      <c r="W36" s="157">
        <f>IFERROR(SUMIF(Konshisha!$M$2:BF$2,"HTC_TST_pos",Konshisha!$M$3:BF$3)/Konshisha!$G$3,"")</f>
        <v>0.25347506132461162</v>
      </c>
      <c r="X36" s="157">
        <f>IFERROR(SUMIF(Konshisha!$M$2:BI$2,"HTC_TST_pos",Konshisha!$M$3:BI$3)/Konshisha!$G$3,"")</f>
        <v>0.25756336876533115</v>
      </c>
      <c r="Y36" s="157">
        <f>IFERROR(SUMIF(Konshisha!$M$2:BL$2,"HTC_TST_pos",Konshisha!$M$3:BL$3)/Konshisha!$G$3,"")</f>
        <v>0.2722812755519215</v>
      </c>
      <c r="Z36" s="157">
        <f>IFERROR(SUMIF(Konshisha!$M$2:BO$2,"HTC_TST_pos",Konshisha!$M$3:BO$3)/Konshisha!$G$3,"")</f>
        <v>0.29844644317252655</v>
      </c>
      <c r="AA36" s="157">
        <f>IFERROR(SUMIF(Konshisha!$M$2:BR$2,"HTC_TST_pos",Konshisha!$M$3:BR$3)/Konshisha!$G$3,"")</f>
        <v>0.31398201144726084</v>
      </c>
      <c r="AB36" s="157">
        <f>IFERROR(SUMIF(Konshisha!$M$2:BU$2,"HTC_TST_pos",Konshisha!$M$3:BU$3)/Konshisha!$G$3,"")</f>
        <v>0.34178250204415372</v>
      </c>
      <c r="AC36" s="157">
        <f>IFERROR(SUMIF(Konshisha!$M$2:BX$2,"HTC_TST_pos",Konshisha!$M$3:BX$3)/Konshisha!$G$3,"")</f>
        <v>0.35159443990188061</v>
      </c>
      <c r="AD36" s="157">
        <f>IFERROR(SUMIF(Konshisha!$M$2:CA$2,"HTC_TST_pos",Konshisha!$M$3:CA$3)/Konshisha!$G$3,"")</f>
        <v>0.36058871627146361</v>
      </c>
      <c r="AE36" s="157">
        <f>IFERROR(SUMIF(Konshisha!$M$2:CD$2,"HTC_TST_pos",Konshisha!$M$3:CD$3)/Konshisha!$G$3,"")</f>
        <v>0.37367130008176613</v>
      </c>
      <c r="AF36" s="157">
        <f>IFERROR(SUMIF(Konshisha!$M$2:CG$2,"HTC_TST_pos",Konshisha!$M$3:CG$3)/Konshisha!$G$3,"")</f>
        <v>0.37367130008176613</v>
      </c>
      <c r="AG36" s="157">
        <f>IFERROR(SUMIF(Konshisha!$M$2:CJ$2,"HTC_TST_pos",Konshisha!$M$3:CJ$3)/Konshisha!$G$3,"")</f>
        <v>0.37367130008176613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7:65" s="1" customFormat="1" x14ac:dyDescent="0.25">
      <c r="G37" s="2" t="str">
        <f t="shared" ca="1" si="11"/>
        <v>Gwer West</v>
      </c>
      <c r="H37" s="157">
        <f>IFERROR(SUMIF('Gwer West'!$M$2:M$2,"HTC_TST_pos",'Gwer West'!$M$3:M$3)/'Gwer West'!$G$3,"")</f>
        <v>5.1020408163265302E-3</v>
      </c>
      <c r="I37" s="157">
        <f>IFERROR(SUMIF('Gwer West'!$M$2:P$2,"HTC_TST_pos",'Gwer West'!$M$3:P$3)/'Gwer West'!$G$3,"")</f>
        <v>1.3848396501457727E-2</v>
      </c>
      <c r="J37" s="157">
        <f>IFERROR(SUMIF('Gwer West'!$M$2:S$2,"HTC_TST_pos",'Gwer West'!$M$3:S$3)/'Gwer West'!$G$3,"")</f>
        <v>2.1137026239067054E-2</v>
      </c>
      <c r="K37" s="157">
        <f>IFERROR(SUMIF('Gwer West'!$M$2:V$2,"HTC_TST_pos",'Gwer West'!$M$3:V$3)/'Gwer West'!$G$3,"")</f>
        <v>2.6603498542274052E-2</v>
      </c>
      <c r="L37" s="157">
        <f>IFERROR(SUMIF('Gwer West'!$M$2:Y$2,"HTC_TST_pos",'Gwer West'!$M$3:Y$3)/'Gwer West'!$G$3,"")</f>
        <v>3.2434402332361514E-2</v>
      </c>
      <c r="M37" s="157">
        <f>IFERROR(SUMIF('Gwer West'!$M$2:AB$2,"HTC_TST_pos",'Gwer West'!$M$3:AB$3)/'Gwer West'!$G$3,"")</f>
        <v>3.4620991253644318E-2</v>
      </c>
      <c r="N37" s="157">
        <f>IFERROR(SUMIF('Gwer West'!$M$2:AE$2,"HTC_TST_pos",'Gwer West'!$M$3:AE$3)/'Gwer West'!$G$3,"")</f>
        <v>4.263848396501458E-2</v>
      </c>
      <c r="O37" s="157">
        <f>IFERROR(SUMIF('Gwer West'!$M$2:AH$2,"HTC_TST_pos",'Gwer West'!$M$3:AH$3)/'Gwer West'!$G$3,"")</f>
        <v>5.393586005830904E-2</v>
      </c>
      <c r="P37" s="157">
        <f>IFERROR(SUMIF('Gwer West'!$M$2:AK$2,"HTC_TST_pos",'Gwer West'!$M$3:AK$3)/'Gwer West'!$G$3,"")</f>
        <v>6.9241982507288635E-2</v>
      </c>
      <c r="Q37" s="157">
        <f>IFERROR(SUMIF('Gwer West'!$M$2:AN$2,"HTC_TST_pos",'Gwer West'!$M$3:AN$3)/'Gwer West'!$G$3,"")</f>
        <v>0.10860058309037901</v>
      </c>
      <c r="R37" s="157">
        <f>IFERROR(SUMIF('Gwer West'!$M$2:AQ$2,"HTC_TST_pos",'Gwer West'!$M$3:AQ$3)/'Gwer West'!$G$3,"")</f>
        <v>0.12755102040816327</v>
      </c>
      <c r="S37" s="157">
        <f>IFERROR(SUMIF('Gwer West'!$M$2:AT$2,"HTC_TST_pos",'Gwer West'!$M$3:AT$3)/'Gwer West'!$G$3,"")</f>
        <v>0.15779883381924198</v>
      </c>
      <c r="T37" s="157">
        <f>IFERROR(SUMIF('Gwer West'!$M$2:AW$2,"HTC_TST_pos",'Gwer West'!$M$3:AW$3)/'Gwer West'!$G$3,"")</f>
        <v>0.16362973760932945</v>
      </c>
      <c r="U37" s="157">
        <f>IFERROR(SUMIF('Gwer West'!$M$2:AZ$2,"HTC_TST_pos",'Gwer West'!$M$3:AZ$3)/'Gwer West'!$G$3,"")</f>
        <v>0.18294460641399418</v>
      </c>
      <c r="V37" s="157">
        <f>IFERROR(SUMIF('Gwer West'!$M$2:BC$2,"HTC_TST_pos",'Gwer West'!$M$3:BC$3)/'Gwer West'!$G$3,"")</f>
        <v>0.19132653061224489</v>
      </c>
      <c r="W37" s="157">
        <f>IFERROR(SUMIF('Gwer West'!$M$2:BF$2,"HTC_TST_pos",'Gwer West'!$M$3:BF$3)/'Gwer West'!$G$3,"")</f>
        <v>0.20189504373177841</v>
      </c>
      <c r="X37" s="157">
        <f>IFERROR(SUMIF('Gwer West'!$M$2:BI$2,"HTC_TST_pos",'Gwer West'!$M$3:BI$3)/'Gwer West'!$G$3,"")</f>
        <v>0.21137026239067055</v>
      </c>
      <c r="Y37" s="157">
        <f>IFERROR(SUMIF('Gwer West'!$M$2:BL$2,"HTC_TST_pos",'Gwer West'!$M$3:BL$3)/'Gwer West'!$G$3,"")</f>
        <v>0.21938775510204081</v>
      </c>
      <c r="Z37" s="157">
        <f>IFERROR(SUMIF('Gwer West'!$M$2:BO$2,"HTC_TST_pos",'Gwer West'!$M$3:BO$3)/'Gwer West'!$G$3,"")</f>
        <v>0.22485422740524783</v>
      </c>
      <c r="AA37" s="157">
        <f>IFERROR(SUMIF('Gwer West'!$M$2:BR$2,"HTC_TST_pos",'Gwer West'!$M$3:BR$3)/'Gwer West'!$G$3,"")</f>
        <v>0.22959183673469388</v>
      </c>
      <c r="AB37" s="157">
        <f>IFERROR(SUMIF('Gwer West'!$M$2:BU$2,"HTC_TST_pos",'Gwer West'!$M$3:BU$3)/'Gwer West'!$G$3,"")</f>
        <v>0.23542274052478135</v>
      </c>
      <c r="AC37" s="157">
        <f>IFERROR(SUMIF('Gwer West'!$M$2:BX$2,"HTC_TST_pos",'Gwer West'!$M$3:BX$3)/'Gwer West'!$G$3,"")</f>
        <v>0.24526239067055394</v>
      </c>
      <c r="AD37" s="157">
        <f>IFERROR(SUMIF('Gwer West'!$M$2:CA$2,"HTC_TST_pos",'Gwer West'!$M$3:CA$3)/'Gwer West'!$G$3,"")</f>
        <v>0.25145772594752186</v>
      </c>
      <c r="AE37" s="157">
        <f>IFERROR(SUMIF('Gwer West'!$M$2:CD$2,"HTC_TST_pos",'Gwer West'!$M$3:CD$3)/'Gwer West'!$G$3,"")</f>
        <v>0.25801749271137026</v>
      </c>
      <c r="AF37" s="157">
        <f>IFERROR(SUMIF('Gwer West'!$M$2:CG$2,"HTC_TST_pos",'Gwer West'!$M$3:CG$3)/'Gwer West'!$G$3,"")</f>
        <v>0.25801749271137026</v>
      </c>
      <c r="AG37" s="157">
        <f>IFERROR(SUMIF('Gwer West'!$M$2:CJ$2,"HTC_TST_pos",'Gwer West'!$M$3:CJ$3)/'Gwer West'!$G$3,"")</f>
        <v>0.25801749271137026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7:65" s="1" customFormat="1" x14ac:dyDescent="0.25">
      <c r="G38" s="2" t="str">
        <f t="shared" ca="1" si="11"/>
        <v>Buruku</v>
      </c>
      <c r="H38" s="157">
        <f>IFERROR(SUMIF(Buruku!$M$2:M$2,"HTC_TST_pos",Buruku!$M$3:M$3)/Buruku!$G$3,"")</f>
        <v>4.0691759918616479E-3</v>
      </c>
      <c r="I38" s="157">
        <f>IFERROR(SUMIF(Buruku!$M$2:P$2,"HTC_TST_pos",Buruku!$M$3:P$3)/Buruku!$G$3,"")</f>
        <v>1.8311291963377416E-2</v>
      </c>
      <c r="J38" s="157">
        <f>IFERROR(SUMIF(Buruku!$M$2:S$2,"HTC_TST_pos",Buruku!$M$3:S$3)/Buruku!$G$3,"")</f>
        <v>2.1363173957273652E-2</v>
      </c>
      <c r="K38" s="157">
        <f>IFERROR(SUMIF(Buruku!$M$2:V$2,"HTC_TST_pos",Buruku!$M$3:V$3)/Buruku!$G$3,"")</f>
        <v>2.5432349949135302E-2</v>
      </c>
      <c r="L38" s="157">
        <f>IFERROR(SUMIF(Buruku!$M$2:Y$2,"HTC_TST_pos",Buruku!$M$3:Y$3)/Buruku!$G$3,"")</f>
        <v>6.002034587995931E-2</v>
      </c>
      <c r="M38" s="157">
        <f>IFERROR(SUMIF(Buruku!$M$2:AB$2,"HTC_TST_pos",Buruku!$M$3:AB$3)/Buruku!$G$3,"")</f>
        <v>8.952187182095625E-2</v>
      </c>
      <c r="N38" s="157">
        <f>IFERROR(SUMIF(Buruku!$M$2:AE$2,"HTC_TST_pos",Buruku!$M$3:AE$3)/Buruku!$G$3,"")</f>
        <v>9.2573753814852486E-2</v>
      </c>
      <c r="O38" s="157">
        <f>IFERROR(SUMIF(Buruku!$M$2:AH$2,"HTC_TST_pos",Buruku!$M$3:AH$3)/Buruku!$G$3,"")</f>
        <v>0.10376398779247202</v>
      </c>
      <c r="P38" s="157">
        <f>IFERROR(SUMIF(Buruku!$M$2:AK$2,"HTC_TST_pos",Buruku!$M$3:AK$3)/Buruku!$G$3,"")</f>
        <v>0.16276703967446593</v>
      </c>
      <c r="Q38" s="157">
        <f>IFERROR(SUMIF(Buruku!$M$2:AN$2,"HTC_TST_pos",Buruku!$M$3:AN$3)/Buruku!$G$3,"")</f>
        <v>0.18514750762970497</v>
      </c>
      <c r="R38" s="157">
        <f>IFERROR(SUMIF(Buruku!$M$2:AQ$2,"HTC_TST_pos",Buruku!$M$3:AQ$3)/Buruku!$G$3,"")</f>
        <v>0.22278738555442523</v>
      </c>
      <c r="S38" s="157">
        <f>IFERROR(SUMIF(Buruku!$M$2:AT$2,"HTC_TST_pos",Buruku!$M$3:AT$3)/Buruku!$G$3,"")</f>
        <v>0.24923702950152593</v>
      </c>
      <c r="T38" s="157">
        <f>IFERROR(SUMIF(Buruku!$M$2:AW$2,"HTC_TST_pos",Buruku!$M$3:AW$3)/Buruku!$G$3,"")</f>
        <v>0.26246185147507628</v>
      </c>
      <c r="U38" s="157">
        <f>IFERROR(SUMIF(Buruku!$M$2:AZ$2,"HTC_TST_pos",Buruku!$M$3:AZ$3)/Buruku!$G$3,"")</f>
        <v>0.27568667344862663</v>
      </c>
      <c r="V38" s="157">
        <f>IFERROR(SUMIF(Buruku!$M$2:BC$2,"HTC_TST_pos",Buruku!$M$3:BC$3)/Buruku!$G$3,"")</f>
        <v>0.28585961342828076</v>
      </c>
      <c r="W38" s="157">
        <f>IFERROR(SUMIF(Buruku!$M$2:BF$2,"HTC_TST_pos",Buruku!$M$3:BF$3)/Buruku!$G$3,"")</f>
        <v>0.29603255340793488</v>
      </c>
      <c r="X38" s="157">
        <f>IFERROR(SUMIF(Buruku!$M$2:BI$2,"HTC_TST_pos",Buruku!$M$3:BI$3)/Buruku!$G$3,"")</f>
        <v>0.31129196337741605</v>
      </c>
      <c r="Y38" s="157">
        <f>IFERROR(SUMIF(Buruku!$M$2:BL$2,"HTC_TST_pos",Buruku!$M$3:BL$3)/Buruku!$G$3,"")</f>
        <v>0.3316378433367243</v>
      </c>
      <c r="Z38" s="157">
        <f>IFERROR(SUMIF(Buruku!$M$2:BO$2,"HTC_TST_pos",Buruku!$M$3:BO$3)/Buruku!$G$3,"")</f>
        <v>0.37029501525940994</v>
      </c>
      <c r="AA38" s="157">
        <f>IFERROR(SUMIF(Buruku!$M$2:BR$2,"HTC_TST_pos",Buruku!$M$3:BR$3)/Buruku!$G$3,"")</f>
        <v>0.38148524923702948</v>
      </c>
      <c r="AB38" s="157">
        <f>IFERROR(SUMIF(Buruku!$M$2:BU$2,"HTC_TST_pos",Buruku!$M$3:BU$3)/Buruku!$G$3,"")</f>
        <v>0.40488301119023395</v>
      </c>
      <c r="AC38" s="157">
        <f>IFERROR(SUMIF(Buruku!$M$2:BX$2,"HTC_TST_pos",Buruku!$M$3:BX$3)/Buruku!$G$3,"")</f>
        <v>0.41912512716174977</v>
      </c>
      <c r="AD38" s="157">
        <f>IFERROR(SUMIF(Buruku!$M$2:CA$2,"HTC_TST_pos",Buruku!$M$3:CA$3)/Buruku!$G$3,"")</f>
        <v>0.44862665310274669</v>
      </c>
      <c r="AE38" s="157">
        <f>IFERROR(SUMIF(Buruku!$M$2:CD$2,"HTC_TST_pos",Buruku!$M$3:CD$3)/Buruku!$G$3,"")</f>
        <v>0.45676500508647</v>
      </c>
      <c r="AF38" s="157">
        <f>IFERROR(SUMIF(Buruku!$M$2:CG$2,"HTC_TST_pos",Buruku!$M$3:CG$3)/Buruku!$G$3,"")</f>
        <v>0.45676500508647</v>
      </c>
      <c r="AG38" s="157">
        <f>IFERROR(SUMIF(Buruku!$M$2:CJ$2,"HTC_TST_pos",Buruku!$M$3:CJ$3)/Buruku!$G$3,"")</f>
        <v>0.45676500508647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 spans="7:65" s="1" customFormat="1" x14ac:dyDescent="0.25">
      <c r="G39" s="2" t="str">
        <f t="shared" ca="1" si="11"/>
        <v>Ushongo</v>
      </c>
      <c r="H39" s="157">
        <f>IFERROR(SUMIF(Ushongo!$M$2:M$2,"HTC_TST_pos",Ushongo!$M$3:M$3)/Ushongo!$G$3,"")</f>
        <v>7.2254335260115603E-4</v>
      </c>
      <c r="I39" s="157">
        <f>IFERROR(SUMIF(Ushongo!$M$2:P$2,"HTC_TST_pos",Ushongo!$M$3:P$3)/Ushongo!$G$3,"")</f>
        <v>1.5173410404624277E-2</v>
      </c>
      <c r="J39" s="157">
        <f>IFERROR(SUMIF(Ushongo!$M$2:S$2,"HTC_TST_pos",Ushongo!$M$3:S$3)/Ushongo!$G$3,"")</f>
        <v>1.7341040462427744E-2</v>
      </c>
      <c r="K39" s="157">
        <f>IFERROR(SUMIF(Ushongo!$M$2:V$2,"HTC_TST_pos",Ushongo!$M$3:V$3)/Ushongo!$G$3,"")</f>
        <v>2.023121387283237E-2</v>
      </c>
      <c r="L39" s="157">
        <f>IFERROR(SUMIF(Ushongo!$M$2:Y$2,"HTC_TST_pos",Ushongo!$M$3:Y$3)/Ushongo!$G$3,"")</f>
        <v>3.6127167630057806E-2</v>
      </c>
      <c r="M39" s="157">
        <f>IFERROR(SUMIF(Ushongo!$M$2:AB$2,"HTC_TST_pos",Ushongo!$M$3:AB$3)/Ushongo!$G$3,"")</f>
        <v>4.4075144508670519E-2</v>
      </c>
      <c r="N39" s="157">
        <f>IFERROR(SUMIF(Ushongo!$M$2:AE$2,"HTC_TST_pos",Ushongo!$M$3:AE$3)/Ushongo!$G$3,"")</f>
        <v>4.9132947976878616E-2</v>
      </c>
      <c r="O39" s="157">
        <f>IFERROR(SUMIF(Ushongo!$M$2:AH$2,"HTC_TST_pos",Ushongo!$M$3:AH$3)/Ushongo!$G$3,"")</f>
        <v>5.7803468208092484E-2</v>
      </c>
      <c r="P39" s="157">
        <f>IFERROR(SUMIF(Ushongo!$M$2:AK$2,"HTC_TST_pos",Ushongo!$M$3:AK$3)/Ushongo!$G$3,"")</f>
        <v>9.3208092485549135E-2</v>
      </c>
      <c r="Q39" s="157">
        <f>IFERROR(SUMIF(Ushongo!$M$2:AN$2,"HTC_TST_pos",Ushongo!$M$3:AN$3)/Ushongo!$G$3,"")</f>
        <v>0.15679190751445088</v>
      </c>
      <c r="R39" s="157">
        <f>IFERROR(SUMIF(Ushongo!$M$2:AQ$2,"HTC_TST_pos",Ushongo!$M$3:AQ$3)/Ushongo!$G$3,"")</f>
        <v>0.18063583815028902</v>
      </c>
      <c r="S39" s="157">
        <f>IFERROR(SUMIF(Ushongo!$M$2:AT$2,"HTC_TST_pos",Ushongo!$M$3:AT$3)/Ushongo!$G$3,"")</f>
        <v>0.20086705202312138</v>
      </c>
      <c r="T39" s="157">
        <f>IFERROR(SUMIF(Ushongo!$M$2:AW$2,"HTC_TST_pos",Ushongo!$M$3:AW$3)/Ushongo!$G$3,"")</f>
        <v>0.21604046242774566</v>
      </c>
      <c r="U39" s="157">
        <f>IFERROR(SUMIF(Ushongo!$M$2:AZ$2,"HTC_TST_pos",Ushongo!$M$3:AZ$3)/Ushongo!$G$3,"")</f>
        <v>0.23482658959537572</v>
      </c>
      <c r="V39" s="157">
        <f>IFERROR(SUMIF(Ushongo!$M$2:BC$2,"HTC_TST_pos",Ushongo!$M$3:BC$3)/Ushongo!$G$3,"")</f>
        <v>0.24060693641618497</v>
      </c>
      <c r="W39" s="157">
        <f>IFERROR(SUMIF(Ushongo!$M$2:BF$2,"HTC_TST_pos",Ushongo!$M$3:BF$3)/Ushongo!$G$3,"")</f>
        <v>0.25578034682080925</v>
      </c>
      <c r="X39" s="157">
        <f>IFERROR(SUMIF(Ushongo!$M$2:BI$2,"HTC_TST_pos",Ushongo!$M$3:BI$3)/Ushongo!$G$3,"")</f>
        <v>0.27456647398843931</v>
      </c>
      <c r="Y39" s="157">
        <f>IFERROR(SUMIF(Ushongo!$M$2:BL$2,"HTC_TST_pos",Ushongo!$M$3:BL$3)/Ushongo!$G$3,"")</f>
        <v>0.31430635838150289</v>
      </c>
      <c r="Z39" s="157">
        <f>IFERROR(SUMIF(Ushongo!$M$2:BO$2,"HTC_TST_pos",Ushongo!$M$3:BO$3)/Ushongo!$G$3,"")</f>
        <v>0.34898843930635837</v>
      </c>
      <c r="AA39" s="157">
        <f>IFERROR(SUMIF(Ushongo!$M$2:BR$2,"HTC_TST_pos",Ushongo!$M$3:BR$3)/Ushongo!$G$3,"")</f>
        <v>0.36994219653179189</v>
      </c>
      <c r="AB39" s="157">
        <f>IFERROR(SUMIF(Ushongo!$M$2:BU$2,"HTC_TST_pos",Ushongo!$M$3:BU$3)/Ushongo!$G$3,"")</f>
        <v>0.39234104046242774</v>
      </c>
      <c r="AC39" s="157">
        <f>IFERROR(SUMIF(Ushongo!$M$2:BX$2,"HTC_TST_pos",Ushongo!$M$3:BX$3)/Ushongo!$G$3,"")</f>
        <v>0.41546242774566472</v>
      </c>
      <c r="AD39" s="157">
        <f>IFERROR(SUMIF(Ushongo!$M$2:CA$2,"HTC_TST_pos",Ushongo!$M$3:CA$3)/Ushongo!$G$3,"")</f>
        <v>0.42557803468208094</v>
      </c>
      <c r="AE39" s="157">
        <f>IFERROR(SUMIF(Ushongo!$M$2:CD$2,"HTC_TST_pos",Ushongo!$M$3:CD$3)/Ushongo!$G$3,"")</f>
        <v>0.45303468208092484</v>
      </c>
      <c r="AF39" s="157">
        <f>IFERROR(SUMIF(Ushongo!$M$2:CG$2,"HTC_TST_pos",Ushongo!$M$3:CG$3)/Ushongo!$G$3,"")</f>
        <v>0.45303468208092484</v>
      </c>
      <c r="AG39" s="157">
        <f>IFERROR(SUMIF(Ushongo!$M$2:CJ$2,"HTC_TST_pos",Ushongo!$M$3:CJ$3)/Ushongo!$G$3,"")</f>
        <v>0.45303468208092484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</row>
    <row r="40" spans="7:65" s="1" customFormat="1" x14ac:dyDescent="0.25">
      <c r="G40" s="2" t="str">
        <f t="shared" ca="1" si="11"/>
        <v>LGA8</v>
      </c>
      <c r="H40" s="157" t="str">
        <f>IFERROR(SUMIF('LGA8'!$L$2:L$2,"HTC_TST_pos",'LGA8'!$L$3:L$3)/'LGA8'!$F$3,"")</f>
        <v/>
      </c>
      <c r="I40" s="157" t="str">
        <f>IFERROR(SUMIF('LGA8'!$L$2:O$2,"HTC_TST_pos",'LGA8'!$L$3:O$3)/'LGA8'!$F$3,"")</f>
        <v/>
      </c>
      <c r="J40" s="157" t="str">
        <f>IFERROR(SUMIF('LGA8'!$L$2:R$2,"HTC_TST_pos",'LGA8'!$L$3:R$3)/'LGA8'!$F$3,"")</f>
        <v/>
      </c>
      <c r="K40" s="157" t="str">
        <f>IFERROR(SUMIF('LGA8'!$L$2:U$2,"HTC_TST_pos",'LGA8'!$L$3:U$3)/'LGA8'!$F$3,"")</f>
        <v/>
      </c>
      <c r="L40" s="157" t="str">
        <f>IFERROR(SUMIF('LGA8'!$L$2:X$2,"HTC_TST_pos",'LGA8'!$L$3:X$3)/'LGA8'!$F$3,"")</f>
        <v/>
      </c>
      <c r="M40" s="157" t="str">
        <f>IFERROR(SUMIF('LGA8'!$L$2:AA$2,"HTC_TST_pos",'LGA8'!$L$3:AA$3)/'LGA8'!$F$3,"")</f>
        <v/>
      </c>
      <c r="N40" s="157" t="str">
        <f>IFERROR(SUMIF('LGA8'!$L$2:AD$2,"HTC_TST_pos",'LGA8'!$L$3:AD$3)/'LGA8'!$F$3,"")</f>
        <v/>
      </c>
      <c r="O40" s="157" t="str">
        <f>IFERROR(SUMIF('LGA8'!$L$2:AG$2,"HTC_TST_pos",'LGA8'!$L$3:AG$3)/'LGA8'!$F$3,"")</f>
        <v/>
      </c>
      <c r="P40" s="157" t="str">
        <f>IFERROR(SUMIF('LGA8'!$L$2:AJ$2,"HTC_TST_pos",'LGA8'!$L$3:AJ$3)/'LGA8'!$F$3,"")</f>
        <v/>
      </c>
      <c r="Q40" s="157" t="str">
        <f>IFERROR(SUMIF('LGA8'!$L$2:AM$2,"HTC_TST_pos",'LGA8'!$L$3:AM$3)/'LGA8'!$F$3,"")</f>
        <v/>
      </c>
      <c r="R40" s="157" t="str">
        <f>IFERROR(SUMIF('LGA8'!$L$2:AP$2,"HTC_TST_pos",'LGA8'!$L$3:AP$3)/'LGA8'!$F$3,"")</f>
        <v/>
      </c>
      <c r="S40" s="157" t="str">
        <f>IFERROR(SUMIF('LGA8'!$L$2:AS$2,"HTC_TST_pos",'LGA8'!$L$3:AS$3)/'LGA8'!$F$3,"")</f>
        <v/>
      </c>
      <c r="T40" s="157" t="str">
        <f>IFERROR(SUMIF('LGA8'!$L$2:AV$2,"HTC_TST_pos",'LGA8'!$L$3:AV$3)/'LGA8'!$F$3,"")</f>
        <v/>
      </c>
      <c r="U40" s="157" t="str">
        <f>IFERROR(SUMIF('LGA8'!$L$2:AY$2,"HTC_TST_pos",'LGA8'!$L$3:AY$3)/'LGA8'!$F$3,"")</f>
        <v/>
      </c>
      <c r="V40" s="157" t="str">
        <f>IFERROR(SUMIF('LGA8'!$L$2:BB$2,"HTC_TST_pos",'LGA8'!$L$3:BB$3)/'LGA8'!$F$3,"")</f>
        <v/>
      </c>
      <c r="W40" s="157" t="str">
        <f>IFERROR(SUMIF('LGA8'!$L$2:BE$2,"HTC_TST_pos",'LGA8'!$L$3:BE$3)/'LGA8'!$F$3,"")</f>
        <v/>
      </c>
      <c r="X40" s="157" t="str">
        <f>IFERROR(SUMIF('LGA8'!$L$2:BH$2,"HTC_TST_pos",'LGA8'!$L$3:BH$3)/'LGA8'!$F$3,"")</f>
        <v/>
      </c>
      <c r="Y40" s="157" t="str">
        <f>IFERROR(SUMIF('LGA8'!$L$2:BK$2,"HTC_TST_pos",'LGA8'!$L$3:BK$3)/'LGA8'!$F$3,"")</f>
        <v/>
      </c>
      <c r="Z40" s="157" t="str">
        <f>IFERROR(SUMIF('LGA8'!$L$2:BN$2,"HTC_TST_pos",'LGA8'!$L$3:BN$3)/'LGA8'!$F$3,"")</f>
        <v/>
      </c>
      <c r="AA40" s="157" t="str">
        <f>IFERROR(SUMIF('LGA8'!$L$2:BQ$2,"HTC_TST_pos",'LGA8'!$L$3:BQ$3)/'LGA8'!$F$3,"")</f>
        <v/>
      </c>
      <c r="AB40" s="157" t="str">
        <f>IFERROR(SUMIF('LGA8'!$L$2:BT$2,"HTC_TST_pos",'LGA8'!$L$3:BT$3)/'LGA8'!$F$3,"")</f>
        <v/>
      </c>
      <c r="AC40" s="157" t="str">
        <f>IFERROR(SUMIF('LGA8'!$L$2:BW$2,"HTC_TST_pos",'LGA8'!$L$3:BW$3)/'LGA8'!$F$3,"")</f>
        <v/>
      </c>
      <c r="AD40" s="157" t="str">
        <f>IFERROR(SUMIF('LGA8'!$L$2:BZ$2,"HTC_TST_pos",'LGA8'!$L$3:BZ$3)/'LGA8'!$F$3,"")</f>
        <v/>
      </c>
      <c r="AE40" s="157" t="str">
        <f>IFERROR(SUMIF('LGA8'!$L$2:CC$2,"HTC_TST_pos",'LGA8'!$L$3:CC$3)/'LGA8'!$F$3,"")</f>
        <v/>
      </c>
      <c r="AF40" s="157" t="str">
        <f>IFERROR(SUMIF('LGA8'!$L$2:CF$2,"HTC_TST_pos",'LGA8'!$L$3:CF$3)/'LGA8'!$F$3,"")</f>
        <v/>
      </c>
      <c r="AG40" s="157" t="str">
        <f>IFERROR(SUMIF('LGA8'!$L$2:CI$2,"HTC_TST_pos",'LGA8'!$L$3:CI$3)/'LGA8'!$F$3,"")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 spans="7:65" s="1" customFormat="1" x14ac:dyDescent="0.25">
      <c r="G41" s="2" t="str">
        <f t="shared" ca="1" si="11"/>
        <v>LGA9</v>
      </c>
      <c r="H41" s="157" t="str">
        <f>IFERROR(SUMIF('LGA9'!$L$2:L$2,"HTC_TST_pos",'LGA9'!$L$3:L$3)/'LGA9'!$F$3,"")</f>
        <v/>
      </c>
      <c r="I41" s="157" t="str">
        <f>IFERROR(SUMIF('LGA9'!$L$2:O$2,"HTC_TST_pos",'LGA9'!$L$3:O$3)/'LGA9'!$F$3,"")</f>
        <v/>
      </c>
      <c r="J41" s="157" t="str">
        <f>IFERROR(SUMIF('LGA9'!$L$2:R$2,"HTC_TST_pos",'LGA9'!$L$3:R$3)/'LGA9'!$F$3,"")</f>
        <v/>
      </c>
      <c r="K41" s="157" t="str">
        <f>IFERROR(SUMIF('LGA9'!$L$2:U$2,"HTC_TST_pos",'LGA9'!$L$3:U$3)/'LGA9'!$F$3,"")</f>
        <v/>
      </c>
      <c r="L41" s="157" t="str">
        <f>IFERROR(SUMIF('LGA9'!$L$2:X$2,"HTC_TST_pos",'LGA9'!$L$3:X$3)/'LGA9'!$F$3,"")</f>
        <v/>
      </c>
      <c r="M41" s="157" t="str">
        <f>IFERROR(SUMIF('LGA9'!$L$2:AA$2,"HTC_TST_pos",'LGA9'!$L$3:AA$3)/'LGA9'!$F$3,"")</f>
        <v/>
      </c>
      <c r="N41" s="157" t="str">
        <f>IFERROR(SUMIF('LGA9'!$L$2:AD$2,"HTC_TST_pos",'LGA9'!$L$3:AD$3)/'LGA9'!$F$3,"")</f>
        <v/>
      </c>
      <c r="O41" s="157" t="str">
        <f>IFERROR(SUMIF('LGA9'!$L$2:AG$2,"HTC_TST_pos",'LGA9'!$L$3:AG$3)/'LGA9'!$F$3,"")</f>
        <v/>
      </c>
      <c r="P41" s="157" t="str">
        <f>IFERROR(SUMIF('LGA9'!$L$2:AJ$2,"HTC_TST_pos",'LGA9'!$L$3:AJ$3)/'LGA9'!$F$3,"")</f>
        <v/>
      </c>
      <c r="Q41" s="157" t="str">
        <f>IFERROR(SUMIF('LGA9'!$L$2:AM$2,"HTC_TST_pos",'LGA9'!$L$3:AM$3)/'LGA9'!$F$3,"")</f>
        <v/>
      </c>
      <c r="R41" s="157" t="str">
        <f>IFERROR(SUMIF('LGA9'!$L$2:AP$2,"HTC_TST_pos",'LGA9'!$L$3:AP$3)/'LGA9'!$F$3,"")</f>
        <v/>
      </c>
      <c r="S41" s="157" t="str">
        <f>IFERROR(SUMIF('LGA9'!$L$2:AS$2,"HTC_TST_pos",'LGA9'!$L$3:AS$3)/'LGA9'!$F$3,"")</f>
        <v/>
      </c>
      <c r="T41" s="157" t="str">
        <f>IFERROR(SUMIF('LGA9'!$L$2:AV$2,"HTC_TST_pos",'LGA9'!$L$3:AV$3)/'LGA9'!$F$3,"")</f>
        <v/>
      </c>
      <c r="U41" s="157" t="str">
        <f>IFERROR(SUMIF('LGA9'!$L$2:AY$2,"HTC_TST_pos",'LGA9'!$L$3:AY$3)/'LGA9'!$F$3,"")</f>
        <v/>
      </c>
      <c r="V41" s="157" t="str">
        <f>IFERROR(SUMIF('LGA9'!$L$2:BB$2,"HTC_TST_pos",'LGA9'!$L$3:BB$3)/'LGA9'!$F$3,"")</f>
        <v/>
      </c>
      <c r="W41" s="157" t="str">
        <f>IFERROR(SUMIF('LGA9'!$L$2:BE$2,"HTC_TST_pos",'LGA9'!$L$3:BE$3)/'LGA9'!$F$3,"")</f>
        <v/>
      </c>
      <c r="X41" s="157" t="str">
        <f>IFERROR(SUMIF('LGA9'!$L$2:BH$2,"HTC_TST_pos",'LGA9'!$L$3:BH$3)/'LGA9'!$F$3,"")</f>
        <v/>
      </c>
      <c r="Y41" s="157" t="str">
        <f>IFERROR(SUMIF('LGA9'!$L$2:BK$2,"HTC_TST_pos",'LGA9'!$L$3:BK$3)/'LGA9'!$F$3,"")</f>
        <v/>
      </c>
      <c r="Z41" s="157" t="str">
        <f>IFERROR(SUMIF('LGA9'!$L$2:BN$2,"HTC_TST_pos",'LGA9'!$L$3:BN$3)/'LGA9'!$F$3,"")</f>
        <v/>
      </c>
      <c r="AA41" s="157" t="str">
        <f>IFERROR(SUMIF('LGA9'!$L$2:BQ$2,"HTC_TST_pos",'LGA9'!$L$3:BQ$3)/'LGA9'!$F$3,"")</f>
        <v/>
      </c>
      <c r="AB41" s="157" t="str">
        <f>IFERROR(SUMIF('LGA9'!$L$2:BT$2,"HTC_TST_pos",'LGA9'!$L$3:BT$3)/'LGA9'!$F$3,"")</f>
        <v/>
      </c>
      <c r="AC41" s="157" t="str">
        <f>IFERROR(SUMIF('LGA9'!$L$2:BW$2,"HTC_TST_pos",'LGA9'!$L$3:BW$3)/'LGA9'!$F$3,"")</f>
        <v/>
      </c>
      <c r="AD41" s="157" t="str">
        <f>IFERROR(SUMIF('LGA9'!$L$2:BZ$2,"HTC_TST_pos",'LGA9'!$L$3:BZ$3)/'LGA9'!$F$3,"")</f>
        <v/>
      </c>
      <c r="AE41" s="157" t="str">
        <f>IFERROR(SUMIF('LGA9'!$L$2:CC$2,"HTC_TST_pos",'LGA9'!$L$3:CC$3)/'LGA9'!$F$3,"")</f>
        <v/>
      </c>
      <c r="AF41" s="157" t="str">
        <f>IFERROR(SUMIF('LGA9'!$L$2:CF$2,"HTC_TST_pos",'LGA9'!$L$3:CF$3)/'LGA9'!$F$3,"")</f>
        <v/>
      </c>
      <c r="AG41" s="157" t="str">
        <f>IFERROR(SUMIF('LGA9'!$L$2:CI$2,"HTC_TST_pos",'LGA9'!$L$3:CI$3)/'LGA9'!$F$3,"")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 spans="7:65" s="1" customFormat="1" x14ac:dyDescent="0.25">
      <c r="G42" s="148" t="str">
        <f t="shared" ca="1" si="11"/>
        <v>LGA10</v>
      </c>
      <c r="H42" s="151" t="str">
        <f>IFERROR(SUMIF('LGA10'!$L$2:L$2,"HTC_TST_pos",'LGA10'!$L$3:L$3)/'LGA10'!$F$3,"")</f>
        <v/>
      </c>
      <c r="I42" s="151" t="str">
        <f>IFERROR(SUMIF('LGA10'!$L$2:O$2,"HTC_TST_pos",'LGA10'!$L$3:O$3)/'LGA10'!$F$3,"")</f>
        <v/>
      </c>
      <c r="J42" s="151" t="str">
        <f>IFERROR(SUMIF('LGA10'!$L$2:R$2,"HTC_TST_pos",'LGA10'!$L$3:R$3)/'LGA10'!$F$3,"")</f>
        <v/>
      </c>
      <c r="K42" s="151" t="str">
        <f>IFERROR(SUMIF('LGA10'!$L$2:U$2,"HTC_TST_pos",'LGA10'!$L$3:U$3)/'LGA10'!$F$3,"")</f>
        <v/>
      </c>
      <c r="L42" s="151" t="str">
        <f>IFERROR(SUMIF('LGA10'!$L$2:X$2,"HTC_TST_pos",'LGA10'!$L$3:X$3)/'LGA10'!$F$3,"")</f>
        <v/>
      </c>
      <c r="M42" s="151" t="str">
        <f>IFERROR(SUMIF('LGA10'!$L$2:AA$2,"HTC_TST_pos",'LGA10'!$L$3:AA$3)/'LGA10'!$F$3,"")</f>
        <v/>
      </c>
      <c r="N42" s="151" t="str">
        <f>IFERROR(SUMIF('LGA10'!$L$2:AD$2,"HTC_TST_pos",'LGA10'!$L$3:AD$3)/'LGA10'!$F$3,"")</f>
        <v/>
      </c>
      <c r="O42" s="151" t="str">
        <f>IFERROR(SUMIF('LGA10'!$L$2:AG$2,"HTC_TST_pos",'LGA10'!$L$3:AG$3)/'LGA10'!$F$3,"")</f>
        <v/>
      </c>
      <c r="P42" s="151" t="str">
        <f>IFERROR(SUMIF('LGA10'!$L$2:AJ$2,"HTC_TST_pos",'LGA10'!$L$3:AJ$3)/'LGA10'!$F$3,"")</f>
        <v/>
      </c>
      <c r="Q42" s="151" t="str">
        <f>IFERROR(SUMIF('LGA10'!$L$2:AM$2,"HTC_TST_pos",'LGA10'!$L$3:AM$3)/'LGA10'!$F$3,"")</f>
        <v/>
      </c>
      <c r="R42" s="151" t="str">
        <f>IFERROR(SUMIF('LGA10'!$L$2:AP$2,"HTC_TST_pos",'LGA10'!$L$3:AP$3)/'LGA10'!$F$3,"")</f>
        <v/>
      </c>
      <c r="S42" s="151" t="str">
        <f>IFERROR(SUMIF('LGA10'!$L$2:AS$2,"HTC_TST_pos",'LGA10'!$L$3:AS$3)/'LGA10'!$F$3,"")</f>
        <v/>
      </c>
      <c r="T42" s="151" t="str">
        <f>IFERROR(SUMIF('LGA10'!$L$2:AV$2,"HTC_TST_pos",'LGA10'!$L$3:AV$3)/'LGA10'!$F$3,"")</f>
        <v/>
      </c>
      <c r="U42" s="151" t="str">
        <f>IFERROR(SUMIF('LGA10'!$L$2:AY$2,"HTC_TST_pos",'LGA10'!$L$3:AY$3)/'LGA10'!$F$3,"")</f>
        <v/>
      </c>
      <c r="V42" s="151" t="str">
        <f>IFERROR(SUMIF('LGA10'!$L$2:BB$2,"HTC_TST_pos",'LGA10'!$L$3:BB$3)/'LGA10'!$F$3,"")</f>
        <v/>
      </c>
      <c r="W42" s="151" t="str">
        <f>IFERROR(SUMIF('LGA10'!$L$2:BE$2,"HTC_TST_pos",'LGA10'!$L$3:BE$3)/'LGA10'!$F$3,"")</f>
        <v/>
      </c>
      <c r="X42" s="151" t="str">
        <f>IFERROR(SUMIF('LGA10'!$L$2:BH$2,"HTC_TST_pos",'LGA10'!$L$3:BH$3)/'LGA10'!$F$3,"")</f>
        <v/>
      </c>
      <c r="Y42" s="151" t="str">
        <f>IFERROR(SUMIF('LGA10'!$L$2:BK$2,"HTC_TST_pos",'LGA10'!$L$3:BK$3)/'LGA10'!$F$3,"")</f>
        <v/>
      </c>
      <c r="Z42" s="151" t="str">
        <f>IFERROR(SUMIF('LGA10'!$L$2:BN$2,"HTC_TST_pos",'LGA10'!$L$3:BN$3)/'LGA10'!$F$3,"")</f>
        <v/>
      </c>
      <c r="AA42" s="151" t="str">
        <f>IFERROR(SUMIF('LGA10'!$L$2:BQ$2,"HTC_TST_pos",'LGA10'!$L$3:BQ$3)/'LGA10'!$F$3,"")</f>
        <v/>
      </c>
      <c r="AB42" s="151" t="str">
        <f>IFERROR(SUMIF('LGA10'!$L$2:BT$2,"HTC_TST_pos",'LGA10'!$L$3:BT$3)/'LGA10'!$F$3,"")</f>
        <v/>
      </c>
      <c r="AC42" s="151" t="str">
        <f>IFERROR(SUMIF('LGA10'!$L$2:BW$2,"HTC_TST_pos",'LGA10'!$L$3:BW$3)/'LGA10'!$F$3,"")</f>
        <v/>
      </c>
      <c r="AD42" s="151" t="str">
        <f>IFERROR(SUMIF('LGA10'!$L$2:BZ$2,"HTC_TST_pos",'LGA10'!$L$3:BZ$3)/'LGA10'!$F$3,"")</f>
        <v/>
      </c>
      <c r="AE42" s="151" t="str">
        <f>IFERROR(SUMIF('LGA10'!$L$2:CC$2,"HTC_TST_pos",'LGA10'!$L$3:CC$3)/'LGA10'!$F$3,"")</f>
        <v/>
      </c>
      <c r="AF42" s="151" t="str">
        <f>IFERROR(SUMIF('LGA10'!$L$2:CF$2,"HTC_TST_pos",'LGA10'!$L$3:CF$3)/'LGA10'!$F$3,"")</f>
        <v/>
      </c>
      <c r="AG42" s="151" t="str">
        <f>IFERROR(SUMIF('LGA10'!$L$2:CI$2,"HTC_TST_pos",'LGA10'!$L$3:CI$3)/'LGA10'!$F$3,"")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 spans="7:65" s="1" customFormat="1" x14ac:dyDescent="0.25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 spans="7:65" s="1" customFormat="1" x14ac:dyDescent="0.25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</row>
    <row r="45" spans="7:65" s="1" customFormat="1" x14ac:dyDescent="0.25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</row>
    <row r="46" spans="7:65" s="1" customFormat="1" x14ac:dyDescent="0.25">
      <c r="H46" s="149" t="s">
        <v>47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 spans="7:65" s="1" customFormat="1" x14ac:dyDescent="0.25">
      <c r="H47" s="120" t="s">
        <v>51</v>
      </c>
      <c r="I47" s="120" t="s">
        <v>52</v>
      </c>
      <c r="J47" s="120" t="s">
        <v>53</v>
      </c>
      <c r="K47" s="120" t="s">
        <v>54</v>
      </c>
      <c r="L47" s="120" t="s">
        <v>55</v>
      </c>
      <c r="M47" s="120" t="s">
        <v>75</v>
      </c>
      <c r="N47" s="121" t="s">
        <v>57</v>
      </c>
      <c r="O47" s="121" t="s">
        <v>58</v>
      </c>
      <c r="P47" s="121" t="s">
        <v>59</v>
      </c>
      <c r="Q47" s="121" t="s">
        <v>76</v>
      </c>
      <c r="R47" s="121" t="s">
        <v>61</v>
      </c>
      <c r="S47" s="121" t="s">
        <v>62</v>
      </c>
      <c r="T47" s="121" t="s">
        <v>63</v>
      </c>
      <c r="U47" s="121" t="s">
        <v>64</v>
      </c>
      <c r="V47" s="121" t="s">
        <v>65</v>
      </c>
      <c r="W47" s="121" t="s">
        <v>66</v>
      </c>
      <c r="X47" s="121" t="s">
        <v>67</v>
      </c>
      <c r="Y47" s="121" t="s">
        <v>68</v>
      </c>
      <c r="Z47" s="121" t="s">
        <v>69</v>
      </c>
      <c r="AA47" s="121" t="s">
        <v>70</v>
      </c>
      <c r="AB47" s="121" t="s">
        <v>71</v>
      </c>
      <c r="AC47" s="121" t="s">
        <v>72</v>
      </c>
      <c r="AD47" s="121" t="s">
        <v>73</v>
      </c>
      <c r="AE47" s="121" t="s">
        <v>74</v>
      </c>
      <c r="AF47" s="121"/>
      <c r="AG47" s="121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 spans="7:65" x14ac:dyDescent="0.25">
      <c r="G48" s="152" t="str">
        <f ca="1">A4</f>
        <v>Tarka</v>
      </c>
      <c r="H48" s="153" t="str">
        <f>IFERROR(SUMIF(Tarka!$N$2:N$2,"Tx_New",Tarka!$N$3:N$3)/Tarka!$I$3,"")</f>
        <v/>
      </c>
      <c r="I48" s="153" t="str">
        <f>IFERROR(SUMIF(Tarka!$N$2:Q$2,"Tx_New",Tarka!$N$3:Q$3)/Tarka!$I$3,"")</f>
        <v/>
      </c>
      <c r="J48" s="153" t="str">
        <f>IFERROR(SUMIF(Tarka!$N$2:T$2,"Tx_New",Tarka!$N$3:T$3)/Tarka!$I$3,"")</f>
        <v/>
      </c>
      <c r="K48" s="153" t="str">
        <f>IFERROR(SUMIF(Tarka!$N$2:W$2,"Tx_New",Tarka!$N$3:W$3)/Tarka!$I$3,"")</f>
        <v/>
      </c>
      <c r="L48" s="153" t="str">
        <f>IFERROR(SUMIF(Tarka!$N$2:Z$2,"Tx_New",Tarka!$N$3:Z$3)/Tarka!$I$3,"")</f>
        <v/>
      </c>
      <c r="M48" s="153" t="str">
        <f>IFERROR(SUMIF(Tarka!$N$2:AC$2,"Tx_New",Tarka!$N$3:AC$3)/Tarka!$I$3,"")</f>
        <v/>
      </c>
      <c r="N48" s="153" t="str">
        <f>IFERROR(SUMIF(Tarka!$N$2:AF$2,"Tx_New",Tarka!$N$3:AF$3)/Tarka!$I$3,"")</f>
        <v/>
      </c>
      <c r="O48" s="153" t="str">
        <f>IFERROR(SUMIF(Tarka!$N$2:AI$2,"Tx_New",Tarka!$N$3:AI$3)/Tarka!$I$3,"")</f>
        <v/>
      </c>
      <c r="P48" s="153" t="str">
        <f>IFERROR(SUMIF(Tarka!$N$2:AL$2,"Tx_New",Tarka!$N$3:AL$3)/Tarka!$I$3,"")</f>
        <v/>
      </c>
      <c r="Q48" s="153" t="str">
        <f>IFERROR(SUMIF(Tarka!$N$2:AO$2,"Tx_New",Tarka!$N$3:AO$3)/Tarka!$I$3,"")</f>
        <v/>
      </c>
      <c r="R48" s="153" t="str">
        <f>IFERROR(SUMIF(Tarka!$N$2:AR$2,"Tx_New",Tarka!$N$3:AR$3)/Tarka!$I$3,"")</f>
        <v/>
      </c>
      <c r="S48" s="153" t="str">
        <f>IFERROR(SUMIF(Tarka!$N$2:AU$2,"Tx_New",Tarka!$N$3:AU$3)/Tarka!$I$3,"")</f>
        <v/>
      </c>
      <c r="T48" s="153" t="str">
        <f>IFERROR(SUMIF(Tarka!$N$2:AX$2,"Tx_New",Tarka!$N$3:AX$3)/Tarka!$I$3,"")</f>
        <v/>
      </c>
      <c r="U48" s="153" t="str">
        <f>IFERROR(SUMIF(Tarka!$N$2:BA$2,"Tx_New",Tarka!$N$3:BA$3)/Tarka!$I$3,"")</f>
        <v/>
      </c>
      <c r="V48" s="153" t="str">
        <f>IFERROR(SUMIF(Tarka!$N$2:BD$2,"Tx_New",Tarka!$N$3:BD$3)/Tarka!$I$3,"")</f>
        <v/>
      </c>
      <c r="W48" s="153" t="str">
        <f>IFERROR(SUMIF(Tarka!$N$2:BG$2,"Tx_New",Tarka!$N$3:BG$3)/Tarka!$I$3,"")</f>
        <v/>
      </c>
      <c r="X48" s="153" t="str">
        <f>IFERROR(SUMIF(Tarka!$N$2:BJ$2,"Tx_New",Tarka!$N$3:BJ$3)/Tarka!$I$3,"")</f>
        <v/>
      </c>
      <c r="Y48" s="153" t="str">
        <f>IFERROR(SUMIF(Tarka!$N$2:BM$2,"Tx_New",Tarka!$N$3:BM$3)/Tarka!$I$3,"")</f>
        <v/>
      </c>
      <c r="Z48" s="153" t="str">
        <f>IFERROR(SUMIF(Tarka!$N$2:BP$2,"Tx_New",Tarka!$N$3:BP$3)/Tarka!$I$3,"")</f>
        <v/>
      </c>
      <c r="AA48" s="153" t="str">
        <f>IFERROR(SUMIF(Tarka!$N$2:BS$2,"Tx_New",Tarka!$N$3:BS$3)/Tarka!$I$3,"")</f>
        <v/>
      </c>
      <c r="AB48" s="153" t="str">
        <f>IFERROR(SUMIF(Tarka!$N$2:BV$2,"Tx_New",Tarka!$N$3:BV$3)/Tarka!$I$3,"")</f>
        <v/>
      </c>
      <c r="AC48" s="153" t="str">
        <f>IFERROR(SUMIF(Tarka!$N$2:BY$2,"Tx_New",Tarka!$N$3:BY$3)/Tarka!$I$3,"")</f>
        <v/>
      </c>
      <c r="AD48" s="153" t="str">
        <f>IFERROR(SUMIF(Tarka!$N$2:CB$2,"Tx_New",Tarka!$N$3:CB$3)/Tarka!$I$3,"")</f>
        <v/>
      </c>
      <c r="AE48" s="153" t="str">
        <f>IFERROR(SUMIF(Tarka!$N$2:CE$2,"Tx_New",Tarka!$N$3:CE$3)/Tarka!$I$3,"")</f>
        <v/>
      </c>
      <c r="AF48" s="153" t="str">
        <f>IFERROR(SUMIF(Tarka!$N$2:CH$2,"Tx_New",Tarka!$N$3:CH$3)/Tarka!$I$3,"")</f>
        <v/>
      </c>
      <c r="AG48" s="153" t="str">
        <f>IFERROR(SUMIF(Tarka!$N$2:CK$2,"Tx_New",Tarka!$N$3:CK$3)/Tarka!$I$3,"")</f>
        <v/>
      </c>
    </row>
    <row r="49" spans="7:33" x14ac:dyDescent="0.25">
      <c r="G49" s="2" t="str">
        <f t="shared" ref="G49:G57" ca="1" si="12">A5</f>
        <v xml:space="preserve">Logo </v>
      </c>
      <c r="H49" s="157">
        <f>IFERROR(SUMIF('Logo '!$N$2:N$2,"Tx_New",'Logo '!$N$3:N$3)/'Logo '!$I$3,"")</f>
        <v>1.1314350367716388E-2</v>
      </c>
      <c r="I49" s="157">
        <f>IFERROR(SUMIF('Logo '!$N$2:Q$2,"Tx_New",'Logo '!$N$3:Q$3)/'Logo '!$I$3,"")</f>
        <v>3.2811616066377523E-2</v>
      </c>
      <c r="J49" s="157">
        <f>IFERROR(SUMIF('Logo '!$N$2:T$2,"Tx_New",'Logo '!$N$3:T$3)/'Logo '!$I$3,"")</f>
        <v>4.5257401470865551E-2</v>
      </c>
      <c r="K49" s="157">
        <f>IFERROR(SUMIF('Logo '!$N$2:W$2,"Tx_New",'Logo '!$N$3:W$3)/'Logo '!$I$3,"")</f>
        <v>5.4120309258910052E-2</v>
      </c>
      <c r="L49" s="157">
        <f>IFERROR(SUMIF('Logo '!$N$2:Z$2,"Tx_New",'Logo '!$N$3:Z$3)/'Logo '!$I$3,"")</f>
        <v>7.8823307561757497E-2</v>
      </c>
      <c r="M49" s="157">
        <f>IFERROR(SUMIF('Logo '!$N$2:AC$2,"Tx_New",'Logo '!$N$3:AC$3)/'Logo '!$I$3,"")</f>
        <v>8.8629077880445037E-2</v>
      </c>
      <c r="N49" s="157">
        <f>IFERROR(SUMIF('Logo '!$N$2:AF$2,"Tx_New",'Logo '!$N$3:AF$3)/'Logo '!$I$3,"")</f>
        <v>0.10145200829719027</v>
      </c>
      <c r="O49" s="157">
        <f>IFERROR(SUMIF('Logo '!$N$2:AI$2,"Tx_New",'Logo '!$N$3:AI$3)/'Logo '!$I$3,"")</f>
        <v>0.11484065623232133</v>
      </c>
      <c r="P49" s="157">
        <f>IFERROR(SUMIF('Logo '!$N$2:AL$2,"Tx_New",'Logo '!$N$3:AL$3)/'Logo '!$I$3,"")</f>
        <v>0.1487837073354705</v>
      </c>
      <c r="Q49" s="157">
        <f>IFERROR(SUMIF('Logo '!$N$2:AO$2,"Tx_New",'Logo '!$N$3:AO$3)/'Logo '!$I$3,"")</f>
        <v>0.18291533094474827</v>
      </c>
      <c r="R49" s="157">
        <f>IFERROR(SUMIF('Logo '!$N$2:AR$2,"Tx_New",'Logo '!$N$3:AR$3)/'Logo '!$I$3,"")</f>
        <v>0.19026965868376391</v>
      </c>
      <c r="S49" s="157">
        <f>IFERROR(SUMIF('Logo '!$N$2:AU$2,"Tx_New",'Logo '!$N$3:AU$3)/'Logo '!$I$3,"")</f>
        <v>0.19913256647180841</v>
      </c>
      <c r="T49" s="157">
        <f>IFERROR(SUMIF('Logo '!$N$2:AX$2,"Tx_New",'Logo '!$N$3:AX$3)/'Logo '!$I$3,"")</f>
        <v>0.20441259664340938</v>
      </c>
      <c r="U49" s="157">
        <f>IFERROR(SUMIF('Logo '!$N$2:BA$2,"Tx_New",'Logo '!$N$3:BA$3)/'Logo '!$I$3,"")</f>
        <v>0.20893833679049595</v>
      </c>
      <c r="V49" s="157">
        <f>IFERROR(SUMIF('Logo '!$N$2:BD$2,"Tx_New",'Logo '!$N$3:BD$3)/'Logo '!$I$3,"")</f>
        <v>0.2136526494437111</v>
      </c>
      <c r="W49" s="157">
        <f>IFERROR(SUMIF('Logo '!$N$2:BG$2,"Tx_New",'Logo '!$N$3:BG$3)/'Logo '!$I$3,"")</f>
        <v>0.21874410710918349</v>
      </c>
      <c r="X49" s="157">
        <f>IFERROR(SUMIF('Logo '!$N$2:BJ$2,"Tx_New",'Logo '!$N$3:BJ$3)/'Logo '!$I$3,"")</f>
        <v>0.22232698472562701</v>
      </c>
      <c r="Y49" s="157">
        <f>IFERROR(SUMIF('Logo '!$N$2:BM$2,"Tx_New",'Logo '!$N$3:BM$3)/'Logo '!$I$3,"")</f>
        <v>0.23043560248915709</v>
      </c>
      <c r="Z49" s="157">
        <f>IFERROR(SUMIF('Logo '!$N$2:BP$2,"Tx_New",'Logo '!$N$3:BP$3)/'Logo '!$I$3,"")</f>
        <v>0.25042428813878936</v>
      </c>
      <c r="AA49" s="157">
        <f>IFERROR(SUMIF('Logo '!$N$2:BS$2,"Tx_New",'Logo '!$N$3:BS$3)/'Logo '!$I$3,"")</f>
        <v>0.26607580614746368</v>
      </c>
      <c r="AB49" s="157">
        <f>IFERROR(SUMIF('Logo '!$N$2:BV$2,"Tx_New",'Logo '!$N$3:BV$3)/'Logo '!$I$3,"")</f>
        <v>0.27871016405808036</v>
      </c>
      <c r="AC49" s="157">
        <f>IFERROR(SUMIF('Logo '!$N$2:BY$2,"Tx_New",'Logo '!$N$3:BY$3)/'Logo '!$I$3,"")</f>
        <v>0.31510465774090135</v>
      </c>
      <c r="AD49" s="157">
        <f>IFERROR(SUMIF('Logo '!$N$2:CB$2,"Tx_New",'Logo '!$N$3:CB$3)/'Logo '!$I$3,"")</f>
        <v>0.33415048085989063</v>
      </c>
      <c r="AE49" s="157">
        <f>IFERROR(SUMIF('Logo '!$N$2:CE$2,"Tx_New",'Logo '!$N$3:CE$3)/'Logo '!$I$3,"")</f>
        <v>0.34640769375825003</v>
      </c>
      <c r="AF49" s="157">
        <f>IFERROR(SUMIF('Logo '!$N$2:CH$2,"Tx_New",'Logo '!$N$3:CH$3)/'Logo '!$I$3,"")</f>
        <v>0.34640769375825003</v>
      </c>
      <c r="AG49" s="157">
        <f>IFERROR(SUMIF('Logo '!$N$2:CK$2,"Tx_New",'Logo '!$N$3:CK$3)/'Logo '!$I$3,"")</f>
        <v>0.34640769375825003</v>
      </c>
    </row>
    <row r="50" spans="7:33" x14ac:dyDescent="0.25">
      <c r="G50" s="2" t="str">
        <f t="shared" ca="1" si="12"/>
        <v>Katsina-Ala</v>
      </c>
      <c r="H50" s="157" t="str">
        <f>IFERROR(SUMIF('Katsina-Ala'!$N$2:N$2,"Tx_New",'Katsina-Ala'!$N$3:N$3)/'Katsina-Ala'!$I$3,"")</f>
        <v/>
      </c>
      <c r="I50" s="157" t="str">
        <f>IFERROR(SUMIF('Katsina-Ala'!$N$2:Q$2,"Tx_New",'Katsina-Ala'!$N$3:Q$3)/'Katsina-Ala'!$I$3,"")</f>
        <v/>
      </c>
      <c r="J50" s="157" t="str">
        <f>IFERROR(SUMIF('Katsina-Ala'!$N$2:T$2,"Tx_New",'Katsina-Ala'!$N$3:T$3)/'Katsina-Ala'!$I$3,"")</f>
        <v/>
      </c>
      <c r="K50" s="157" t="str">
        <f>IFERROR(SUMIF('Katsina-Ala'!$N$2:W$2,"Tx_New",'Katsina-Ala'!$N$3:W$3)/'Katsina-Ala'!$I$3,"")</f>
        <v/>
      </c>
      <c r="L50" s="157" t="str">
        <f>IFERROR(SUMIF('Katsina-Ala'!$N$2:Z$2,"Tx_New",'Katsina-Ala'!$N$3:Z$3)/'Katsina-Ala'!$I$3,"")</f>
        <v/>
      </c>
      <c r="M50" s="157" t="str">
        <f>IFERROR(SUMIF('Katsina-Ala'!$N$2:AC$2,"Tx_New",'Katsina-Ala'!$N$3:AC$3)/'Katsina-Ala'!$I$3,"")</f>
        <v/>
      </c>
      <c r="N50" s="157" t="str">
        <f>IFERROR(SUMIF('Katsina-Ala'!$N$2:AF$2,"Tx_New",'Katsina-Ala'!$N$3:AF$3)/'Katsina-Ala'!$I$3,"")</f>
        <v/>
      </c>
      <c r="O50" s="157" t="str">
        <f>IFERROR(SUMIF('Katsina-Ala'!$N$2:AI$2,"Tx_New",'Katsina-Ala'!$N$3:AI$3)/'Katsina-Ala'!$I$3,"")</f>
        <v/>
      </c>
      <c r="P50" s="157" t="str">
        <f>IFERROR(SUMIF('Katsina-Ala'!$N$2:AL$2,"Tx_New",'Katsina-Ala'!$N$3:AL$3)/'Katsina-Ala'!$I$3,"")</f>
        <v/>
      </c>
      <c r="Q50" s="157" t="str">
        <f>IFERROR(SUMIF('Katsina-Ala'!$N$2:AO$2,"Tx_New",'Katsina-Ala'!$N$3:AO$3)/'Katsina-Ala'!$I$3,"")</f>
        <v/>
      </c>
      <c r="R50" s="157" t="str">
        <f>IFERROR(SUMIF('Katsina-Ala'!$N$2:AR$2,"Tx_New",'Katsina-Ala'!$N$3:AR$3)/'Katsina-Ala'!$I$3,"")</f>
        <v/>
      </c>
      <c r="S50" s="157" t="str">
        <f>IFERROR(SUMIF('Katsina-Ala'!$N$2:AU$2,"Tx_New",'Katsina-Ala'!$N$3:AU$3)/'Katsina-Ala'!$I$3,"")</f>
        <v/>
      </c>
      <c r="T50" s="157" t="str">
        <f>IFERROR(SUMIF('Katsina-Ala'!$N$2:AX$2,"Tx_New",'Katsina-Ala'!$N$3:AX$3)/'Katsina-Ala'!$I$3,"")</f>
        <v/>
      </c>
      <c r="U50" s="157" t="str">
        <f>IFERROR(SUMIF('Katsina-Ala'!$N$2:BA$2,"Tx_New",'Katsina-Ala'!$N$3:BA$3)/'Katsina-Ala'!$I$3,"")</f>
        <v/>
      </c>
      <c r="V50" s="157" t="str">
        <f>IFERROR(SUMIF('Katsina-Ala'!$N$2:BD$2,"Tx_New",'Katsina-Ala'!$N$3:BD$3)/'Katsina-Ala'!$I$3,"")</f>
        <v/>
      </c>
      <c r="W50" s="157" t="str">
        <f>IFERROR(SUMIF('Katsina-Ala'!$N$2:BG$2,"Tx_New",'Katsina-Ala'!$N$3:BG$3)/'Katsina-Ala'!$I$3,"")</f>
        <v/>
      </c>
      <c r="X50" s="157" t="str">
        <f>IFERROR(SUMIF('Katsina-Ala'!$N$2:BJ$2,"Tx_New",'Katsina-Ala'!$N$3:BJ$3)/'Katsina-Ala'!$I$3,"")</f>
        <v/>
      </c>
      <c r="Y50" s="157" t="str">
        <f>IFERROR(SUMIF('Katsina-Ala'!$N$2:BM$2,"Tx_New",'Katsina-Ala'!$N$3:BM$3)/'Katsina-Ala'!$I$3,"")</f>
        <v/>
      </c>
      <c r="Z50" s="157" t="str">
        <f>IFERROR(SUMIF('Katsina-Ala'!$N$2:BP$2,"Tx_New",'Katsina-Ala'!$N$3:BP$3)/'Katsina-Ala'!$I$3,"")</f>
        <v/>
      </c>
      <c r="AA50" s="157" t="str">
        <f>IFERROR(SUMIF('Katsina-Ala'!$N$2:BS$2,"Tx_New",'Katsina-Ala'!$N$3:BS$3)/'Katsina-Ala'!$I$3,"")</f>
        <v/>
      </c>
      <c r="AB50" s="157" t="str">
        <f>IFERROR(SUMIF('Katsina-Ala'!$N$2:BV$2,"Tx_New",'Katsina-Ala'!$N$3:BV$3)/'Katsina-Ala'!$I$3,"")</f>
        <v/>
      </c>
      <c r="AC50" s="157" t="str">
        <f>IFERROR(SUMIF('Katsina-Ala'!$N$2:BY$2,"Tx_New",'Katsina-Ala'!$N$3:BY$3)/'Katsina-Ala'!$I$3,"")</f>
        <v/>
      </c>
      <c r="AD50" s="157" t="str">
        <f>IFERROR(SUMIF('Katsina-Ala'!$N$2:CB$2,"Tx_New",'Katsina-Ala'!$N$3:CB$3)/'Katsina-Ala'!$I$3,"")</f>
        <v/>
      </c>
      <c r="AE50" s="157" t="str">
        <f>IFERROR(SUMIF('Katsina-Ala'!$N$2:CE$2,"Tx_New",'Katsina-Ala'!$N$3:CE$3)/'Katsina-Ala'!$I$3,"")</f>
        <v/>
      </c>
      <c r="AF50" s="157" t="str">
        <f>IFERROR(SUMIF('Katsina-Ala'!$N$2:CH$2,"Tx_New",'Katsina-Ala'!$N$3:CH$3)/'Katsina-Ala'!$I$3,"")</f>
        <v/>
      </c>
      <c r="AG50" s="157" t="str">
        <f>IFERROR(SUMIF('Katsina-Ala'!$N$2:CK$2,"Tx_New",'Katsina-Ala'!$N$3:CK$3)/'Katsina-Ala'!$I$3,"")</f>
        <v/>
      </c>
    </row>
    <row r="51" spans="7:33" x14ac:dyDescent="0.25">
      <c r="G51" s="2" t="str">
        <f t="shared" ca="1" si="12"/>
        <v>Konshisha</v>
      </c>
      <c r="H51" s="157" t="str">
        <f>IFERROR(SUMIF(Konshisha!$N$2:N$2,"Tx_New",Konshisha!$N$3:N$3)/Konshisha!$I$3,"")</f>
        <v/>
      </c>
      <c r="I51" s="157" t="str">
        <f>IFERROR(SUMIF(Konshisha!$N$2:Q$2,"Tx_New",Konshisha!$N$3:Q$3)/Konshisha!$I$3,"")</f>
        <v/>
      </c>
      <c r="J51" s="157" t="str">
        <f>IFERROR(SUMIF(Konshisha!$N$2:T$2,"Tx_New",Konshisha!$N$3:T$3)/Konshisha!$I$3,"")</f>
        <v/>
      </c>
      <c r="K51" s="157" t="str">
        <f>IFERROR(SUMIF(Konshisha!$N$2:W$2,"Tx_New",Konshisha!$N$3:W$3)/Konshisha!$I$3,"")</f>
        <v/>
      </c>
      <c r="L51" s="157" t="str">
        <f>IFERROR(SUMIF(Konshisha!$N$2:Z$2,"Tx_New",Konshisha!$N$3:Z$3)/Konshisha!$I$3,"")</f>
        <v/>
      </c>
      <c r="M51" s="157" t="str">
        <f>IFERROR(SUMIF(Konshisha!$N$2:AC$2,"Tx_New",Konshisha!$N$3:AC$3)/Konshisha!$I$3,"")</f>
        <v/>
      </c>
      <c r="N51" s="157" t="str">
        <f>IFERROR(SUMIF(Konshisha!$N$2:AF$2,"Tx_New",Konshisha!$N$3:AF$3)/Konshisha!$I$3,"")</f>
        <v/>
      </c>
      <c r="O51" s="157" t="str">
        <f>IFERROR(SUMIF(Konshisha!$N$2:AI$2,"Tx_New",Konshisha!$N$3:AI$3)/Konshisha!$I$3,"")</f>
        <v/>
      </c>
      <c r="P51" s="157" t="str">
        <f>IFERROR(SUMIF(Konshisha!$N$2:AL$2,"Tx_New",Konshisha!$N$3:AL$3)/Konshisha!$I$3,"")</f>
        <v/>
      </c>
      <c r="Q51" s="157" t="str">
        <f>IFERROR(SUMIF(Konshisha!$N$2:AO$2,"Tx_New",Konshisha!$N$3:AO$3)/Konshisha!$I$3,"")</f>
        <v/>
      </c>
      <c r="R51" s="157" t="str">
        <f>IFERROR(SUMIF(Konshisha!$N$2:AR$2,"Tx_New",Konshisha!$N$3:AR$3)/Konshisha!$I$3,"")</f>
        <v/>
      </c>
      <c r="S51" s="157" t="str">
        <f>IFERROR(SUMIF(Konshisha!$N$2:AU$2,"Tx_New",Konshisha!$N$3:AU$3)/Konshisha!$I$3,"")</f>
        <v/>
      </c>
      <c r="T51" s="157" t="str">
        <f>IFERROR(SUMIF(Konshisha!$N$2:AX$2,"Tx_New",Konshisha!$N$3:AX$3)/Konshisha!$I$3,"")</f>
        <v/>
      </c>
      <c r="U51" s="157" t="str">
        <f>IFERROR(SUMIF(Konshisha!$N$2:BA$2,"Tx_New",Konshisha!$N$3:BA$3)/Konshisha!$I$3,"")</f>
        <v/>
      </c>
      <c r="V51" s="157" t="str">
        <f>IFERROR(SUMIF(Konshisha!$N$2:BD$2,"Tx_New",Konshisha!$N$3:BD$3)/Konshisha!$I$3,"")</f>
        <v/>
      </c>
      <c r="W51" s="157" t="str">
        <f>IFERROR(SUMIF(Konshisha!$N$2:BG$2,"Tx_New",Konshisha!$N$3:BG$3)/Konshisha!$I$3,"")</f>
        <v/>
      </c>
      <c r="X51" s="157" t="str">
        <f>IFERROR(SUMIF(Konshisha!$N$2:BJ$2,"Tx_New",Konshisha!$N$3:BJ$3)/Konshisha!$I$3,"")</f>
        <v/>
      </c>
      <c r="Y51" s="157" t="str">
        <f>IFERROR(SUMIF(Konshisha!$N$2:BM$2,"Tx_New",Konshisha!$N$3:BM$3)/Konshisha!$I$3,"")</f>
        <v/>
      </c>
      <c r="Z51" s="157" t="str">
        <f>IFERROR(SUMIF(Konshisha!$N$2:BP$2,"Tx_New",Konshisha!$N$3:BP$3)/Konshisha!$I$3,"")</f>
        <v/>
      </c>
      <c r="AA51" s="157" t="str">
        <f>IFERROR(SUMIF(Konshisha!$N$2:BS$2,"Tx_New",Konshisha!$N$3:BS$3)/Konshisha!$I$3,"")</f>
        <v/>
      </c>
      <c r="AB51" s="157" t="str">
        <f>IFERROR(SUMIF(Konshisha!$N$2:BV$2,"Tx_New",Konshisha!$N$3:BV$3)/Konshisha!$I$3,"")</f>
        <v/>
      </c>
      <c r="AC51" s="157" t="str">
        <f>IFERROR(SUMIF(Konshisha!$N$2:BY$2,"Tx_New",Konshisha!$N$3:BY$3)/Konshisha!$I$3,"")</f>
        <v/>
      </c>
      <c r="AD51" s="157" t="str">
        <f>IFERROR(SUMIF(Konshisha!$N$2:CB$2,"Tx_New",Konshisha!$N$3:CB$3)/Konshisha!$I$3,"")</f>
        <v/>
      </c>
      <c r="AE51" s="157" t="str">
        <f>IFERROR(SUMIF(Konshisha!$N$2:CE$2,"Tx_New",Konshisha!$N$3:CE$3)/Konshisha!$I$3,"")</f>
        <v/>
      </c>
      <c r="AF51" s="157" t="str">
        <f>IFERROR(SUMIF(Konshisha!$N$2:CH$2,"Tx_New",Konshisha!$N$3:CH$3)/Konshisha!$I$3,"")</f>
        <v/>
      </c>
      <c r="AG51" s="157" t="str">
        <f>IFERROR(SUMIF(Konshisha!$N$2:CK$2,"Tx_New",Konshisha!$N$3:CK$3)/Konshisha!$I$3,"")</f>
        <v/>
      </c>
    </row>
    <row r="52" spans="7:33" x14ac:dyDescent="0.25">
      <c r="G52" s="2" t="str">
        <f t="shared" ca="1" si="12"/>
        <v>Gwer West</v>
      </c>
      <c r="H52" s="157" t="str">
        <f>IFERROR(SUMIF('Gwer West'!$N$2:N$2,"Tx_New",'Gwer West'!$N$3:N$3)/'Gwer West'!$I$3,"")</f>
        <v/>
      </c>
      <c r="I52" s="157" t="str">
        <f>IFERROR(SUMIF('Gwer West'!$N$2:Q$2,"Tx_New",'Gwer West'!$N$3:Q$3)/'Gwer West'!$I$3,"")</f>
        <v/>
      </c>
      <c r="J52" s="157" t="str">
        <f>IFERROR(SUMIF('Gwer West'!$N$2:T$2,"Tx_New",'Gwer West'!$N$3:T$3)/'Gwer West'!$I$3,"")</f>
        <v/>
      </c>
      <c r="K52" s="157" t="str">
        <f>IFERROR(SUMIF('Gwer West'!$N$2:W$2,"Tx_New",'Gwer West'!$N$3:W$3)/'Gwer West'!$I$3,"")</f>
        <v/>
      </c>
      <c r="L52" s="157" t="str">
        <f>IFERROR(SUMIF('Gwer West'!$N$2:Z$2,"Tx_New",'Gwer West'!$N$3:Z$3)/'Gwer West'!$I$3,"")</f>
        <v/>
      </c>
      <c r="M52" s="157" t="str">
        <f>IFERROR(SUMIF('Gwer West'!$N$2:AC$2,"Tx_New",'Gwer West'!$N$3:AC$3)/'Gwer West'!$I$3,"")</f>
        <v/>
      </c>
      <c r="N52" s="157" t="str">
        <f>IFERROR(SUMIF('Gwer West'!$N$2:AF$2,"Tx_New",'Gwer West'!$N$3:AF$3)/'Gwer West'!$I$3,"")</f>
        <v/>
      </c>
      <c r="O52" s="157" t="str">
        <f>IFERROR(SUMIF('Gwer West'!$N$2:AI$2,"Tx_New",'Gwer West'!$N$3:AI$3)/'Gwer West'!$I$3,"")</f>
        <v/>
      </c>
      <c r="P52" s="157" t="str">
        <f>IFERROR(SUMIF('Gwer West'!$N$2:AL$2,"Tx_New",'Gwer West'!$N$3:AL$3)/'Gwer West'!$I$3,"")</f>
        <v/>
      </c>
      <c r="Q52" s="157" t="str">
        <f>IFERROR(SUMIF('Gwer West'!$N$2:AO$2,"Tx_New",'Gwer West'!$N$3:AO$3)/'Gwer West'!$I$3,"")</f>
        <v/>
      </c>
      <c r="R52" s="157" t="str">
        <f>IFERROR(SUMIF('Gwer West'!$N$2:AR$2,"Tx_New",'Gwer West'!$N$3:AR$3)/'Gwer West'!$I$3,"")</f>
        <v/>
      </c>
      <c r="S52" s="157" t="str">
        <f>IFERROR(SUMIF('Gwer West'!$N$2:AU$2,"Tx_New",'Gwer West'!$N$3:AU$3)/'Gwer West'!$I$3,"")</f>
        <v/>
      </c>
      <c r="T52" s="157" t="str">
        <f>IFERROR(SUMIF('Gwer West'!$N$2:AX$2,"Tx_New",'Gwer West'!$N$3:AX$3)/'Gwer West'!$I$3,"")</f>
        <v/>
      </c>
      <c r="U52" s="157" t="str">
        <f>IFERROR(SUMIF('Gwer West'!$N$2:BA$2,"Tx_New",'Gwer West'!$N$3:BA$3)/'Gwer West'!$I$3,"")</f>
        <v/>
      </c>
      <c r="V52" s="157" t="str">
        <f>IFERROR(SUMIF('Gwer West'!$N$2:BD$2,"Tx_New",'Gwer West'!$N$3:BD$3)/'Gwer West'!$I$3,"")</f>
        <v/>
      </c>
      <c r="W52" s="157" t="str">
        <f>IFERROR(SUMIF('Gwer West'!$N$2:BG$2,"Tx_New",'Gwer West'!$N$3:BG$3)/'Gwer West'!$I$3,"")</f>
        <v/>
      </c>
      <c r="X52" s="157" t="str">
        <f>IFERROR(SUMIF('Gwer West'!$N$2:BJ$2,"Tx_New",'Gwer West'!$N$3:BJ$3)/'Gwer West'!$I$3,"")</f>
        <v/>
      </c>
      <c r="Y52" s="157" t="str">
        <f>IFERROR(SUMIF('Gwer West'!$N$2:BM$2,"Tx_New",'Gwer West'!$N$3:BM$3)/'Gwer West'!$I$3,"")</f>
        <v/>
      </c>
      <c r="Z52" s="157" t="str">
        <f>IFERROR(SUMIF('Gwer West'!$N$2:BP$2,"Tx_New",'Gwer West'!$N$3:BP$3)/'Gwer West'!$I$3,"")</f>
        <v/>
      </c>
      <c r="AA52" s="157" t="str">
        <f>IFERROR(SUMIF('Gwer West'!$N$2:BS$2,"Tx_New",'Gwer West'!$N$3:BS$3)/'Gwer West'!$I$3,"")</f>
        <v/>
      </c>
      <c r="AB52" s="157" t="str">
        <f>IFERROR(SUMIF('Gwer West'!$N$2:BV$2,"Tx_New",'Gwer West'!$N$3:BV$3)/'Gwer West'!$I$3,"")</f>
        <v/>
      </c>
      <c r="AC52" s="157" t="str">
        <f>IFERROR(SUMIF('Gwer West'!$N$2:BY$2,"Tx_New",'Gwer West'!$N$3:BY$3)/'Gwer West'!$I$3,"")</f>
        <v/>
      </c>
      <c r="AD52" s="157" t="str">
        <f>IFERROR(SUMIF('Gwer West'!$N$2:CB$2,"Tx_New",'Gwer West'!$N$3:CB$3)/'Gwer West'!$I$3,"")</f>
        <v/>
      </c>
      <c r="AE52" s="157" t="str">
        <f>IFERROR(SUMIF('Gwer West'!$N$2:CE$2,"Tx_New",'Gwer West'!$N$3:CE$3)/'Gwer West'!$I$3,"")</f>
        <v/>
      </c>
      <c r="AF52" s="157" t="str">
        <f>IFERROR(SUMIF('Gwer West'!$N$2:CH$2,"Tx_New",'Gwer West'!$N$3:CH$3)/'Gwer West'!$I$3,"")</f>
        <v/>
      </c>
      <c r="AG52" s="157" t="str">
        <f>IFERROR(SUMIF('Gwer West'!$N$2:CK$2,"Tx_New",'Gwer West'!$N$3:CK$3)/'Gwer West'!$I$3,"")</f>
        <v/>
      </c>
    </row>
    <row r="53" spans="7:33" x14ac:dyDescent="0.25">
      <c r="G53" s="2" t="str">
        <f t="shared" ca="1" si="12"/>
        <v>Buruku</v>
      </c>
      <c r="H53" s="157" t="str">
        <f>IFERROR(SUMIF(Buruku!$N$2:N$2,"Tx_New",Buruku!$N$3:N$3)/Buruku!$I$3,"")</f>
        <v/>
      </c>
      <c r="I53" s="157" t="str">
        <f>IFERROR(SUMIF(Buruku!$N$2:Q$2,"Tx_New",Buruku!$N$3:Q$3)/Buruku!$I$3,"")</f>
        <v/>
      </c>
      <c r="J53" s="157" t="str">
        <f>IFERROR(SUMIF(Buruku!$N$2:T$2,"Tx_New",Buruku!$N$3:T$3)/Buruku!$I$3,"")</f>
        <v/>
      </c>
      <c r="K53" s="157" t="str">
        <f>IFERROR(SUMIF(Buruku!$N$2:W$2,"Tx_New",Buruku!$N$3:W$3)/Buruku!$I$3,"")</f>
        <v/>
      </c>
      <c r="L53" s="157" t="str">
        <f>IFERROR(SUMIF(Buruku!$N$2:Z$2,"Tx_New",Buruku!$N$3:Z$3)/Buruku!$I$3,"")</f>
        <v/>
      </c>
      <c r="M53" s="157" t="str">
        <f>IFERROR(SUMIF(Buruku!$N$2:AC$2,"Tx_New",Buruku!$N$3:AC$3)/Buruku!$I$3,"")</f>
        <v/>
      </c>
      <c r="N53" s="157" t="str">
        <f>IFERROR(SUMIF(Buruku!$N$2:AF$2,"Tx_New",Buruku!$N$3:AF$3)/Buruku!$I$3,"")</f>
        <v/>
      </c>
      <c r="O53" s="157" t="str">
        <f>IFERROR(SUMIF(Buruku!$N$2:AI$2,"Tx_New",Buruku!$N$3:AI$3)/Buruku!$I$3,"")</f>
        <v/>
      </c>
      <c r="P53" s="157" t="str">
        <f>IFERROR(SUMIF(Buruku!$N$2:AL$2,"Tx_New",Buruku!$N$3:AL$3)/Buruku!$I$3,"")</f>
        <v/>
      </c>
      <c r="Q53" s="157" t="str">
        <f>IFERROR(SUMIF(Buruku!$N$2:AO$2,"Tx_New",Buruku!$N$3:AO$3)/Buruku!$I$3,"")</f>
        <v/>
      </c>
      <c r="R53" s="157" t="str">
        <f>IFERROR(SUMIF(Buruku!$N$2:AR$2,"Tx_New",Buruku!$N$3:AR$3)/Buruku!$I$3,"")</f>
        <v/>
      </c>
      <c r="S53" s="157" t="str">
        <f>IFERROR(SUMIF(Buruku!$N$2:AU$2,"Tx_New",Buruku!$N$3:AU$3)/Buruku!$I$3,"")</f>
        <v/>
      </c>
      <c r="T53" s="157" t="str">
        <f>IFERROR(SUMIF(Buruku!$N$2:AX$2,"Tx_New",Buruku!$N$3:AX$3)/Buruku!$I$3,"")</f>
        <v/>
      </c>
      <c r="U53" s="157" t="str">
        <f>IFERROR(SUMIF(Buruku!$N$2:BA$2,"Tx_New",Buruku!$N$3:BA$3)/Buruku!$I$3,"")</f>
        <v/>
      </c>
      <c r="V53" s="157" t="str">
        <f>IFERROR(SUMIF(Buruku!$N$2:BD$2,"Tx_New",Buruku!$N$3:BD$3)/Buruku!$I$3,"")</f>
        <v/>
      </c>
      <c r="W53" s="157" t="str">
        <f>IFERROR(SUMIF(Buruku!$N$2:BG$2,"Tx_New",Buruku!$N$3:BG$3)/Buruku!$I$3,"")</f>
        <v/>
      </c>
      <c r="X53" s="157" t="str">
        <f>IFERROR(SUMIF(Buruku!$N$2:BJ$2,"Tx_New",Buruku!$N$3:BJ$3)/Buruku!$I$3,"")</f>
        <v/>
      </c>
      <c r="Y53" s="157" t="str">
        <f>IFERROR(SUMIF(Buruku!$N$2:BM$2,"Tx_New",Buruku!$N$3:BM$3)/Buruku!$I$3,"")</f>
        <v/>
      </c>
      <c r="Z53" s="157" t="str">
        <f>IFERROR(SUMIF(Buruku!$N$2:BP$2,"Tx_New",Buruku!$N$3:BP$3)/Buruku!$I$3,"")</f>
        <v/>
      </c>
      <c r="AA53" s="157" t="str">
        <f>IFERROR(SUMIF(Buruku!$N$2:BS$2,"Tx_New",Buruku!$N$3:BS$3)/Buruku!$I$3,"")</f>
        <v/>
      </c>
      <c r="AB53" s="157" t="str">
        <f>IFERROR(SUMIF(Buruku!$N$2:BV$2,"Tx_New",Buruku!$N$3:BV$3)/Buruku!$I$3,"")</f>
        <v/>
      </c>
      <c r="AC53" s="157" t="str">
        <f>IFERROR(SUMIF(Buruku!$N$2:BY$2,"Tx_New",Buruku!$N$3:BY$3)/Buruku!$I$3,"")</f>
        <v/>
      </c>
      <c r="AD53" s="157" t="str">
        <f>IFERROR(SUMIF(Buruku!$N$2:CB$2,"Tx_New",Buruku!$N$3:CB$3)/Buruku!$I$3,"")</f>
        <v/>
      </c>
      <c r="AE53" s="157" t="str">
        <f>IFERROR(SUMIF(Buruku!$N$2:CE$2,"Tx_New",Buruku!$N$3:CE$3)/Buruku!$I$3,"")</f>
        <v/>
      </c>
      <c r="AF53" s="157" t="str">
        <f>IFERROR(SUMIF(Buruku!$N$2:CH$2,"Tx_New",Buruku!$N$3:CH$3)/Buruku!$I$3,"")</f>
        <v/>
      </c>
      <c r="AG53" s="157" t="str">
        <f>IFERROR(SUMIF(Buruku!$N$2:CK$2,"Tx_New",Buruku!$N$3:CK$3)/Buruku!$I$3,"")</f>
        <v/>
      </c>
    </row>
    <row r="54" spans="7:33" x14ac:dyDescent="0.25">
      <c r="G54" s="2" t="str">
        <f t="shared" ca="1" si="12"/>
        <v>Ushongo</v>
      </c>
      <c r="H54" s="157" t="str">
        <f>IFERROR(SUMIF(Ushongo!$N$2:N$2,"Tx_New",Ushongo!$N$3:N$3)/Ushongo!$I$3,"")</f>
        <v/>
      </c>
      <c r="I54" s="157" t="str">
        <f>IFERROR(SUMIF(Ushongo!$N$2:Q$2,"Tx_New",Ushongo!$N$3:Q$3)/Ushongo!$I$3,"")</f>
        <v/>
      </c>
      <c r="J54" s="157" t="str">
        <f>IFERROR(SUMIF(Ushongo!$N$2:T$2,"Tx_New",Ushongo!$N$3:T$3)/Ushongo!$I$3,"")</f>
        <v/>
      </c>
      <c r="K54" s="157" t="str">
        <f>IFERROR(SUMIF(Ushongo!$N$2:W$2,"Tx_New",Ushongo!$N$3:W$3)/Ushongo!$I$3,"")</f>
        <v/>
      </c>
      <c r="L54" s="157" t="str">
        <f>IFERROR(SUMIF(Ushongo!$N$2:Z$2,"Tx_New",Ushongo!$N$3:Z$3)/Ushongo!$I$3,"")</f>
        <v/>
      </c>
      <c r="M54" s="157" t="str">
        <f>IFERROR(SUMIF(Ushongo!$N$2:AC$2,"Tx_New",Ushongo!$N$3:AC$3)/Ushongo!$I$3,"")</f>
        <v/>
      </c>
      <c r="N54" s="157" t="str">
        <f>IFERROR(SUMIF(Ushongo!$N$2:AF$2,"Tx_New",Ushongo!$N$3:AF$3)/Ushongo!$I$3,"")</f>
        <v/>
      </c>
      <c r="O54" s="157" t="str">
        <f>IFERROR(SUMIF(Ushongo!$N$2:AI$2,"Tx_New",Ushongo!$N$3:AI$3)/Ushongo!$I$3,"")</f>
        <v/>
      </c>
      <c r="P54" s="157" t="str">
        <f>IFERROR(SUMIF(Ushongo!$N$2:AL$2,"Tx_New",Ushongo!$N$3:AL$3)/Ushongo!$I$3,"")</f>
        <v/>
      </c>
      <c r="Q54" s="157" t="str">
        <f>IFERROR(SUMIF(Ushongo!$N$2:AO$2,"Tx_New",Ushongo!$N$3:AO$3)/Ushongo!$I$3,"")</f>
        <v/>
      </c>
      <c r="R54" s="157" t="str">
        <f>IFERROR(SUMIF(Ushongo!$N$2:AR$2,"Tx_New",Ushongo!$N$3:AR$3)/Ushongo!$I$3,"")</f>
        <v/>
      </c>
      <c r="S54" s="157" t="str">
        <f>IFERROR(SUMIF(Ushongo!$N$2:AU$2,"Tx_New",Ushongo!$N$3:AU$3)/Ushongo!$I$3,"")</f>
        <v/>
      </c>
      <c r="T54" s="157" t="str">
        <f>IFERROR(SUMIF(Ushongo!$N$2:AX$2,"Tx_New",Ushongo!$N$3:AX$3)/Ushongo!$I$3,"")</f>
        <v/>
      </c>
      <c r="U54" s="157" t="str">
        <f>IFERROR(SUMIF(Ushongo!$N$2:BA$2,"Tx_New",Ushongo!$N$3:BA$3)/Ushongo!$I$3,"")</f>
        <v/>
      </c>
      <c r="V54" s="157" t="str">
        <f>IFERROR(SUMIF(Ushongo!$N$2:BD$2,"Tx_New",Ushongo!$N$3:BD$3)/Ushongo!$I$3,"")</f>
        <v/>
      </c>
      <c r="W54" s="157" t="str">
        <f>IFERROR(SUMIF(Ushongo!$N$2:BG$2,"Tx_New",Ushongo!$N$3:BG$3)/Ushongo!$I$3,"")</f>
        <v/>
      </c>
      <c r="X54" s="157" t="str">
        <f>IFERROR(SUMIF(Ushongo!$N$2:BJ$2,"Tx_New",Ushongo!$N$3:BJ$3)/Ushongo!$I$3,"")</f>
        <v/>
      </c>
      <c r="Y54" s="157" t="str">
        <f>IFERROR(SUMIF(Ushongo!$N$2:BM$2,"Tx_New",Ushongo!$N$3:BM$3)/Ushongo!$I$3,"")</f>
        <v/>
      </c>
      <c r="Z54" s="157" t="str">
        <f>IFERROR(SUMIF(Ushongo!$N$2:BP$2,"Tx_New",Ushongo!$N$3:BP$3)/Ushongo!$I$3,"")</f>
        <v/>
      </c>
      <c r="AA54" s="157" t="str">
        <f>IFERROR(SUMIF(Ushongo!$N$2:BS$2,"Tx_New",Ushongo!$N$3:BS$3)/Ushongo!$I$3,"")</f>
        <v/>
      </c>
      <c r="AB54" s="157" t="str">
        <f>IFERROR(SUMIF(Ushongo!$N$2:BV$2,"Tx_New",Ushongo!$N$3:BV$3)/Ushongo!$I$3,"")</f>
        <v/>
      </c>
      <c r="AC54" s="157" t="str">
        <f>IFERROR(SUMIF(Ushongo!$N$2:BY$2,"Tx_New",Ushongo!$N$3:BY$3)/Ushongo!$I$3,"")</f>
        <v/>
      </c>
      <c r="AD54" s="157" t="str">
        <f>IFERROR(SUMIF(Ushongo!$N$2:CB$2,"Tx_New",Ushongo!$N$3:CB$3)/Ushongo!$I$3,"")</f>
        <v/>
      </c>
      <c r="AE54" s="157" t="str">
        <f>IFERROR(SUMIF(Ushongo!$N$2:CE$2,"Tx_New",Ushongo!$N$3:CE$3)/Ushongo!$I$3,"")</f>
        <v/>
      </c>
      <c r="AF54" s="157" t="str">
        <f>IFERROR(SUMIF(Ushongo!$N$2:CH$2,"Tx_New",Ushongo!$N$3:CH$3)/Ushongo!$I$3,"")</f>
        <v/>
      </c>
      <c r="AG54" s="157" t="str">
        <f>IFERROR(SUMIF(Ushongo!$N$2:CK$2,"Tx_New",Ushongo!$N$3:CK$3)/Ushongo!$I$3,"")</f>
        <v/>
      </c>
    </row>
    <row r="55" spans="7:33" x14ac:dyDescent="0.25">
      <c r="G55" s="2" t="str">
        <f t="shared" ca="1" si="12"/>
        <v>LGA8</v>
      </c>
      <c r="H55" s="157" t="str">
        <f>IFERROR(SUMIF('LGA8'!$M$2:M$2,"Tx_New",'LGA8'!$M$3:M$3)/'LGA8'!$H$3,"")</f>
        <v/>
      </c>
      <c r="I55" s="157" t="str">
        <f>IFERROR(SUMIF('LGA8'!$M$2:P$2,"Tx_New",'LGA8'!$M$3:P$3)/'LGA8'!$H$3,"")</f>
        <v/>
      </c>
      <c r="J55" s="157" t="str">
        <f>IFERROR(SUMIF('LGA8'!$M$2:S$2,"Tx_New",'LGA8'!$M$3:S$3)/'LGA8'!$H$3,"")</f>
        <v/>
      </c>
      <c r="K55" s="157" t="str">
        <f>IFERROR(SUMIF('LGA8'!$M$2:V$2,"Tx_New",'LGA8'!$M$3:V$3)/'LGA8'!$H$3,"")</f>
        <v/>
      </c>
      <c r="L55" s="157" t="str">
        <f>IFERROR(SUMIF('LGA8'!$M$2:Y$2,"Tx_New",'LGA8'!$M$3:Y$3)/'LGA8'!$H$3,"")</f>
        <v/>
      </c>
      <c r="M55" s="157" t="str">
        <f>IFERROR(SUMIF('LGA8'!$M$2:AB$2,"Tx_New",'LGA8'!$M$3:AB$3)/'LGA8'!$H$3,"")</f>
        <v/>
      </c>
      <c r="N55" s="157" t="str">
        <f>IFERROR(SUMIF('LGA8'!$M$2:AE$2,"Tx_New",'LGA8'!$M$3:AE$3)/'LGA8'!$H$3,"")</f>
        <v/>
      </c>
      <c r="O55" s="157" t="str">
        <f>IFERROR(SUMIF('LGA8'!$M$2:AH$2,"Tx_New",'LGA8'!$M$3:AH$3)/'LGA8'!$H$3,"")</f>
        <v/>
      </c>
      <c r="P55" s="157" t="str">
        <f>IFERROR(SUMIF('LGA8'!$M$2:AK$2,"Tx_New",'LGA8'!$M$3:AK$3)/'LGA8'!$H$3,"")</f>
        <v/>
      </c>
      <c r="Q55" s="157" t="str">
        <f>IFERROR(SUMIF('LGA8'!$M$2:AN$2,"Tx_New",'LGA8'!$M$3:AN$3)/'LGA8'!$H$3,"")</f>
        <v/>
      </c>
      <c r="R55" s="157" t="str">
        <f>IFERROR(SUMIF('LGA8'!$M$2:AQ$2,"Tx_New",'LGA8'!$M$3:AQ$3)/'LGA8'!$H$3,"")</f>
        <v/>
      </c>
      <c r="S55" s="157" t="str">
        <f>IFERROR(SUMIF('LGA8'!$M$2:AT$2,"Tx_New",'LGA8'!$M$3:AT$3)/'LGA8'!$H$3,"")</f>
        <v/>
      </c>
      <c r="T55" s="157" t="str">
        <f>IFERROR(SUMIF('LGA8'!$M$2:AW$2,"Tx_New",'LGA8'!$M$3:AW$3)/'LGA8'!$H$3,"")</f>
        <v/>
      </c>
      <c r="U55" s="157" t="str">
        <f>IFERROR(SUMIF('LGA8'!$M$2:AZ$2,"Tx_New",'LGA8'!$M$3:AZ$3)/'LGA8'!$H$3,"")</f>
        <v/>
      </c>
      <c r="V55" s="157" t="str">
        <f>IFERROR(SUMIF('LGA8'!$M$2:BC$2,"Tx_New",'LGA8'!$M$3:BC$3)/'LGA8'!$H$3,"")</f>
        <v/>
      </c>
      <c r="W55" s="157" t="str">
        <f>IFERROR(SUMIF('LGA8'!$M$2:BF$2,"Tx_New",'LGA8'!$M$3:BF$3)/'LGA8'!$H$3,"")</f>
        <v/>
      </c>
      <c r="X55" s="157" t="str">
        <f>IFERROR(SUMIF('LGA8'!$M$2:BI$2,"Tx_New",'LGA8'!$M$3:BI$3)/'LGA8'!$H$3,"")</f>
        <v/>
      </c>
      <c r="Y55" s="157" t="str">
        <f>IFERROR(SUMIF('LGA8'!$M$2:BL$2,"Tx_New",'LGA8'!$M$3:BL$3)/'LGA8'!$H$3,"")</f>
        <v/>
      </c>
      <c r="Z55" s="157" t="str">
        <f>IFERROR(SUMIF('LGA8'!$M$2:BO$2,"Tx_New",'LGA8'!$M$3:BO$3)/'LGA8'!$H$3,"")</f>
        <v/>
      </c>
      <c r="AA55" s="157" t="str">
        <f>IFERROR(SUMIF('LGA8'!$M$2:BR$2,"Tx_New",'LGA8'!$M$3:BR$3)/'LGA8'!$H$3,"")</f>
        <v/>
      </c>
      <c r="AB55" s="157" t="str">
        <f>IFERROR(SUMIF('LGA8'!$M$2:BU$2,"Tx_New",'LGA8'!$M$3:BU$3)/'LGA8'!$H$3,"")</f>
        <v/>
      </c>
      <c r="AC55" s="157" t="str">
        <f>IFERROR(SUMIF('LGA8'!$M$2:BX$2,"Tx_New",'LGA8'!$M$3:BX$3)/'LGA8'!$H$3,"")</f>
        <v/>
      </c>
      <c r="AD55" s="157" t="str">
        <f>IFERROR(SUMIF('LGA8'!$M$2:CA$2,"Tx_New",'LGA8'!$M$3:CA$3)/'LGA8'!$H$3,"")</f>
        <v/>
      </c>
      <c r="AE55" s="157" t="str">
        <f>IFERROR(SUMIF('LGA8'!$M$2:CD$2,"Tx_New",'LGA8'!$M$3:CD$3)/'LGA8'!$H$3,"")</f>
        <v/>
      </c>
      <c r="AF55" s="157" t="str">
        <f>IFERROR(SUMIF('LGA8'!$M$2:CG$2,"Tx_New",'LGA8'!$M$3:CG$3)/'LGA8'!$H$3,"")</f>
        <v/>
      </c>
      <c r="AG55" s="157" t="str">
        <f>IFERROR(SUMIF('LGA8'!$M$2:CJ$2,"Tx_New",'LGA8'!$M$3:CJ$3)/'LGA8'!$H$3,"")</f>
        <v/>
      </c>
    </row>
    <row r="56" spans="7:33" x14ac:dyDescent="0.25">
      <c r="G56" s="2" t="str">
        <f t="shared" ca="1" si="12"/>
        <v>LGA9</v>
      </c>
      <c r="H56" s="157" t="str">
        <f>IFERROR(SUMIF('LGA9'!$M$2:M$2,"Tx_New",'LGA9'!$M$3:M$3)/'LGA9'!$H$3,"")</f>
        <v/>
      </c>
      <c r="I56" s="157" t="str">
        <f>IFERROR(SUMIF('LGA9'!$M$2:P$2,"Tx_New",'LGA9'!$M$3:P$3)/'LGA9'!$H$3,"")</f>
        <v/>
      </c>
      <c r="J56" s="157" t="str">
        <f>IFERROR(SUMIF('LGA9'!$M$2:S$2,"Tx_New",'LGA9'!$M$3:S$3)/'LGA9'!$H$3,"")</f>
        <v/>
      </c>
      <c r="K56" s="157" t="str">
        <f>IFERROR(SUMIF('LGA9'!$M$2:V$2,"Tx_New",'LGA9'!$M$3:V$3)/'LGA9'!$H$3,"")</f>
        <v/>
      </c>
      <c r="L56" s="157" t="str">
        <f>IFERROR(SUMIF('LGA9'!$M$2:Y$2,"Tx_New",'LGA9'!$M$3:Y$3)/'LGA9'!$H$3,"")</f>
        <v/>
      </c>
      <c r="M56" s="157" t="str">
        <f>IFERROR(SUMIF('LGA9'!$M$2:AB$2,"Tx_New",'LGA9'!$M$3:AB$3)/'LGA9'!$H$3,"")</f>
        <v/>
      </c>
      <c r="N56" s="157" t="str">
        <f>IFERROR(SUMIF('LGA9'!$M$2:AE$2,"Tx_New",'LGA9'!$M$3:AE$3)/'LGA9'!$H$3,"")</f>
        <v/>
      </c>
      <c r="O56" s="157" t="str">
        <f>IFERROR(SUMIF('LGA9'!$M$2:AH$2,"Tx_New",'LGA9'!$M$3:AH$3)/'LGA9'!$H$3,"")</f>
        <v/>
      </c>
      <c r="P56" s="157" t="str">
        <f>IFERROR(SUMIF('LGA9'!$M$2:AK$2,"Tx_New",'LGA9'!$M$3:AK$3)/'LGA9'!$H$3,"")</f>
        <v/>
      </c>
      <c r="Q56" s="157" t="str">
        <f>IFERROR(SUMIF('LGA9'!$M$2:AN$2,"Tx_New",'LGA9'!$M$3:AN$3)/'LGA9'!$H$3,"")</f>
        <v/>
      </c>
      <c r="R56" s="157" t="str">
        <f>IFERROR(SUMIF('LGA9'!$M$2:AQ$2,"Tx_New",'LGA9'!$M$3:AQ$3)/'LGA9'!$H$3,"")</f>
        <v/>
      </c>
      <c r="S56" s="157" t="str">
        <f>IFERROR(SUMIF('LGA9'!$M$2:AT$2,"Tx_New",'LGA9'!$M$3:AT$3)/'LGA9'!$H$3,"")</f>
        <v/>
      </c>
      <c r="T56" s="157" t="str">
        <f>IFERROR(SUMIF('LGA9'!$M$2:AW$2,"Tx_New",'LGA9'!$M$3:AW$3)/'LGA9'!$H$3,"")</f>
        <v/>
      </c>
      <c r="U56" s="157" t="str">
        <f>IFERROR(SUMIF('LGA9'!$M$2:AZ$2,"Tx_New",'LGA9'!$M$3:AZ$3)/'LGA9'!$H$3,"")</f>
        <v/>
      </c>
      <c r="V56" s="157" t="str">
        <f>IFERROR(SUMIF('LGA9'!$M$2:BC$2,"Tx_New",'LGA9'!$M$3:BC$3)/'LGA9'!$H$3,"")</f>
        <v/>
      </c>
      <c r="W56" s="157" t="str">
        <f>IFERROR(SUMIF('LGA9'!$M$2:BF$2,"Tx_New",'LGA9'!$M$3:BF$3)/'LGA9'!$H$3,"")</f>
        <v/>
      </c>
      <c r="X56" s="157" t="str">
        <f>IFERROR(SUMIF('LGA9'!$M$2:BI$2,"Tx_New",'LGA9'!$M$3:BI$3)/'LGA9'!$H$3,"")</f>
        <v/>
      </c>
      <c r="Y56" s="157" t="str">
        <f>IFERROR(SUMIF('LGA9'!$M$2:BL$2,"Tx_New",'LGA9'!$M$3:BL$3)/'LGA9'!$H$3,"")</f>
        <v/>
      </c>
      <c r="Z56" s="157" t="str">
        <f>IFERROR(SUMIF('LGA9'!$M$2:BO$2,"Tx_New",'LGA9'!$M$3:BO$3)/'LGA9'!$H$3,"")</f>
        <v/>
      </c>
      <c r="AA56" s="157" t="str">
        <f>IFERROR(SUMIF('LGA9'!$M$2:BR$2,"Tx_New",'LGA9'!$M$3:BR$3)/'LGA9'!$H$3,"")</f>
        <v/>
      </c>
      <c r="AB56" s="157" t="str">
        <f>IFERROR(SUMIF('LGA9'!$M$2:BU$2,"Tx_New",'LGA9'!$M$3:BU$3)/'LGA9'!$H$3,"")</f>
        <v/>
      </c>
      <c r="AC56" s="157" t="str">
        <f>IFERROR(SUMIF('LGA9'!$M$2:BX$2,"Tx_New",'LGA9'!$M$3:BX$3)/'LGA9'!$H$3,"")</f>
        <v/>
      </c>
      <c r="AD56" s="157" t="str">
        <f>IFERROR(SUMIF('LGA9'!$M$2:CA$2,"Tx_New",'LGA9'!$M$3:CA$3)/'LGA9'!$H$3,"")</f>
        <v/>
      </c>
      <c r="AE56" s="157" t="str">
        <f>IFERROR(SUMIF('LGA9'!$M$2:CD$2,"Tx_New",'LGA9'!$M$3:CD$3)/'LGA9'!$H$3,"")</f>
        <v/>
      </c>
      <c r="AF56" s="157" t="str">
        <f>IFERROR(SUMIF('LGA9'!$M$2:CG$2,"Tx_New",'LGA9'!$M$3:CG$3)/'LGA9'!$H$3,"")</f>
        <v/>
      </c>
      <c r="AG56" s="157" t="str">
        <f>IFERROR(SUMIF('LGA9'!$M$2:CJ$2,"Tx_New",'LGA9'!$M$3:CJ$3)/'LGA9'!$H$3,"")</f>
        <v/>
      </c>
    </row>
    <row r="57" spans="7:33" x14ac:dyDescent="0.25">
      <c r="G57" s="148" t="str">
        <f t="shared" ca="1" si="12"/>
        <v>LGA10</v>
      </c>
      <c r="H57" s="151" t="str">
        <f>IFERROR(SUMIF('LGA10'!$M$2:M$2,"Tx_New",'LGA10'!$M$3:M$3)/'LGA10'!$H$3,"")</f>
        <v/>
      </c>
      <c r="I57" s="151" t="str">
        <f>IFERROR(SUMIF('LGA10'!$M$2:P$2,"Tx_New",'LGA10'!$M$3:P$3)/'LGA10'!$H$3,"")</f>
        <v/>
      </c>
      <c r="J57" s="151" t="str">
        <f>IFERROR(SUMIF('LGA10'!$M$2:S$2,"Tx_New",'LGA10'!$M$3:S$3)/'LGA10'!$H$3,"")</f>
        <v/>
      </c>
      <c r="K57" s="151" t="str">
        <f>IFERROR(SUMIF('LGA10'!$M$2:V$2,"Tx_New",'LGA10'!$M$3:V$3)/'LGA10'!$H$3,"")</f>
        <v/>
      </c>
      <c r="L57" s="151" t="str">
        <f>IFERROR(SUMIF('LGA10'!$M$2:Y$2,"Tx_New",'LGA10'!$M$3:Y$3)/'LGA10'!$H$3,"")</f>
        <v/>
      </c>
      <c r="M57" s="151" t="str">
        <f>IFERROR(SUMIF('LGA10'!$M$2:AB$2,"Tx_New",'LGA10'!$M$3:AB$3)/'LGA10'!$H$3,"")</f>
        <v/>
      </c>
      <c r="N57" s="151" t="str">
        <f>IFERROR(SUMIF('LGA10'!$M$2:AE$2,"Tx_New",'LGA10'!$M$3:AE$3)/'LGA10'!$H$3,"")</f>
        <v/>
      </c>
      <c r="O57" s="151" t="str">
        <f>IFERROR(SUMIF('LGA10'!$M$2:AH$2,"Tx_New",'LGA10'!$M$3:AH$3)/'LGA10'!$H$3,"")</f>
        <v/>
      </c>
      <c r="P57" s="151" t="str">
        <f>IFERROR(SUMIF('LGA10'!$M$2:AK$2,"Tx_New",'LGA10'!$M$3:AK$3)/'LGA10'!$H$3,"")</f>
        <v/>
      </c>
      <c r="Q57" s="151" t="str">
        <f>IFERROR(SUMIF('LGA10'!$M$2:AN$2,"Tx_New",'LGA10'!$M$3:AN$3)/'LGA10'!$H$3,"")</f>
        <v/>
      </c>
      <c r="R57" s="151" t="str">
        <f>IFERROR(SUMIF('LGA10'!$M$2:AQ$2,"Tx_New",'LGA10'!$M$3:AQ$3)/'LGA10'!$H$3,"")</f>
        <v/>
      </c>
      <c r="S57" s="151" t="str">
        <f>IFERROR(SUMIF('LGA10'!$M$2:AT$2,"Tx_New",'LGA10'!$M$3:AT$3)/'LGA10'!$H$3,"")</f>
        <v/>
      </c>
      <c r="T57" s="151" t="str">
        <f>IFERROR(SUMIF('LGA10'!$M$2:AW$2,"Tx_New",'LGA10'!$M$3:AW$3)/'LGA10'!$H$3,"")</f>
        <v/>
      </c>
      <c r="U57" s="151" t="str">
        <f>IFERROR(SUMIF('LGA10'!$M$2:AZ$2,"Tx_New",'LGA10'!$M$3:AZ$3)/'LGA10'!$H$3,"")</f>
        <v/>
      </c>
      <c r="V57" s="151" t="str">
        <f>IFERROR(SUMIF('LGA10'!$M$2:BC$2,"Tx_New",'LGA10'!$M$3:BC$3)/'LGA10'!$H$3,"")</f>
        <v/>
      </c>
      <c r="W57" s="151" t="str">
        <f>IFERROR(SUMIF('LGA10'!$M$2:BF$2,"Tx_New",'LGA10'!$M$3:BF$3)/'LGA10'!$H$3,"")</f>
        <v/>
      </c>
      <c r="X57" s="151" t="str">
        <f>IFERROR(SUMIF('LGA10'!$M$2:BI$2,"Tx_New",'LGA10'!$M$3:BI$3)/'LGA10'!$H$3,"")</f>
        <v/>
      </c>
      <c r="Y57" s="151" t="str">
        <f>IFERROR(SUMIF('LGA10'!$M$2:BL$2,"Tx_New",'LGA10'!$M$3:BL$3)/'LGA10'!$H$3,"")</f>
        <v/>
      </c>
      <c r="Z57" s="151" t="str">
        <f>IFERROR(SUMIF('LGA10'!$M$2:BO$2,"Tx_New",'LGA10'!$M$3:BO$3)/'LGA10'!$H$3,"")</f>
        <v/>
      </c>
      <c r="AA57" s="151" t="str">
        <f>IFERROR(SUMIF('LGA10'!$M$2:BR$2,"Tx_New",'LGA10'!$M$3:BR$3)/'LGA10'!$H$3,"")</f>
        <v/>
      </c>
      <c r="AB57" s="151" t="str">
        <f>IFERROR(SUMIF('LGA10'!$M$2:BU$2,"Tx_New",'LGA10'!$M$3:BU$3)/'LGA10'!$H$3,"")</f>
        <v/>
      </c>
      <c r="AC57" s="151" t="str">
        <f>IFERROR(SUMIF('LGA10'!$M$2:BX$2,"Tx_New",'LGA10'!$M$3:BX$3)/'LGA10'!$H$3,"")</f>
        <v/>
      </c>
      <c r="AD57" s="151" t="str">
        <f>IFERROR(SUMIF('LGA10'!$M$2:CA$2,"Tx_New",'LGA10'!$M$3:CA$3)/'LGA10'!$H$3,"")</f>
        <v/>
      </c>
      <c r="AE57" s="151" t="str">
        <f>IFERROR(SUMIF('LGA10'!$M$2:CD$2,"Tx_New",'LGA10'!$M$3:CD$3)/'LGA10'!$H$3,"")</f>
        <v/>
      </c>
      <c r="AF57" s="151" t="str">
        <f>IFERROR(SUMIF('LGA10'!$M$2:CG$2,"Tx_New",'LGA10'!$M$3:CG$3)/'LGA10'!$H$3,"")</f>
        <v/>
      </c>
      <c r="AG57" s="151" t="str">
        <f>IFERROR(SUMIF('LGA10'!$M$2:CJ$2,"Tx_New",'LGA10'!$M$3:CJ$3)/'LGA10'!$H$3,"")</f>
        <v/>
      </c>
    </row>
  </sheetData>
  <sheetProtection selectLockedCells="1"/>
  <mergeCells count="1">
    <mergeCell ref="A1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9.5703125" style="1" customWidth="1"/>
    <col min="2" max="2" width="5.85546875" style="1" customWidth="1"/>
    <col min="3" max="3" width="75.14062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113</v>
      </c>
      <c r="B1" s="209" t="str">
        <f ca="1">'LGA Registration'!A4</f>
        <v>Tarka</v>
      </c>
      <c r="C1" s="210"/>
      <c r="D1" s="118" t="s">
        <v>40</v>
      </c>
      <c r="E1" s="207" t="s">
        <v>7</v>
      </c>
      <c r="F1" s="208"/>
      <c r="G1" s="208"/>
      <c r="H1" s="208"/>
      <c r="I1" s="208"/>
      <c r="J1" s="208"/>
      <c r="K1" s="211" t="s">
        <v>8</v>
      </c>
      <c r="L1" s="201" t="s">
        <v>51</v>
      </c>
      <c r="M1" s="202"/>
      <c r="N1" s="203"/>
      <c r="O1" s="201" t="s">
        <v>52</v>
      </c>
      <c r="P1" s="204"/>
      <c r="Q1" s="205"/>
      <c r="R1" s="201" t="s">
        <v>53</v>
      </c>
      <c r="S1" s="204"/>
      <c r="T1" s="205"/>
      <c r="U1" s="201" t="s">
        <v>54</v>
      </c>
      <c r="V1" s="202"/>
      <c r="W1" s="203"/>
      <c r="X1" s="201" t="s">
        <v>55</v>
      </c>
      <c r="Y1" s="204"/>
      <c r="Z1" s="203"/>
      <c r="AA1" s="201" t="s">
        <v>56</v>
      </c>
      <c r="AB1" s="204"/>
      <c r="AC1" s="205"/>
      <c r="AD1" s="201" t="s">
        <v>57</v>
      </c>
      <c r="AE1" s="204"/>
      <c r="AF1" s="203"/>
      <c r="AG1" s="201" t="s">
        <v>58</v>
      </c>
      <c r="AH1" s="204"/>
      <c r="AI1" s="205"/>
      <c r="AJ1" s="201" t="s">
        <v>59</v>
      </c>
      <c r="AK1" s="202"/>
      <c r="AL1" s="203"/>
      <c r="AM1" s="201" t="s">
        <v>60</v>
      </c>
      <c r="AN1" s="202"/>
      <c r="AO1" s="203"/>
      <c r="AP1" s="201" t="s">
        <v>61</v>
      </c>
      <c r="AQ1" s="202"/>
      <c r="AR1" s="203"/>
      <c r="AS1" s="201" t="s">
        <v>62</v>
      </c>
      <c r="AT1" s="202"/>
      <c r="AU1" s="203"/>
      <c r="AV1" s="201" t="s">
        <v>63</v>
      </c>
      <c r="AW1" s="202"/>
      <c r="AX1" s="203"/>
      <c r="AY1" s="201" t="s">
        <v>64</v>
      </c>
      <c r="AZ1" s="202"/>
      <c r="BA1" s="203"/>
      <c r="BB1" s="201" t="s">
        <v>65</v>
      </c>
      <c r="BC1" s="202"/>
      <c r="BD1" s="203"/>
      <c r="BE1" s="201" t="s">
        <v>66</v>
      </c>
      <c r="BF1" s="202"/>
      <c r="BG1" s="203"/>
      <c r="BH1" s="201" t="s">
        <v>67</v>
      </c>
      <c r="BI1" s="202"/>
      <c r="BJ1" s="203"/>
      <c r="BK1" s="201" t="s">
        <v>68</v>
      </c>
      <c r="BL1" s="202"/>
      <c r="BM1" s="203"/>
      <c r="BN1" s="201" t="s">
        <v>69</v>
      </c>
      <c r="BO1" s="202"/>
      <c r="BP1" s="203"/>
      <c r="BQ1" s="201" t="s">
        <v>70</v>
      </c>
      <c r="BR1" s="202"/>
      <c r="BS1" s="203"/>
      <c r="BT1" s="201" t="s">
        <v>71</v>
      </c>
      <c r="BU1" s="202"/>
      <c r="BV1" s="203"/>
      <c r="BW1" s="201" t="s">
        <v>72</v>
      </c>
      <c r="BX1" s="202"/>
      <c r="BY1" s="203"/>
      <c r="BZ1" s="201" t="s">
        <v>73</v>
      </c>
      <c r="CA1" s="202"/>
      <c r="CB1" s="203"/>
      <c r="CC1" s="206" t="s">
        <v>74</v>
      </c>
      <c r="CD1" s="204"/>
      <c r="CE1" s="205"/>
      <c r="CF1" s="201"/>
      <c r="CG1" s="204"/>
      <c r="CH1" s="205"/>
      <c r="CI1" s="206"/>
      <c r="CJ1" s="204"/>
      <c r="CK1" s="205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1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0</v>
      </c>
      <c r="F3" s="127">
        <f>SUM(L3,O3,R3,U3,X3,AA3,AD3,AG3,AJ3,AM3,AP3,AS3,AV3,AY3,BB3,BE3,BH3,BK3,BN3,BQ3,BT3,BW3,BZ3,CC3,CF3,CI3)</f>
        <v>8980</v>
      </c>
      <c r="G3" s="32">
        <f>SUM(G8:G255)</f>
        <v>0</v>
      </c>
      <c r="H3" s="127">
        <f>SUM(M3,P3,S3,V3,Y3,AB3,AE3,AH3,AK3,AN3,AQ3,AT3,AW3,AZ3,BC3,BF3,BI3,BL3,BO3,BR3,BU3,BX3,CA3,CD3,CG3,CJ3)</f>
        <v>238</v>
      </c>
      <c r="I3" s="32">
        <f>SUM(I8:I255)</f>
        <v>0</v>
      </c>
      <c r="J3" s="128">
        <f>SUM(N3,Q3,T3,W3,Z3,AC3,AF3,AI3,AL3,AO3,AR3,AU3,AX3,BA3,BD3,BG3,BJ3,BM3,BP3,BS3,BV3,BY3,CB3,CE3,CH3,CK3)</f>
        <v>138</v>
      </c>
      <c r="K3" s="32"/>
      <c r="L3" s="98">
        <f>IF(COUNTA(L8:L255)=0,"",SUM(L8:L255))</f>
        <v>0</v>
      </c>
      <c r="M3" s="98">
        <f t="shared" ref="M3:BX3" si="0">IF(COUNTA(M8:M255)=0,"",SUM(M8:M255))</f>
        <v>0</v>
      </c>
      <c r="N3" s="98">
        <f t="shared" si="0"/>
        <v>0</v>
      </c>
      <c r="O3" s="98">
        <f t="shared" si="0"/>
        <v>0</v>
      </c>
      <c r="P3" s="98">
        <f t="shared" si="0"/>
        <v>0</v>
      </c>
      <c r="Q3" s="98">
        <f t="shared" si="0"/>
        <v>0</v>
      </c>
      <c r="R3" s="98">
        <f t="shared" si="0"/>
        <v>0</v>
      </c>
      <c r="S3" s="98">
        <f t="shared" si="0"/>
        <v>0</v>
      </c>
      <c r="T3" s="98">
        <f t="shared" si="0"/>
        <v>0</v>
      </c>
      <c r="U3" s="98">
        <f t="shared" si="0"/>
        <v>0</v>
      </c>
      <c r="V3" s="98">
        <f t="shared" si="0"/>
        <v>0</v>
      </c>
      <c r="W3" s="98">
        <f t="shared" si="0"/>
        <v>0</v>
      </c>
      <c r="X3" s="98">
        <f t="shared" si="0"/>
        <v>0</v>
      </c>
      <c r="Y3" s="98">
        <f t="shared" si="0"/>
        <v>0</v>
      </c>
      <c r="Z3" s="98">
        <f t="shared" si="0"/>
        <v>0</v>
      </c>
      <c r="AA3" s="98">
        <f t="shared" si="0"/>
        <v>0</v>
      </c>
      <c r="AB3" s="98">
        <f t="shared" si="0"/>
        <v>0</v>
      </c>
      <c r="AC3" s="98">
        <f t="shared" si="0"/>
        <v>0</v>
      </c>
      <c r="AD3" s="98">
        <f t="shared" si="0"/>
        <v>0</v>
      </c>
      <c r="AE3" s="98">
        <f t="shared" si="0"/>
        <v>0</v>
      </c>
      <c r="AF3" s="98">
        <f t="shared" si="0"/>
        <v>0</v>
      </c>
      <c r="AG3" s="98">
        <f t="shared" si="0"/>
        <v>0</v>
      </c>
      <c r="AH3" s="98">
        <f t="shared" si="0"/>
        <v>0</v>
      </c>
      <c r="AI3" s="98">
        <f t="shared" si="0"/>
        <v>0</v>
      </c>
      <c r="AJ3" s="98">
        <f t="shared" si="0"/>
        <v>189</v>
      </c>
      <c r="AK3" s="98">
        <f t="shared" si="0"/>
        <v>5</v>
      </c>
      <c r="AL3" s="98">
        <f t="shared" si="0"/>
        <v>1</v>
      </c>
      <c r="AM3" s="98">
        <f t="shared" si="0"/>
        <v>385</v>
      </c>
      <c r="AN3" s="98">
        <f t="shared" si="0"/>
        <v>21</v>
      </c>
      <c r="AO3" s="98">
        <f t="shared" si="0"/>
        <v>6</v>
      </c>
      <c r="AP3" s="98">
        <f t="shared" si="0"/>
        <v>137</v>
      </c>
      <c r="AQ3" s="98">
        <f t="shared" si="0"/>
        <v>2</v>
      </c>
      <c r="AR3" s="98">
        <f t="shared" si="0"/>
        <v>2</v>
      </c>
      <c r="AS3" s="98">
        <f t="shared" si="0"/>
        <v>400</v>
      </c>
      <c r="AT3" s="98">
        <f t="shared" si="0"/>
        <v>6</v>
      </c>
      <c r="AU3" s="98">
        <f t="shared" si="0"/>
        <v>4</v>
      </c>
      <c r="AV3" s="98">
        <f t="shared" si="0"/>
        <v>58</v>
      </c>
      <c r="AW3" s="98">
        <f t="shared" si="0"/>
        <v>3</v>
      </c>
      <c r="AX3" s="98">
        <f t="shared" si="0"/>
        <v>1</v>
      </c>
      <c r="AY3" s="98">
        <f t="shared" si="0"/>
        <v>262</v>
      </c>
      <c r="AZ3" s="98">
        <f t="shared" si="0"/>
        <v>8</v>
      </c>
      <c r="BA3" s="98">
        <f t="shared" si="0"/>
        <v>4</v>
      </c>
      <c r="BB3" s="98">
        <f t="shared" si="0"/>
        <v>62</v>
      </c>
      <c r="BC3" s="98">
        <f t="shared" si="0"/>
        <v>5</v>
      </c>
      <c r="BD3" s="98">
        <f t="shared" si="0"/>
        <v>1</v>
      </c>
      <c r="BE3" s="98">
        <f t="shared" si="0"/>
        <v>308</v>
      </c>
      <c r="BF3" s="98">
        <f t="shared" si="0"/>
        <v>23</v>
      </c>
      <c r="BG3" s="98">
        <f t="shared" si="0"/>
        <v>18</v>
      </c>
      <c r="BH3" s="98">
        <f t="shared" si="0"/>
        <v>111</v>
      </c>
      <c r="BI3" s="98">
        <f t="shared" si="0"/>
        <v>5</v>
      </c>
      <c r="BJ3" s="98">
        <f t="shared" si="0"/>
        <v>1</v>
      </c>
      <c r="BK3" s="98">
        <f t="shared" si="0"/>
        <v>343</v>
      </c>
      <c r="BL3" s="98">
        <f t="shared" si="0"/>
        <v>29</v>
      </c>
      <c r="BM3" s="98">
        <f t="shared" si="0"/>
        <v>13</v>
      </c>
      <c r="BN3" s="98">
        <f t="shared" si="0"/>
        <v>2252</v>
      </c>
      <c r="BO3" s="98">
        <f t="shared" si="0"/>
        <v>33</v>
      </c>
      <c r="BP3" s="98">
        <f t="shared" si="0"/>
        <v>18</v>
      </c>
      <c r="BQ3" s="98">
        <f t="shared" si="0"/>
        <v>1170</v>
      </c>
      <c r="BR3" s="98">
        <f t="shared" si="0"/>
        <v>28</v>
      </c>
      <c r="BS3" s="98">
        <f t="shared" si="0"/>
        <v>20</v>
      </c>
      <c r="BT3" s="98">
        <f t="shared" si="0"/>
        <v>1182</v>
      </c>
      <c r="BU3" s="98">
        <f t="shared" si="0"/>
        <v>18</v>
      </c>
      <c r="BV3" s="98">
        <f t="shared" si="0"/>
        <v>7</v>
      </c>
      <c r="BW3" s="98">
        <f t="shared" si="0"/>
        <v>1421</v>
      </c>
      <c r="BX3" s="98">
        <f t="shared" si="0"/>
        <v>21</v>
      </c>
      <c r="BY3" s="98">
        <f t="shared" ref="BY3:CE3" si="1">IF(COUNTA(BY8:BY255)=0,"",SUM(BY8:BY255))</f>
        <v>9</v>
      </c>
      <c r="BZ3" s="98">
        <f t="shared" si="1"/>
        <v>220</v>
      </c>
      <c r="CA3" s="98">
        <f t="shared" si="1"/>
        <v>13</v>
      </c>
      <c r="CB3" s="98">
        <f t="shared" si="1"/>
        <v>7</v>
      </c>
      <c r="CC3" s="98">
        <f t="shared" si="1"/>
        <v>480</v>
      </c>
      <c r="CD3" s="98">
        <f t="shared" si="1"/>
        <v>18</v>
      </c>
      <c r="CE3" s="98">
        <f t="shared" si="1"/>
        <v>26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189</v>
      </c>
      <c r="AK4" s="99">
        <f t="shared" si="3"/>
        <v>5</v>
      </c>
      <c r="AL4" s="99">
        <f t="shared" si="3"/>
        <v>1</v>
      </c>
      <c r="AM4" s="99">
        <f t="shared" si="3"/>
        <v>385</v>
      </c>
      <c r="AN4" s="99">
        <f t="shared" si="3"/>
        <v>21</v>
      </c>
      <c r="AO4" s="99">
        <f t="shared" si="3"/>
        <v>6</v>
      </c>
      <c r="AP4" s="99">
        <f t="shared" si="3"/>
        <v>137</v>
      </c>
      <c r="AQ4" s="99">
        <f t="shared" si="3"/>
        <v>2</v>
      </c>
      <c r="AR4" s="99">
        <f t="shared" si="3"/>
        <v>2</v>
      </c>
      <c r="AS4" s="99">
        <f t="shared" si="3"/>
        <v>400</v>
      </c>
      <c r="AT4" s="99">
        <f t="shared" si="3"/>
        <v>6</v>
      </c>
      <c r="AU4" s="99">
        <f t="shared" si="3"/>
        <v>4</v>
      </c>
      <c r="AV4" s="99">
        <f t="shared" si="3"/>
        <v>58</v>
      </c>
      <c r="AW4" s="99">
        <f t="shared" si="3"/>
        <v>3</v>
      </c>
      <c r="AX4" s="99">
        <f t="shared" si="3"/>
        <v>1</v>
      </c>
      <c r="AY4" s="99">
        <f t="shared" si="3"/>
        <v>262</v>
      </c>
      <c r="AZ4" s="99">
        <f t="shared" si="3"/>
        <v>8</v>
      </c>
      <c r="BA4" s="99">
        <f t="shared" si="3"/>
        <v>4</v>
      </c>
      <c r="BB4" s="99">
        <f t="shared" si="3"/>
        <v>62</v>
      </c>
      <c r="BC4" s="99">
        <f t="shared" si="3"/>
        <v>5</v>
      </c>
      <c r="BD4" s="99">
        <f t="shared" si="3"/>
        <v>1</v>
      </c>
      <c r="BE4" s="99">
        <f t="shared" si="3"/>
        <v>308</v>
      </c>
      <c r="BF4" s="99">
        <f t="shared" si="3"/>
        <v>23</v>
      </c>
      <c r="BG4" s="99">
        <f t="shared" si="3"/>
        <v>18</v>
      </c>
      <c r="BH4" s="99">
        <f t="shared" si="3"/>
        <v>111</v>
      </c>
      <c r="BI4" s="99">
        <f t="shared" si="3"/>
        <v>5</v>
      </c>
      <c r="BJ4" s="99">
        <f t="shared" si="3"/>
        <v>1</v>
      </c>
      <c r="BK4" s="99">
        <f t="shared" si="3"/>
        <v>343</v>
      </c>
      <c r="BL4" s="99">
        <f t="shared" si="3"/>
        <v>29</v>
      </c>
      <c r="BM4" s="99">
        <f t="shared" si="3"/>
        <v>13</v>
      </c>
      <c r="BN4" s="99">
        <f t="shared" si="3"/>
        <v>73</v>
      </c>
      <c r="BO4" s="99">
        <f t="shared" si="3"/>
        <v>10</v>
      </c>
      <c r="BP4" s="99">
        <f t="shared" si="3"/>
        <v>18</v>
      </c>
      <c r="BQ4" s="99">
        <f t="shared" si="3"/>
        <v>260</v>
      </c>
      <c r="BR4" s="99">
        <f t="shared" si="3"/>
        <v>23</v>
      </c>
      <c r="BS4" s="99">
        <f t="shared" si="3"/>
        <v>20</v>
      </c>
      <c r="BT4" s="99">
        <f t="shared" si="3"/>
        <v>85</v>
      </c>
      <c r="BU4" s="99">
        <f t="shared" si="3"/>
        <v>12</v>
      </c>
      <c r="BV4" s="99">
        <f t="shared" si="3"/>
        <v>7</v>
      </c>
      <c r="BW4" s="99">
        <f t="shared" si="3"/>
        <v>322</v>
      </c>
      <c r="BX4" s="99">
        <f t="shared" si="3"/>
        <v>15</v>
      </c>
      <c r="BY4" s="99">
        <f t="shared" ref="BY4:CE4" si="4">SUMIF($D$8:$D$255,"Facility",BY8:BY255)</f>
        <v>9</v>
      </c>
      <c r="BZ4" s="99">
        <f t="shared" si="4"/>
        <v>220</v>
      </c>
      <c r="CA4" s="99">
        <f t="shared" si="4"/>
        <v>13</v>
      </c>
      <c r="CB4" s="99">
        <f t="shared" si="4"/>
        <v>7</v>
      </c>
      <c r="CC4" s="99">
        <f t="shared" si="4"/>
        <v>480</v>
      </c>
      <c r="CD4" s="99">
        <f t="shared" si="4"/>
        <v>18</v>
      </c>
      <c r="CE4" s="99">
        <f t="shared" si="4"/>
        <v>26</v>
      </c>
      <c r="CF4" s="99">
        <f t="shared" ref="CF4:CK4" si="5">SUMIF($D$8:$D$255,"Facility",CF8:CF255)</f>
        <v>0</v>
      </c>
      <c r="CG4" s="99">
        <f t="shared" si="5"/>
        <v>0</v>
      </c>
      <c r="CH4" s="99">
        <f t="shared" si="5"/>
        <v>0</v>
      </c>
      <c r="CI4" s="99">
        <f t="shared" si="5"/>
        <v>0</v>
      </c>
      <c r="CJ4" s="99">
        <f t="shared" si="5"/>
        <v>0</v>
      </c>
      <c r="CK4" s="99">
        <f t="shared" si="5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6">SUMIF($D$8:$D$255,"Community",M8:M255)</f>
        <v>0</v>
      </c>
      <c r="N5" s="99">
        <f t="shared" si="6"/>
        <v>0</v>
      </c>
      <c r="O5" s="99">
        <f t="shared" si="6"/>
        <v>0</v>
      </c>
      <c r="P5" s="99">
        <f t="shared" si="6"/>
        <v>0</v>
      </c>
      <c r="Q5" s="99">
        <f t="shared" si="6"/>
        <v>0</v>
      </c>
      <c r="R5" s="99">
        <f t="shared" si="6"/>
        <v>0</v>
      </c>
      <c r="S5" s="99">
        <f t="shared" si="6"/>
        <v>0</v>
      </c>
      <c r="T5" s="99">
        <f t="shared" si="6"/>
        <v>0</v>
      </c>
      <c r="U5" s="99">
        <f t="shared" si="6"/>
        <v>0</v>
      </c>
      <c r="V5" s="99">
        <f t="shared" si="6"/>
        <v>0</v>
      </c>
      <c r="W5" s="99">
        <f t="shared" si="6"/>
        <v>0</v>
      </c>
      <c r="X5" s="99">
        <f t="shared" si="6"/>
        <v>0</v>
      </c>
      <c r="Y5" s="99">
        <f t="shared" si="6"/>
        <v>0</v>
      </c>
      <c r="Z5" s="99">
        <f t="shared" si="6"/>
        <v>0</v>
      </c>
      <c r="AA5" s="99">
        <f t="shared" si="6"/>
        <v>0</v>
      </c>
      <c r="AB5" s="99">
        <f t="shared" si="6"/>
        <v>0</v>
      </c>
      <c r="AC5" s="99">
        <f t="shared" si="6"/>
        <v>0</v>
      </c>
      <c r="AD5" s="99">
        <f t="shared" si="6"/>
        <v>0</v>
      </c>
      <c r="AE5" s="99">
        <f t="shared" si="6"/>
        <v>0</v>
      </c>
      <c r="AF5" s="99">
        <f t="shared" si="6"/>
        <v>0</v>
      </c>
      <c r="AG5" s="99">
        <f t="shared" si="6"/>
        <v>0</v>
      </c>
      <c r="AH5" s="99">
        <f t="shared" si="6"/>
        <v>0</v>
      </c>
      <c r="AI5" s="99">
        <f t="shared" si="6"/>
        <v>0</v>
      </c>
      <c r="AJ5" s="99">
        <f t="shared" si="6"/>
        <v>0</v>
      </c>
      <c r="AK5" s="99">
        <f t="shared" si="6"/>
        <v>0</v>
      </c>
      <c r="AL5" s="99">
        <f t="shared" si="6"/>
        <v>0</v>
      </c>
      <c r="AM5" s="99">
        <f t="shared" si="6"/>
        <v>0</v>
      </c>
      <c r="AN5" s="99">
        <f t="shared" si="6"/>
        <v>0</v>
      </c>
      <c r="AO5" s="99">
        <f t="shared" si="6"/>
        <v>0</v>
      </c>
      <c r="AP5" s="99">
        <f t="shared" si="6"/>
        <v>0</v>
      </c>
      <c r="AQ5" s="99">
        <f t="shared" si="6"/>
        <v>0</v>
      </c>
      <c r="AR5" s="99">
        <f t="shared" si="6"/>
        <v>0</v>
      </c>
      <c r="AS5" s="99">
        <f t="shared" si="6"/>
        <v>0</v>
      </c>
      <c r="AT5" s="99">
        <f t="shared" si="6"/>
        <v>0</v>
      </c>
      <c r="AU5" s="99">
        <f t="shared" si="6"/>
        <v>0</v>
      </c>
      <c r="AV5" s="99">
        <f t="shared" si="6"/>
        <v>0</v>
      </c>
      <c r="AW5" s="99">
        <f t="shared" si="6"/>
        <v>0</v>
      </c>
      <c r="AX5" s="99">
        <f t="shared" si="6"/>
        <v>0</v>
      </c>
      <c r="AY5" s="99">
        <f t="shared" si="6"/>
        <v>0</v>
      </c>
      <c r="AZ5" s="99">
        <f t="shared" si="6"/>
        <v>0</v>
      </c>
      <c r="BA5" s="99">
        <f t="shared" si="6"/>
        <v>0</v>
      </c>
      <c r="BB5" s="99">
        <f t="shared" si="6"/>
        <v>0</v>
      </c>
      <c r="BC5" s="99">
        <f t="shared" si="6"/>
        <v>0</v>
      </c>
      <c r="BD5" s="99">
        <f t="shared" si="6"/>
        <v>0</v>
      </c>
      <c r="BE5" s="99">
        <f t="shared" si="6"/>
        <v>0</v>
      </c>
      <c r="BF5" s="99">
        <f t="shared" si="6"/>
        <v>0</v>
      </c>
      <c r="BG5" s="99">
        <f t="shared" si="6"/>
        <v>0</v>
      </c>
      <c r="BH5" s="99">
        <f t="shared" si="6"/>
        <v>0</v>
      </c>
      <c r="BI5" s="99">
        <f t="shared" si="6"/>
        <v>0</v>
      </c>
      <c r="BJ5" s="99">
        <f t="shared" si="6"/>
        <v>0</v>
      </c>
      <c r="BK5" s="99">
        <f t="shared" si="6"/>
        <v>0</v>
      </c>
      <c r="BL5" s="99">
        <f t="shared" si="6"/>
        <v>0</v>
      </c>
      <c r="BM5" s="99">
        <f t="shared" si="6"/>
        <v>0</v>
      </c>
      <c r="BN5" s="99">
        <f t="shared" si="6"/>
        <v>2179</v>
      </c>
      <c r="BO5" s="99">
        <f t="shared" si="6"/>
        <v>23</v>
      </c>
      <c r="BP5" s="99">
        <f t="shared" si="6"/>
        <v>0</v>
      </c>
      <c r="BQ5" s="99">
        <f t="shared" si="6"/>
        <v>910</v>
      </c>
      <c r="BR5" s="99">
        <f t="shared" si="6"/>
        <v>5</v>
      </c>
      <c r="BS5" s="99">
        <f t="shared" si="6"/>
        <v>0</v>
      </c>
      <c r="BT5" s="99">
        <f t="shared" si="6"/>
        <v>1097</v>
      </c>
      <c r="BU5" s="99">
        <f t="shared" si="6"/>
        <v>6</v>
      </c>
      <c r="BV5" s="99">
        <f t="shared" si="6"/>
        <v>0</v>
      </c>
      <c r="BW5" s="99">
        <f t="shared" si="6"/>
        <v>1099</v>
      </c>
      <c r="BX5" s="99">
        <f t="shared" si="6"/>
        <v>6</v>
      </c>
      <c r="BY5" s="99">
        <f t="shared" ref="BY5:CK5" si="7">SUMIF($D$8:$D$255,"Community",BY8:BY255)</f>
        <v>0</v>
      </c>
      <c r="BZ5" s="99">
        <f t="shared" si="7"/>
        <v>0</v>
      </c>
      <c r="CA5" s="99">
        <f t="shared" si="7"/>
        <v>0</v>
      </c>
      <c r="CB5" s="99">
        <f t="shared" si="7"/>
        <v>0</v>
      </c>
      <c r="CC5" s="99">
        <f t="shared" si="7"/>
        <v>0</v>
      </c>
      <c r="CD5" s="99">
        <f t="shared" si="7"/>
        <v>0</v>
      </c>
      <c r="CE5" s="99">
        <f t="shared" si="7"/>
        <v>0</v>
      </c>
      <c r="CF5" s="99">
        <f t="shared" si="7"/>
        <v>0</v>
      </c>
      <c r="CG5" s="99">
        <f t="shared" si="7"/>
        <v>0</v>
      </c>
      <c r="CH5" s="99">
        <f t="shared" si="7"/>
        <v>0</v>
      </c>
      <c r="CI5" s="99">
        <f t="shared" si="7"/>
        <v>0</v>
      </c>
      <c r="CJ5" s="99">
        <f t="shared" si="7"/>
        <v>0</v>
      </c>
      <c r="CK5" s="99">
        <f t="shared" si="7"/>
        <v>0</v>
      </c>
    </row>
    <row r="6" spans="1:89" hidden="1" x14ac:dyDescent="0.2">
      <c r="D6" s="1" t="s">
        <v>36</v>
      </c>
      <c r="L6" s="100">
        <f t="shared" ref="L6:N7" si="8">SUM(L4,O4,R4,U4,X4,AA4,AD4,AG4,AJ4,AM4,AP4,AS4,AV4,AY4,BB4,BE4,BH4,BK4,BN4,BQ4,BT4,BW4,BZ4,CC4,CF4,CI4)</f>
        <v>3695</v>
      </c>
      <c r="M6" s="100">
        <f t="shared" si="8"/>
        <v>198</v>
      </c>
      <c r="N6" s="100">
        <f t="shared" si="8"/>
        <v>138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8"/>
        <v>5285</v>
      </c>
      <c r="M7" s="100">
        <f t="shared" si="8"/>
        <v>40</v>
      </c>
      <c r="N7" s="100">
        <f t="shared" si="8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87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>
        <v>0</v>
      </c>
      <c r="M8" s="104">
        <v>0</v>
      </c>
      <c r="N8" s="71">
        <v>0</v>
      </c>
      <c r="O8" s="101">
        <v>0</v>
      </c>
      <c r="P8" s="104">
        <v>0</v>
      </c>
      <c r="Q8" s="71">
        <v>0</v>
      </c>
      <c r="R8" s="101">
        <v>0</v>
      </c>
      <c r="S8" s="104">
        <v>0</v>
      </c>
      <c r="T8" s="71">
        <v>0</v>
      </c>
      <c r="U8" s="105">
        <v>0</v>
      </c>
      <c r="V8" s="104">
        <v>0</v>
      </c>
      <c r="W8" s="71">
        <v>0</v>
      </c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57">
        <v>84</v>
      </c>
      <c r="AK8" s="60">
        <v>2</v>
      </c>
      <c r="AL8" s="63">
        <v>0</v>
      </c>
      <c r="AM8" s="57">
        <v>251</v>
      </c>
      <c r="AN8" s="60">
        <v>11</v>
      </c>
      <c r="AO8" s="63">
        <v>6</v>
      </c>
      <c r="AP8" s="57">
        <v>120</v>
      </c>
      <c r="AQ8" s="60">
        <v>2</v>
      </c>
      <c r="AR8" s="63">
        <v>2</v>
      </c>
      <c r="AS8" s="57">
        <v>311</v>
      </c>
      <c r="AT8" s="60">
        <v>2</v>
      </c>
      <c r="AU8" s="63">
        <v>3</v>
      </c>
      <c r="AV8" s="57">
        <v>26</v>
      </c>
      <c r="AW8" s="60">
        <v>3</v>
      </c>
      <c r="AX8" s="63">
        <v>1</v>
      </c>
      <c r="AY8" s="57">
        <v>201</v>
      </c>
      <c r="AZ8" s="60">
        <v>5</v>
      </c>
      <c r="BA8" s="63">
        <v>4</v>
      </c>
      <c r="BB8" s="72">
        <v>36</v>
      </c>
      <c r="BC8" s="72">
        <v>2</v>
      </c>
      <c r="BD8" s="72">
        <v>1</v>
      </c>
      <c r="BE8" s="57">
        <v>241</v>
      </c>
      <c r="BF8" s="60">
        <v>19</v>
      </c>
      <c r="BG8" s="63">
        <v>18</v>
      </c>
      <c r="BH8" s="57">
        <v>61</v>
      </c>
      <c r="BI8" s="60">
        <v>3</v>
      </c>
      <c r="BJ8" s="63">
        <v>1</v>
      </c>
      <c r="BK8" s="57">
        <v>278</v>
      </c>
      <c r="BL8" s="60">
        <v>26</v>
      </c>
      <c r="BM8" s="63">
        <v>13</v>
      </c>
      <c r="BN8" s="57">
        <v>52</v>
      </c>
      <c r="BO8" s="60">
        <v>9</v>
      </c>
      <c r="BP8" s="63">
        <v>18</v>
      </c>
      <c r="BQ8" s="101">
        <v>143</v>
      </c>
      <c r="BR8" s="104">
        <v>16</v>
      </c>
      <c r="BS8" s="71">
        <v>20</v>
      </c>
      <c r="BT8" s="101">
        <v>30</v>
      </c>
      <c r="BU8" s="104">
        <v>6</v>
      </c>
      <c r="BV8" s="71">
        <v>7</v>
      </c>
      <c r="BW8" s="57">
        <v>234</v>
      </c>
      <c r="BX8" s="60">
        <v>11</v>
      </c>
      <c r="BY8" s="63">
        <v>9</v>
      </c>
      <c r="BZ8" s="101">
        <v>179</v>
      </c>
      <c r="CA8" s="104">
        <v>10</v>
      </c>
      <c r="CB8" s="71">
        <v>7</v>
      </c>
      <c r="CC8" s="101">
        <v>401</v>
      </c>
      <c r="CD8" s="104">
        <v>17</v>
      </c>
      <c r="CE8" s="71">
        <v>26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88</v>
      </c>
      <c r="D9" s="68" t="s">
        <v>0</v>
      </c>
      <c r="E9" s="57"/>
      <c r="F9" s="9" t="str">
        <f t="shared" ref="F9:F11" si="9">IFERROR((SUM(L9,O9,R9,U9,X9,AA9,AD9,AG9,AJ9,AM9,AP9,AS9,AV9,AY9,BB9,BE9,BH9,BK9,BN9,BQ9,BT9,BW9,BZ9,CC9,CF9,CI9)/E9),"")</f>
        <v/>
      </c>
      <c r="G9" s="59"/>
      <c r="H9" s="9" t="str">
        <f t="shared" ref="H9:H11" si="10">IFERROR((SUM(M9,P9,S9,V9,Y9,AB9,AE9,AH9,AK9,AN9,AQ9,AT9,AW9,AZ9,BC9,BF9,BI9,BL9,BO9,BR9,BU9,BX9,CA9,CD9,CG9,CJ9)/G9),"")</f>
        <v/>
      </c>
      <c r="I9" s="60"/>
      <c r="J9" s="108" t="str">
        <f t="shared" ref="J9:J11" si="11">IFERROR((SUM(N9,Q9,T9,W9,Z9,AC9,AF9,AI9,AL9,AO9,AR9,AU9,AX9,BA9,BD9,BG9,BJ9,BM9,BP9,BS9,BV9,BY9,CB9,CE9,CH9,CK9)/I9),"")</f>
        <v/>
      </c>
      <c r="K9" s="110" t="str">
        <f t="shared" ref="K9:K240" si="12">IFERROR(H9-F9,"")</f>
        <v/>
      </c>
      <c r="L9" s="62">
        <v>0</v>
      </c>
      <c r="M9" s="60">
        <v>0</v>
      </c>
      <c r="N9" s="63">
        <v>0</v>
      </c>
      <c r="O9" s="57">
        <v>0</v>
      </c>
      <c r="P9" s="60">
        <v>0</v>
      </c>
      <c r="Q9" s="63">
        <v>0</v>
      </c>
      <c r="R9" s="57">
        <v>0</v>
      </c>
      <c r="S9" s="60">
        <v>0</v>
      </c>
      <c r="T9" s="63">
        <v>0</v>
      </c>
      <c r="U9" s="57">
        <v>0</v>
      </c>
      <c r="V9" s="60">
        <v>0</v>
      </c>
      <c r="W9" s="63">
        <v>0</v>
      </c>
      <c r="X9" s="57">
        <v>0</v>
      </c>
      <c r="Y9" s="60">
        <v>0</v>
      </c>
      <c r="Z9" s="63">
        <v>0</v>
      </c>
      <c r="AA9" s="57">
        <v>0</v>
      </c>
      <c r="AB9" s="60">
        <v>0</v>
      </c>
      <c r="AC9" s="63">
        <v>0</v>
      </c>
      <c r="AD9" s="57">
        <v>0</v>
      </c>
      <c r="AE9" s="60">
        <v>0</v>
      </c>
      <c r="AF9" s="63">
        <v>0</v>
      </c>
      <c r="AG9" s="57">
        <v>0</v>
      </c>
      <c r="AH9" s="60">
        <v>0</v>
      </c>
      <c r="AI9" s="63">
        <v>0</v>
      </c>
      <c r="AJ9" s="57">
        <v>105</v>
      </c>
      <c r="AK9" s="60">
        <v>3</v>
      </c>
      <c r="AL9" s="63">
        <v>1</v>
      </c>
      <c r="AM9" s="57">
        <v>134</v>
      </c>
      <c r="AN9" s="60">
        <v>10</v>
      </c>
      <c r="AO9" s="63">
        <v>0</v>
      </c>
      <c r="AP9" s="57">
        <v>17</v>
      </c>
      <c r="AQ9" s="60">
        <v>0</v>
      </c>
      <c r="AR9" s="63">
        <v>0</v>
      </c>
      <c r="AS9" s="57">
        <v>89</v>
      </c>
      <c r="AT9" s="60">
        <v>4</v>
      </c>
      <c r="AU9" s="63">
        <v>1</v>
      </c>
      <c r="AV9" s="57">
        <v>32</v>
      </c>
      <c r="AW9" s="60">
        <v>0</v>
      </c>
      <c r="AX9" s="63"/>
      <c r="AY9" s="57">
        <v>61</v>
      </c>
      <c r="AZ9" s="60">
        <v>3</v>
      </c>
      <c r="BA9" s="63"/>
      <c r="BB9" s="72">
        <v>26</v>
      </c>
      <c r="BC9" s="72">
        <v>3</v>
      </c>
      <c r="BD9" s="72"/>
      <c r="BE9" s="57">
        <v>67</v>
      </c>
      <c r="BF9" s="60">
        <v>4</v>
      </c>
      <c r="BG9" s="63"/>
      <c r="BH9" s="57">
        <v>50</v>
      </c>
      <c r="BI9" s="60">
        <v>2</v>
      </c>
      <c r="BJ9" s="63"/>
      <c r="BK9" s="57">
        <v>65</v>
      </c>
      <c r="BL9" s="60">
        <v>3</v>
      </c>
      <c r="BM9" s="63">
        <v>0</v>
      </c>
      <c r="BN9" s="57">
        <v>21</v>
      </c>
      <c r="BO9" s="60">
        <v>1</v>
      </c>
      <c r="BP9" s="63">
        <v>0</v>
      </c>
      <c r="BQ9" s="57">
        <v>117</v>
      </c>
      <c r="BR9" s="60">
        <v>7</v>
      </c>
      <c r="BS9" s="63">
        <v>0</v>
      </c>
      <c r="BT9" s="57">
        <v>55</v>
      </c>
      <c r="BU9" s="60">
        <v>6</v>
      </c>
      <c r="BV9" s="63">
        <v>0</v>
      </c>
      <c r="BW9" s="57">
        <v>88</v>
      </c>
      <c r="BX9" s="60">
        <v>4</v>
      </c>
      <c r="BY9" s="63">
        <v>0</v>
      </c>
      <c r="BZ9" s="57">
        <v>41</v>
      </c>
      <c r="CA9" s="60">
        <v>3</v>
      </c>
      <c r="CB9" s="63"/>
      <c r="CC9" s="57">
        <v>79</v>
      </c>
      <c r="CD9" s="60">
        <v>1</v>
      </c>
      <c r="CE9" s="63">
        <v>0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89</v>
      </c>
      <c r="D10" s="68" t="s">
        <v>22</v>
      </c>
      <c r="E10" s="57"/>
      <c r="F10" s="9" t="str">
        <f t="shared" si="9"/>
        <v/>
      </c>
      <c r="G10" s="59"/>
      <c r="H10" s="9" t="str">
        <f t="shared" si="10"/>
        <v/>
      </c>
      <c r="I10" s="60"/>
      <c r="J10" s="108" t="str">
        <f t="shared" si="11"/>
        <v/>
      </c>
      <c r="K10" s="110" t="str">
        <f t="shared" si="12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57"/>
      <c r="AN10" s="60"/>
      <c r="AO10" s="63"/>
      <c r="AP10" s="57"/>
      <c r="AQ10" s="60"/>
      <c r="AR10" s="63"/>
      <c r="AS10" s="57"/>
      <c r="AT10" s="60"/>
      <c r="AU10" s="63"/>
      <c r="AV10" s="57"/>
      <c r="AW10" s="60"/>
      <c r="AX10" s="63"/>
      <c r="AY10" s="57"/>
      <c r="AZ10" s="60"/>
      <c r="BA10" s="63"/>
      <c r="BB10" s="72"/>
      <c r="BC10" s="72"/>
      <c r="BD10" s="72"/>
      <c r="BE10" s="57"/>
      <c r="BF10" s="60"/>
      <c r="BG10" s="63"/>
      <c r="BH10" s="57"/>
      <c r="BI10" s="60"/>
      <c r="BJ10" s="63"/>
      <c r="BK10" s="57"/>
      <c r="BL10" s="60"/>
      <c r="BM10" s="63">
        <v>0</v>
      </c>
      <c r="BN10" s="57">
        <v>2179</v>
      </c>
      <c r="BO10" s="60">
        <v>23</v>
      </c>
      <c r="BP10" s="63">
        <v>0</v>
      </c>
      <c r="BQ10" s="57">
        <v>910</v>
      </c>
      <c r="BR10" s="60">
        <v>5</v>
      </c>
      <c r="BS10" s="63">
        <v>0</v>
      </c>
      <c r="BT10" s="57">
        <v>1097</v>
      </c>
      <c r="BU10" s="60">
        <v>6</v>
      </c>
      <c r="BV10" s="63">
        <v>0</v>
      </c>
      <c r="BW10" s="57">
        <v>1099</v>
      </c>
      <c r="BX10" s="60">
        <v>6</v>
      </c>
      <c r="BY10" s="63">
        <v>0</v>
      </c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/>
      <c r="D11" s="68"/>
      <c r="E11" s="57"/>
      <c r="F11" s="9" t="str">
        <f t="shared" si="9"/>
        <v/>
      </c>
      <c r="G11" s="59"/>
      <c r="H11" s="9" t="str">
        <f t="shared" si="10"/>
        <v/>
      </c>
      <c r="I11" s="60"/>
      <c r="J11" s="108" t="str">
        <f t="shared" si="11"/>
        <v/>
      </c>
      <c r="K11" s="110" t="str">
        <f t="shared" si="12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57"/>
      <c r="AN11" s="60"/>
      <c r="AO11" s="63"/>
      <c r="AP11" s="57"/>
      <c r="AQ11" s="60"/>
      <c r="AR11" s="63"/>
      <c r="AS11" s="57"/>
      <c r="AT11" s="60"/>
      <c r="AU11" s="63"/>
      <c r="AV11" s="57"/>
      <c r="AW11" s="60"/>
      <c r="AX11" s="63"/>
      <c r="AY11" s="57"/>
      <c r="AZ11" s="60"/>
      <c r="BA11" s="63"/>
      <c r="BB11" s="72"/>
      <c r="BC11" s="72"/>
      <c r="BD11" s="72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/>
      <c r="D12" s="68"/>
      <c r="E12" s="57"/>
      <c r="F12" s="9" t="str">
        <f t="shared" ref="F12:F75" si="13">IFERROR((SUM(L12,O12,R12,U12,X12,AA12,AD12,AG12,AJ12,AM12,AP12,AS12,AV12,AY12,BB12,BE12,BH12,BK12,BN12,BQ12,BT12,BW12,BZ12,CC12,CF12,CI12)/E12),"")</f>
        <v/>
      </c>
      <c r="G12" s="59"/>
      <c r="H12" s="9" t="str">
        <f t="shared" ref="H12:H75" si="14">IFERROR((SUM(M12,P12,S12,V12,Y12,AB12,AE12,AH12,AK12,AN12,AQ12,AT12,AW12,AZ12,BC12,BF12,BI12,BL12,BO12,BR12,BU12,BX12,CA12,CD12,CG12,CJ12)/G12),"")</f>
        <v/>
      </c>
      <c r="I12" s="60"/>
      <c r="J12" s="108" t="str">
        <f t="shared" ref="J12:J75" si="15">IFERROR((SUM(N12,Q12,T12,W12,Z12,AC12,AF12,AI12,AL12,AO12,AR12,AU12,AX12,BA12,BD12,BG12,BJ12,BM12,BP12,BS12,BV12,BY12,CB12,CE12,CH12,CK12)/I12),"")</f>
        <v/>
      </c>
      <c r="K12" s="110" t="str">
        <f t="shared" si="12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72"/>
      <c r="BC12" s="72"/>
      <c r="BD12" s="72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/>
      <c r="D13" s="68"/>
      <c r="E13" s="57"/>
      <c r="F13" s="9" t="str">
        <f t="shared" si="13"/>
        <v/>
      </c>
      <c r="G13" s="59"/>
      <c r="H13" s="9" t="str">
        <f t="shared" si="14"/>
        <v/>
      </c>
      <c r="I13" s="60"/>
      <c r="J13" s="108" t="str">
        <f t="shared" si="15"/>
        <v/>
      </c>
      <c r="K13" s="110" t="str">
        <f t="shared" si="12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72"/>
      <c r="BC13" s="72"/>
      <c r="BD13" s="72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/>
      <c r="D14" s="68"/>
      <c r="E14" s="57"/>
      <c r="F14" s="9" t="str">
        <f t="shared" si="13"/>
        <v/>
      </c>
      <c r="G14" s="59"/>
      <c r="H14" s="9" t="str">
        <f t="shared" si="14"/>
        <v/>
      </c>
      <c r="I14" s="60"/>
      <c r="J14" s="108" t="str">
        <f t="shared" si="15"/>
        <v/>
      </c>
      <c r="K14" s="110" t="str">
        <f t="shared" si="12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72"/>
      <c r="BC14" s="72"/>
      <c r="BD14" s="72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/>
      <c r="D15" s="68"/>
      <c r="E15" s="57"/>
      <c r="F15" s="9" t="str">
        <f t="shared" si="13"/>
        <v/>
      </c>
      <c r="G15" s="59"/>
      <c r="H15" s="9" t="str">
        <f t="shared" si="14"/>
        <v/>
      </c>
      <c r="I15" s="60"/>
      <c r="J15" s="108" t="str">
        <f t="shared" si="15"/>
        <v/>
      </c>
      <c r="K15" s="110" t="str">
        <f t="shared" si="12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72"/>
      <c r="BC15" s="72"/>
      <c r="BD15" s="72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/>
      <c r="D16" s="68"/>
      <c r="E16" s="57"/>
      <c r="F16" s="9" t="str">
        <f t="shared" si="13"/>
        <v/>
      </c>
      <c r="G16" s="59"/>
      <c r="H16" s="9" t="str">
        <f t="shared" si="14"/>
        <v/>
      </c>
      <c r="I16" s="60"/>
      <c r="J16" s="108" t="str">
        <f t="shared" si="15"/>
        <v/>
      </c>
      <c r="K16" s="110" t="str">
        <f t="shared" si="12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72"/>
      <c r="BC16" s="72"/>
      <c r="BD16" s="72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/>
      <c r="D17" s="68"/>
      <c r="E17" s="57"/>
      <c r="F17" s="9" t="str">
        <f t="shared" si="13"/>
        <v/>
      </c>
      <c r="G17" s="59"/>
      <c r="H17" s="9" t="str">
        <f t="shared" si="14"/>
        <v/>
      </c>
      <c r="I17" s="60"/>
      <c r="J17" s="108" t="str">
        <f t="shared" si="15"/>
        <v/>
      </c>
      <c r="K17" s="110" t="str">
        <f t="shared" si="12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72"/>
      <c r="BC17" s="72"/>
      <c r="BD17" s="72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/>
      <c r="D18" s="68"/>
      <c r="E18" s="57"/>
      <c r="F18" s="9" t="str">
        <f t="shared" si="13"/>
        <v/>
      </c>
      <c r="G18" s="59"/>
      <c r="H18" s="9" t="str">
        <f t="shared" si="14"/>
        <v/>
      </c>
      <c r="I18" s="60"/>
      <c r="J18" s="108" t="str">
        <f t="shared" si="15"/>
        <v/>
      </c>
      <c r="K18" s="110" t="str">
        <f t="shared" si="12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/>
      <c r="D19" s="68"/>
      <c r="E19" s="57"/>
      <c r="F19" s="9" t="str">
        <f t="shared" si="13"/>
        <v/>
      </c>
      <c r="G19" s="59"/>
      <c r="H19" s="9" t="str">
        <f t="shared" si="14"/>
        <v/>
      </c>
      <c r="I19" s="60"/>
      <c r="J19" s="108" t="str">
        <f t="shared" si="15"/>
        <v/>
      </c>
      <c r="K19" s="110" t="str">
        <f t="shared" si="12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/>
      <c r="D20" s="68"/>
      <c r="E20" s="57"/>
      <c r="F20" s="9" t="str">
        <f t="shared" si="13"/>
        <v/>
      </c>
      <c r="G20" s="59"/>
      <c r="H20" s="9" t="str">
        <f t="shared" si="14"/>
        <v/>
      </c>
      <c r="I20" s="60"/>
      <c r="J20" s="108" t="str">
        <f t="shared" si="15"/>
        <v/>
      </c>
      <c r="K20" s="110" t="str">
        <f t="shared" si="12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/>
      <c r="D21" s="68"/>
      <c r="E21" s="57"/>
      <c r="F21" s="9" t="str">
        <f t="shared" si="13"/>
        <v/>
      </c>
      <c r="G21" s="59"/>
      <c r="H21" s="9" t="str">
        <f t="shared" si="14"/>
        <v/>
      </c>
      <c r="I21" s="60"/>
      <c r="J21" s="108" t="str">
        <f t="shared" si="15"/>
        <v/>
      </c>
      <c r="K21" s="110" t="str">
        <f t="shared" si="12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/>
      <c r="D22" s="68"/>
      <c r="E22" s="57"/>
      <c r="F22" s="9" t="str">
        <f t="shared" si="13"/>
        <v/>
      </c>
      <c r="G22" s="59"/>
      <c r="H22" s="9" t="str">
        <f t="shared" si="14"/>
        <v/>
      </c>
      <c r="I22" s="60"/>
      <c r="J22" s="108" t="str">
        <f t="shared" si="15"/>
        <v/>
      </c>
      <c r="K22" s="110" t="str">
        <f t="shared" si="12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/>
      <c r="D23" s="68"/>
      <c r="E23" s="57"/>
      <c r="F23" s="9" t="str">
        <f t="shared" si="13"/>
        <v/>
      </c>
      <c r="G23" s="59"/>
      <c r="H23" s="9" t="str">
        <f t="shared" si="14"/>
        <v/>
      </c>
      <c r="I23" s="60"/>
      <c r="J23" s="108" t="str">
        <f t="shared" si="15"/>
        <v/>
      </c>
      <c r="K23" s="110" t="str">
        <f t="shared" si="12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/>
      <c r="D24" s="68"/>
      <c r="E24" s="57"/>
      <c r="F24" s="9" t="str">
        <f t="shared" si="13"/>
        <v/>
      </c>
      <c r="G24" s="59"/>
      <c r="H24" s="9" t="str">
        <f t="shared" si="14"/>
        <v/>
      </c>
      <c r="I24" s="60"/>
      <c r="J24" s="108" t="str">
        <f t="shared" si="15"/>
        <v/>
      </c>
      <c r="K24" s="110" t="str">
        <f t="shared" si="12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/>
      <c r="D25" s="68"/>
      <c r="E25" s="57"/>
      <c r="F25" s="9" t="str">
        <f t="shared" si="13"/>
        <v/>
      </c>
      <c r="G25" s="59"/>
      <c r="H25" s="9" t="str">
        <f t="shared" si="14"/>
        <v/>
      </c>
      <c r="I25" s="60"/>
      <c r="J25" s="108" t="str">
        <f t="shared" si="15"/>
        <v/>
      </c>
      <c r="K25" s="110" t="str">
        <f t="shared" si="12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/>
      <c r="D26" s="68"/>
      <c r="E26" s="57"/>
      <c r="F26" s="9" t="str">
        <f t="shared" si="13"/>
        <v/>
      </c>
      <c r="G26" s="59"/>
      <c r="H26" s="9" t="str">
        <f t="shared" si="14"/>
        <v/>
      </c>
      <c r="I26" s="60"/>
      <c r="J26" s="108" t="str">
        <f t="shared" si="15"/>
        <v/>
      </c>
      <c r="K26" s="110" t="str">
        <f t="shared" si="12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/>
      <c r="D27" s="68"/>
      <c r="E27" s="57"/>
      <c r="F27" s="9" t="str">
        <f t="shared" si="13"/>
        <v/>
      </c>
      <c r="G27" s="59"/>
      <c r="H27" s="9" t="str">
        <f t="shared" si="14"/>
        <v/>
      </c>
      <c r="I27" s="60"/>
      <c r="J27" s="108" t="str">
        <f t="shared" si="15"/>
        <v/>
      </c>
      <c r="K27" s="110" t="str">
        <f t="shared" si="12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/>
      <c r="D28" s="68"/>
      <c r="E28" s="57"/>
      <c r="F28" s="9" t="str">
        <f t="shared" si="13"/>
        <v/>
      </c>
      <c r="G28" s="59"/>
      <c r="H28" s="9" t="str">
        <f t="shared" si="14"/>
        <v/>
      </c>
      <c r="I28" s="60"/>
      <c r="J28" s="108" t="str">
        <f t="shared" si="15"/>
        <v/>
      </c>
      <c r="K28" s="110" t="str">
        <f t="shared" si="12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/>
      <c r="D29" s="68"/>
      <c r="E29" s="57"/>
      <c r="F29" s="9" t="str">
        <f t="shared" si="13"/>
        <v/>
      </c>
      <c r="G29" s="59"/>
      <c r="H29" s="9" t="str">
        <f t="shared" si="14"/>
        <v/>
      </c>
      <c r="I29" s="60"/>
      <c r="J29" s="108" t="str">
        <f t="shared" si="15"/>
        <v/>
      </c>
      <c r="K29" s="110" t="str">
        <f t="shared" si="12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/>
      <c r="C30" s="55"/>
      <c r="D30" s="68"/>
      <c r="E30" s="57"/>
      <c r="F30" s="9" t="str">
        <f t="shared" si="13"/>
        <v/>
      </c>
      <c r="G30" s="59"/>
      <c r="H30" s="9" t="str">
        <f t="shared" si="14"/>
        <v/>
      </c>
      <c r="I30" s="60"/>
      <c r="J30" s="108" t="str">
        <f t="shared" si="15"/>
        <v/>
      </c>
      <c r="K30" s="110" t="str">
        <f t="shared" si="12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13"/>
        <v/>
      </c>
      <c r="G31" s="59"/>
      <c r="H31" s="9" t="str">
        <f t="shared" si="14"/>
        <v/>
      </c>
      <c r="I31" s="60"/>
      <c r="J31" s="108" t="str">
        <f t="shared" si="15"/>
        <v/>
      </c>
      <c r="K31" s="110" t="str">
        <f t="shared" si="12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13"/>
        <v/>
      </c>
      <c r="G32" s="59"/>
      <c r="H32" s="9" t="str">
        <f t="shared" si="14"/>
        <v/>
      </c>
      <c r="I32" s="60"/>
      <c r="J32" s="108" t="str">
        <f t="shared" si="15"/>
        <v/>
      </c>
      <c r="K32" s="110" t="str">
        <f t="shared" si="12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13"/>
        <v/>
      </c>
      <c r="G33" s="59"/>
      <c r="H33" s="9" t="str">
        <f t="shared" si="14"/>
        <v/>
      </c>
      <c r="I33" s="60"/>
      <c r="J33" s="108" t="str">
        <f t="shared" si="15"/>
        <v/>
      </c>
      <c r="K33" s="110" t="str">
        <f t="shared" si="12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13"/>
        <v/>
      </c>
      <c r="G34" s="59"/>
      <c r="H34" s="9" t="str">
        <f t="shared" si="14"/>
        <v/>
      </c>
      <c r="I34" s="60"/>
      <c r="J34" s="108" t="str">
        <f t="shared" si="15"/>
        <v/>
      </c>
      <c r="K34" s="110" t="str">
        <f t="shared" si="12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13"/>
        <v/>
      </c>
      <c r="G35" s="59"/>
      <c r="H35" s="9" t="str">
        <f t="shared" si="14"/>
        <v/>
      </c>
      <c r="I35" s="60"/>
      <c r="J35" s="108" t="str">
        <f t="shared" si="15"/>
        <v/>
      </c>
      <c r="K35" s="110" t="str">
        <f t="shared" si="12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13"/>
        <v/>
      </c>
      <c r="G36" s="59"/>
      <c r="H36" s="9" t="str">
        <f t="shared" si="14"/>
        <v/>
      </c>
      <c r="I36" s="60"/>
      <c r="J36" s="108" t="str">
        <f t="shared" si="15"/>
        <v/>
      </c>
      <c r="K36" s="110" t="str">
        <f t="shared" si="12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13"/>
        <v/>
      </c>
      <c r="G37" s="59"/>
      <c r="H37" s="9" t="str">
        <f t="shared" si="14"/>
        <v/>
      </c>
      <c r="I37" s="60"/>
      <c r="J37" s="108" t="str">
        <f t="shared" si="15"/>
        <v/>
      </c>
      <c r="K37" s="110" t="str">
        <f t="shared" si="12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13"/>
        <v/>
      </c>
      <c r="G38" s="59"/>
      <c r="H38" s="9" t="str">
        <f t="shared" si="14"/>
        <v/>
      </c>
      <c r="I38" s="60"/>
      <c r="J38" s="108" t="str">
        <f t="shared" si="15"/>
        <v/>
      </c>
      <c r="K38" s="110" t="str">
        <f t="shared" si="12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13"/>
        <v/>
      </c>
      <c r="G39" s="59"/>
      <c r="H39" s="9" t="str">
        <f t="shared" si="14"/>
        <v/>
      </c>
      <c r="I39" s="60"/>
      <c r="J39" s="108" t="str">
        <f t="shared" si="15"/>
        <v/>
      </c>
      <c r="K39" s="110" t="str">
        <f t="shared" si="12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13"/>
        <v/>
      </c>
      <c r="G40" s="59"/>
      <c r="H40" s="9" t="str">
        <f t="shared" si="14"/>
        <v/>
      </c>
      <c r="I40" s="60"/>
      <c r="J40" s="108" t="str">
        <f t="shared" si="15"/>
        <v/>
      </c>
      <c r="K40" s="110" t="str">
        <f t="shared" si="12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13"/>
        <v/>
      </c>
      <c r="G41" s="59"/>
      <c r="H41" s="9" t="str">
        <f t="shared" si="14"/>
        <v/>
      </c>
      <c r="I41" s="60"/>
      <c r="J41" s="108" t="str">
        <f t="shared" si="15"/>
        <v/>
      </c>
      <c r="K41" s="110" t="str">
        <f t="shared" si="12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13"/>
        <v/>
      </c>
      <c r="G42" s="59"/>
      <c r="H42" s="9" t="str">
        <f t="shared" si="14"/>
        <v/>
      </c>
      <c r="I42" s="60"/>
      <c r="J42" s="108" t="str">
        <f t="shared" si="15"/>
        <v/>
      </c>
      <c r="K42" s="110" t="str">
        <f t="shared" si="12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13"/>
        <v/>
      </c>
      <c r="G43" s="59"/>
      <c r="H43" s="9" t="str">
        <f t="shared" si="14"/>
        <v/>
      </c>
      <c r="I43" s="60"/>
      <c r="J43" s="108" t="str">
        <f t="shared" si="15"/>
        <v/>
      </c>
      <c r="K43" s="110" t="str">
        <f t="shared" si="12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13"/>
        <v/>
      </c>
      <c r="G44" s="59"/>
      <c r="H44" s="9" t="str">
        <f t="shared" si="14"/>
        <v/>
      </c>
      <c r="I44" s="60"/>
      <c r="J44" s="108" t="str">
        <f t="shared" si="15"/>
        <v/>
      </c>
      <c r="K44" s="110" t="str">
        <f t="shared" si="12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13"/>
        <v/>
      </c>
      <c r="G45" s="59"/>
      <c r="H45" s="9" t="str">
        <f t="shared" si="14"/>
        <v/>
      </c>
      <c r="I45" s="60"/>
      <c r="J45" s="108" t="str">
        <f t="shared" si="15"/>
        <v/>
      </c>
      <c r="K45" s="110" t="str">
        <f t="shared" si="12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13"/>
        <v/>
      </c>
      <c r="G46" s="59"/>
      <c r="H46" s="9" t="str">
        <f t="shared" si="14"/>
        <v/>
      </c>
      <c r="I46" s="60"/>
      <c r="J46" s="108" t="str">
        <f t="shared" si="15"/>
        <v/>
      </c>
      <c r="K46" s="110" t="str">
        <f t="shared" si="12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13"/>
        <v/>
      </c>
      <c r="G47" s="59"/>
      <c r="H47" s="9" t="str">
        <f t="shared" si="14"/>
        <v/>
      </c>
      <c r="I47" s="60"/>
      <c r="J47" s="108" t="str">
        <f t="shared" si="15"/>
        <v/>
      </c>
      <c r="K47" s="110" t="str">
        <f t="shared" si="12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13"/>
        <v/>
      </c>
      <c r="G48" s="59"/>
      <c r="H48" s="9" t="str">
        <f t="shared" si="14"/>
        <v/>
      </c>
      <c r="I48" s="60"/>
      <c r="J48" s="108" t="str">
        <f t="shared" si="15"/>
        <v/>
      </c>
      <c r="K48" s="110" t="str">
        <f t="shared" si="12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13"/>
        <v/>
      </c>
      <c r="G49" s="59"/>
      <c r="H49" s="9" t="str">
        <f t="shared" si="14"/>
        <v/>
      </c>
      <c r="I49" s="60"/>
      <c r="J49" s="108" t="str">
        <f t="shared" si="15"/>
        <v/>
      </c>
      <c r="K49" s="110" t="str">
        <f t="shared" si="12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13"/>
        <v/>
      </c>
      <c r="G50" s="59"/>
      <c r="H50" s="9" t="str">
        <f t="shared" si="14"/>
        <v/>
      </c>
      <c r="I50" s="60"/>
      <c r="J50" s="108" t="str">
        <f t="shared" si="15"/>
        <v/>
      </c>
      <c r="K50" s="110" t="str">
        <f t="shared" si="12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13"/>
        <v/>
      </c>
      <c r="G51" s="59"/>
      <c r="H51" s="9" t="str">
        <f t="shared" si="14"/>
        <v/>
      </c>
      <c r="I51" s="60"/>
      <c r="J51" s="108" t="str">
        <f t="shared" si="15"/>
        <v/>
      </c>
      <c r="K51" s="110" t="str">
        <f t="shared" si="12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13"/>
        <v/>
      </c>
      <c r="G52" s="59"/>
      <c r="H52" s="9" t="str">
        <f t="shared" si="14"/>
        <v/>
      </c>
      <c r="I52" s="60"/>
      <c r="J52" s="108" t="str">
        <f t="shared" si="15"/>
        <v/>
      </c>
      <c r="K52" s="110" t="str">
        <f t="shared" si="12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13"/>
        <v/>
      </c>
      <c r="G53" s="59"/>
      <c r="H53" s="9" t="str">
        <f t="shared" si="14"/>
        <v/>
      </c>
      <c r="I53" s="60"/>
      <c r="J53" s="108" t="str">
        <f t="shared" si="15"/>
        <v/>
      </c>
      <c r="K53" s="110" t="str">
        <f t="shared" si="12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13"/>
        <v/>
      </c>
      <c r="G54" s="59"/>
      <c r="H54" s="9" t="str">
        <f t="shared" si="14"/>
        <v/>
      </c>
      <c r="I54" s="60"/>
      <c r="J54" s="108" t="str">
        <f t="shared" si="15"/>
        <v/>
      </c>
      <c r="K54" s="110" t="str">
        <f t="shared" si="12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13"/>
        <v/>
      </c>
      <c r="G55" s="59"/>
      <c r="H55" s="9" t="str">
        <f t="shared" si="14"/>
        <v/>
      </c>
      <c r="I55" s="60"/>
      <c r="J55" s="108" t="str">
        <f t="shared" si="15"/>
        <v/>
      </c>
      <c r="K55" s="110" t="str">
        <f t="shared" si="12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13"/>
        <v/>
      </c>
      <c r="G56" s="59"/>
      <c r="H56" s="9" t="str">
        <f t="shared" si="14"/>
        <v/>
      </c>
      <c r="I56" s="60"/>
      <c r="J56" s="108" t="str">
        <f t="shared" si="15"/>
        <v/>
      </c>
      <c r="K56" s="110" t="str">
        <f t="shared" si="12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13"/>
        <v/>
      </c>
      <c r="G57" s="59"/>
      <c r="H57" s="9" t="str">
        <f t="shared" si="14"/>
        <v/>
      </c>
      <c r="I57" s="60"/>
      <c r="J57" s="108" t="str">
        <f t="shared" si="15"/>
        <v/>
      </c>
      <c r="K57" s="110" t="str">
        <f t="shared" si="12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13"/>
        <v/>
      </c>
      <c r="G58" s="59"/>
      <c r="H58" s="9" t="str">
        <f t="shared" si="14"/>
        <v/>
      </c>
      <c r="I58" s="60"/>
      <c r="J58" s="108" t="str">
        <f t="shared" si="15"/>
        <v/>
      </c>
      <c r="K58" s="110" t="str">
        <f t="shared" si="12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13"/>
        <v/>
      </c>
      <c r="G59" s="59"/>
      <c r="H59" s="9" t="str">
        <f t="shared" si="14"/>
        <v/>
      </c>
      <c r="I59" s="60"/>
      <c r="J59" s="108" t="str">
        <f t="shared" si="15"/>
        <v/>
      </c>
      <c r="K59" s="110" t="str">
        <f t="shared" si="12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13"/>
        <v/>
      </c>
      <c r="G60" s="59"/>
      <c r="H60" s="9" t="str">
        <f t="shared" si="14"/>
        <v/>
      </c>
      <c r="I60" s="60"/>
      <c r="J60" s="108" t="str">
        <f t="shared" si="15"/>
        <v/>
      </c>
      <c r="K60" s="110" t="str">
        <f t="shared" si="12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13"/>
        <v/>
      </c>
      <c r="G61" s="59"/>
      <c r="H61" s="9" t="str">
        <f t="shared" si="14"/>
        <v/>
      </c>
      <c r="I61" s="60"/>
      <c r="J61" s="108" t="str">
        <f t="shared" si="15"/>
        <v/>
      </c>
      <c r="K61" s="110" t="str">
        <f t="shared" si="12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13"/>
        <v/>
      </c>
      <c r="G62" s="59"/>
      <c r="H62" s="9" t="str">
        <f t="shared" si="14"/>
        <v/>
      </c>
      <c r="I62" s="60"/>
      <c r="J62" s="108" t="str">
        <f t="shared" si="15"/>
        <v/>
      </c>
      <c r="K62" s="110" t="str">
        <f t="shared" si="12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13"/>
        <v/>
      </c>
      <c r="G63" s="59"/>
      <c r="H63" s="9" t="str">
        <f t="shared" si="14"/>
        <v/>
      </c>
      <c r="I63" s="60"/>
      <c r="J63" s="108" t="str">
        <f t="shared" si="15"/>
        <v/>
      </c>
      <c r="K63" s="110" t="str">
        <f t="shared" si="12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13"/>
        <v/>
      </c>
      <c r="G64" s="59"/>
      <c r="H64" s="9" t="str">
        <f t="shared" si="14"/>
        <v/>
      </c>
      <c r="I64" s="60"/>
      <c r="J64" s="108" t="str">
        <f t="shared" si="15"/>
        <v/>
      </c>
      <c r="K64" s="110" t="str">
        <f t="shared" si="12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13"/>
        <v/>
      </c>
      <c r="G65" s="59"/>
      <c r="H65" s="9" t="str">
        <f t="shared" si="14"/>
        <v/>
      </c>
      <c r="I65" s="60"/>
      <c r="J65" s="108" t="str">
        <f t="shared" si="15"/>
        <v/>
      </c>
      <c r="K65" s="110" t="str">
        <f t="shared" si="12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13"/>
        <v/>
      </c>
      <c r="G66" s="59"/>
      <c r="H66" s="9" t="str">
        <f t="shared" si="14"/>
        <v/>
      </c>
      <c r="I66" s="60"/>
      <c r="J66" s="108" t="str">
        <f t="shared" si="15"/>
        <v/>
      </c>
      <c r="K66" s="110" t="str">
        <f t="shared" si="12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13"/>
        <v/>
      </c>
      <c r="G67" s="59"/>
      <c r="H67" s="9" t="str">
        <f t="shared" si="14"/>
        <v/>
      </c>
      <c r="I67" s="60"/>
      <c r="J67" s="108" t="str">
        <f t="shared" si="15"/>
        <v/>
      </c>
      <c r="K67" s="110" t="str">
        <f t="shared" si="12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13"/>
        <v/>
      </c>
      <c r="G68" s="59"/>
      <c r="H68" s="9" t="str">
        <f t="shared" si="14"/>
        <v/>
      </c>
      <c r="I68" s="60"/>
      <c r="J68" s="108" t="str">
        <f t="shared" si="15"/>
        <v/>
      </c>
      <c r="K68" s="110" t="str">
        <f t="shared" si="12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13"/>
        <v/>
      </c>
      <c r="G69" s="59"/>
      <c r="H69" s="9" t="str">
        <f t="shared" si="14"/>
        <v/>
      </c>
      <c r="I69" s="60"/>
      <c r="J69" s="108" t="str">
        <f t="shared" si="15"/>
        <v/>
      </c>
      <c r="K69" s="110" t="str">
        <f t="shared" si="12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13"/>
        <v/>
      </c>
      <c r="G70" s="59"/>
      <c r="H70" s="9" t="str">
        <f t="shared" si="14"/>
        <v/>
      </c>
      <c r="I70" s="60"/>
      <c r="J70" s="108" t="str">
        <f t="shared" si="15"/>
        <v/>
      </c>
      <c r="K70" s="110" t="str">
        <f t="shared" si="12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13"/>
        <v/>
      </c>
      <c r="G71" s="59"/>
      <c r="H71" s="9" t="str">
        <f t="shared" si="14"/>
        <v/>
      </c>
      <c r="I71" s="60"/>
      <c r="J71" s="108" t="str">
        <f t="shared" si="15"/>
        <v/>
      </c>
      <c r="K71" s="110" t="str">
        <f t="shared" si="12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13"/>
        <v/>
      </c>
      <c r="G72" s="59"/>
      <c r="H72" s="9" t="str">
        <f t="shared" si="14"/>
        <v/>
      </c>
      <c r="I72" s="60"/>
      <c r="J72" s="108" t="str">
        <f t="shared" si="15"/>
        <v/>
      </c>
      <c r="K72" s="110" t="str">
        <f t="shared" si="12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13"/>
        <v/>
      </c>
      <c r="G73" s="59"/>
      <c r="H73" s="9" t="str">
        <f t="shared" si="14"/>
        <v/>
      </c>
      <c r="I73" s="60"/>
      <c r="J73" s="108" t="str">
        <f t="shared" si="15"/>
        <v/>
      </c>
      <c r="K73" s="110" t="str">
        <f t="shared" si="12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13"/>
        <v/>
      </c>
      <c r="G74" s="59"/>
      <c r="H74" s="9" t="str">
        <f t="shared" si="14"/>
        <v/>
      </c>
      <c r="I74" s="60"/>
      <c r="J74" s="108" t="str">
        <f t="shared" si="15"/>
        <v/>
      </c>
      <c r="K74" s="110" t="str">
        <f t="shared" si="12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13"/>
        <v/>
      </c>
      <c r="G75" s="59"/>
      <c r="H75" s="9" t="str">
        <f t="shared" si="14"/>
        <v/>
      </c>
      <c r="I75" s="60"/>
      <c r="J75" s="108" t="str">
        <f t="shared" si="15"/>
        <v/>
      </c>
      <c r="K75" s="110" t="str">
        <f t="shared" si="12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ref="F76:F139" si="16">IFERROR((SUM(L76,O76,R76,U76,X76,AA76,AD76,AG76,AJ76,AM76,AP76,AS76,AV76,AY76,BB76,BE76,BH76,BK76,BN76,BQ76,BT76,BW76,BZ76,CC76,CF76,CI76)/E76),"")</f>
        <v/>
      </c>
      <c r="G76" s="59"/>
      <c r="H76" s="9" t="str">
        <f t="shared" ref="H76:H139" si="17">IFERROR((SUM(M76,P76,S76,V76,Y76,AB76,AE76,AH76,AK76,AN76,AQ76,AT76,AW76,AZ76,BC76,BF76,BI76,BL76,BO76,BR76,BU76,BX76,CA76,CD76,CG76,CJ76)/G76),"")</f>
        <v/>
      </c>
      <c r="I76" s="60"/>
      <c r="J76" s="108" t="str">
        <f t="shared" ref="J76:J139" si="18">IFERROR((SUM(N76,Q76,T76,W76,Z76,AC76,AF76,AI76,AL76,AO76,AR76,AU76,AX76,BA76,BD76,BG76,BJ76,BM76,BP76,BS76,BV76,BY76,CB76,CE76,CH76,CK76)/I76),"")</f>
        <v/>
      </c>
      <c r="K76" s="110" t="str">
        <f t="shared" si="12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16"/>
        <v/>
      </c>
      <c r="G77" s="59"/>
      <c r="H77" s="9" t="str">
        <f t="shared" si="17"/>
        <v/>
      </c>
      <c r="I77" s="60"/>
      <c r="J77" s="108" t="str">
        <f t="shared" si="18"/>
        <v/>
      </c>
      <c r="K77" s="110" t="str">
        <f t="shared" si="12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16"/>
        <v/>
      </c>
      <c r="G78" s="59"/>
      <c r="H78" s="9" t="str">
        <f t="shared" si="17"/>
        <v/>
      </c>
      <c r="I78" s="60"/>
      <c r="J78" s="108" t="str">
        <f t="shared" si="18"/>
        <v/>
      </c>
      <c r="K78" s="110" t="str">
        <f t="shared" si="12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16"/>
        <v/>
      </c>
      <c r="G79" s="59"/>
      <c r="H79" s="9" t="str">
        <f t="shared" si="17"/>
        <v/>
      </c>
      <c r="I79" s="60"/>
      <c r="J79" s="108" t="str">
        <f t="shared" si="18"/>
        <v/>
      </c>
      <c r="K79" s="110" t="str">
        <f t="shared" si="12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16"/>
        <v/>
      </c>
      <c r="G80" s="59"/>
      <c r="H80" s="9" t="str">
        <f t="shared" si="17"/>
        <v/>
      </c>
      <c r="I80" s="60"/>
      <c r="J80" s="108" t="str">
        <f t="shared" si="18"/>
        <v/>
      </c>
      <c r="K80" s="110" t="str">
        <f t="shared" si="12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16"/>
        <v/>
      </c>
      <c r="G81" s="59"/>
      <c r="H81" s="9" t="str">
        <f t="shared" si="17"/>
        <v/>
      </c>
      <c r="I81" s="60"/>
      <c r="J81" s="108" t="str">
        <f t="shared" si="18"/>
        <v/>
      </c>
      <c r="K81" s="110" t="str">
        <f t="shared" si="12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16"/>
        <v/>
      </c>
      <c r="G82" s="59"/>
      <c r="H82" s="9" t="str">
        <f t="shared" si="17"/>
        <v/>
      </c>
      <c r="I82" s="60"/>
      <c r="J82" s="108" t="str">
        <f t="shared" si="18"/>
        <v/>
      </c>
      <c r="K82" s="110" t="str">
        <f t="shared" si="12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16"/>
        <v/>
      </c>
      <c r="G83" s="59"/>
      <c r="H83" s="9" t="str">
        <f t="shared" si="17"/>
        <v/>
      </c>
      <c r="I83" s="60"/>
      <c r="J83" s="108" t="str">
        <f t="shared" si="18"/>
        <v/>
      </c>
      <c r="K83" s="110" t="str">
        <f t="shared" si="12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16"/>
        <v/>
      </c>
      <c r="G84" s="59"/>
      <c r="H84" s="9" t="str">
        <f t="shared" si="17"/>
        <v/>
      </c>
      <c r="I84" s="60"/>
      <c r="J84" s="108" t="str">
        <f t="shared" si="18"/>
        <v/>
      </c>
      <c r="K84" s="110" t="str">
        <f t="shared" si="12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16"/>
        <v/>
      </c>
      <c r="G85" s="59"/>
      <c r="H85" s="9" t="str">
        <f t="shared" si="17"/>
        <v/>
      </c>
      <c r="I85" s="60"/>
      <c r="J85" s="108" t="str">
        <f t="shared" si="18"/>
        <v/>
      </c>
      <c r="K85" s="110" t="str">
        <f t="shared" si="12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16"/>
        <v/>
      </c>
      <c r="G86" s="59"/>
      <c r="H86" s="9" t="str">
        <f t="shared" si="17"/>
        <v/>
      </c>
      <c r="I86" s="60"/>
      <c r="J86" s="108" t="str">
        <f t="shared" si="18"/>
        <v/>
      </c>
      <c r="K86" s="110" t="str">
        <f t="shared" si="12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16"/>
        <v/>
      </c>
      <c r="G87" s="59"/>
      <c r="H87" s="9" t="str">
        <f t="shared" si="17"/>
        <v/>
      </c>
      <c r="I87" s="60"/>
      <c r="J87" s="108" t="str">
        <f t="shared" si="18"/>
        <v/>
      </c>
      <c r="K87" s="110" t="str">
        <f t="shared" si="12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16"/>
        <v/>
      </c>
      <c r="G88" s="59"/>
      <c r="H88" s="9" t="str">
        <f t="shared" si="17"/>
        <v/>
      </c>
      <c r="I88" s="60"/>
      <c r="J88" s="108" t="str">
        <f t="shared" si="18"/>
        <v/>
      </c>
      <c r="K88" s="110" t="str">
        <f t="shared" si="12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16"/>
        <v/>
      </c>
      <c r="G89" s="59"/>
      <c r="H89" s="9" t="str">
        <f t="shared" si="17"/>
        <v/>
      </c>
      <c r="I89" s="60"/>
      <c r="J89" s="108" t="str">
        <f t="shared" si="18"/>
        <v/>
      </c>
      <c r="K89" s="110" t="str">
        <f t="shared" si="12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16"/>
        <v/>
      </c>
      <c r="G90" s="59"/>
      <c r="H90" s="9" t="str">
        <f t="shared" si="17"/>
        <v/>
      </c>
      <c r="I90" s="60"/>
      <c r="J90" s="108" t="str">
        <f t="shared" si="18"/>
        <v/>
      </c>
      <c r="K90" s="110" t="str">
        <f t="shared" si="12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16"/>
        <v/>
      </c>
      <c r="G91" s="59"/>
      <c r="H91" s="9" t="str">
        <f t="shared" si="17"/>
        <v/>
      </c>
      <c r="I91" s="60"/>
      <c r="J91" s="108" t="str">
        <f t="shared" si="18"/>
        <v/>
      </c>
      <c r="K91" s="110" t="str">
        <f t="shared" si="12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16"/>
        <v/>
      </c>
      <c r="G92" s="59"/>
      <c r="H92" s="9" t="str">
        <f t="shared" si="17"/>
        <v/>
      </c>
      <c r="I92" s="60"/>
      <c r="J92" s="108" t="str">
        <f t="shared" si="18"/>
        <v/>
      </c>
      <c r="K92" s="110" t="str">
        <f t="shared" si="12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16"/>
        <v/>
      </c>
      <c r="G93" s="59"/>
      <c r="H93" s="9" t="str">
        <f t="shared" si="17"/>
        <v/>
      </c>
      <c r="I93" s="60"/>
      <c r="J93" s="108" t="str">
        <f t="shared" si="18"/>
        <v/>
      </c>
      <c r="K93" s="110" t="str">
        <f t="shared" si="12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16"/>
        <v/>
      </c>
      <c r="G94" s="59"/>
      <c r="H94" s="9" t="str">
        <f t="shared" si="17"/>
        <v/>
      </c>
      <c r="I94" s="60"/>
      <c r="J94" s="108" t="str">
        <f t="shared" si="18"/>
        <v/>
      </c>
      <c r="K94" s="110" t="str">
        <f t="shared" si="12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16"/>
        <v/>
      </c>
      <c r="G95" s="59"/>
      <c r="H95" s="9" t="str">
        <f t="shared" si="17"/>
        <v/>
      </c>
      <c r="I95" s="60"/>
      <c r="J95" s="108" t="str">
        <f t="shared" si="18"/>
        <v/>
      </c>
      <c r="K95" s="110" t="str">
        <f t="shared" si="12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16"/>
        <v/>
      </c>
      <c r="G96" s="59"/>
      <c r="H96" s="9" t="str">
        <f t="shared" si="17"/>
        <v/>
      </c>
      <c r="I96" s="60"/>
      <c r="J96" s="108" t="str">
        <f t="shared" si="18"/>
        <v/>
      </c>
      <c r="K96" s="110" t="str">
        <f t="shared" si="12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16"/>
        <v/>
      </c>
      <c r="G97" s="59"/>
      <c r="H97" s="9" t="str">
        <f t="shared" si="17"/>
        <v/>
      </c>
      <c r="I97" s="60"/>
      <c r="J97" s="108" t="str">
        <f t="shared" si="18"/>
        <v/>
      </c>
      <c r="K97" s="110" t="str">
        <f t="shared" si="12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16"/>
        <v/>
      </c>
      <c r="G98" s="59"/>
      <c r="H98" s="9" t="str">
        <f t="shared" si="17"/>
        <v/>
      </c>
      <c r="I98" s="60"/>
      <c r="J98" s="108" t="str">
        <f t="shared" si="18"/>
        <v/>
      </c>
      <c r="K98" s="110" t="str">
        <f t="shared" si="12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16"/>
        <v/>
      </c>
      <c r="G99" s="59"/>
      <c r="H99" s="9" t="str">
        <f t="shared" si="17"/>
        <v/>
      </c>
      <c r="I99" s="60"/>
      <c r="J99" s="108" t="str">
        <f t="shared" si="18"/>
        <v/>
      </c>
      <c r="K99" s="110" t="str">
        <f t="shared" si="12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16"/>
        <v/>
      </c>
      <c r="G100" s="59"/>
      <c r="H100" s="9" t="str">
        <f t="shared" si="17"/>
        <v/>
      </c>
      <c r="I100" s="60"/>
      <c r="J100" s="108" t="str">
        <f t="shared" si="18"/>
        <v/>
      </c>
      <c r="K100" s="110" t="str">
        <f t="shared" si="12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16"/>
        <v/>
      </c>
      <c r="G101" s="59"/>
      <c r="H101" s="9" t="str">
        <f t="shared" si="17"/>
        <v/>
      </c>
      <c r="I101" s="60"/>
      <c r="J101" s="108" t="str">
        <f t="shared" si="18"/>
        <v/>
      </c>
      <c r="K101" s="110" t="str">
        <f t="shared" si="12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16"/>
        <v/>
      </c>
      <c r="G102" s="59"/>
      <c r="H102" s="9" t="str">
        <f t="shared" si="17"/>
        <v/>
      </c>
      <c r="I102" s="60"/>
      <c r="J102" s="108" t="str">
        <f t="shared" si="18"/>
        <v/>
      </c>
      <c r="K102" s="110" t="str">
        <f t="shared" si="12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16"/>
        <v/>
      </c>
      <c r="G103" s="59"/>
      <c r="H103" s="9" t="str">
        <f t="shared" si="17"/>
        <v/>
      </c>
      <c r="I103" s="60"/>
      <c r="J103" s="108" t="str">
        <f t="shared" si="18"/>
        <v/>
      </c>
      <c r="K103" s="110" t="str">
        <f t="shared" si="12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16"/>
        <v/>
      </c>
      <c r="G104" s="59"/>
      <c r="H104" s="9" t="str">
        <f t="shared" si="17"/>
        <v/>
      </c>
      <c r="I104" s="60"/>
      <c r="J104" s="108" t="str">
        <f t="shared" si="18"/>
        <v/>
      </c>
      <c r="K104" s="110" t="str">
        <f t="shared" si="12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16"/>
        <v/>
      </c>
      <c r="G105" s="59"/>
      <c r="H105" s="9" t="str">
        <f t="shared" si="17"/>
        <v/>
      </c>
      <c r="I105" s="60"/>
      <c r="J105" s="108" t="str">
        <f t="shared" si="18"/>
        <v/>
      </c>
      <c r="K105" s="110" t="str">
        <f t="shared" si="12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16"/>
        <v/>
      </c>
      <c r="G106" s="59"/>
      <c r="H106" s="9" t="str">
        <f t="shared" si="17"/>
        <v/>
      </c>
      <c r="I106" s="60"/>
      <c r="J106" s="108" t="str">
        <f t="shared" si="18"/>
        <v/>
      </c>
      <c r="K106" s="110" t="str">
        <f t="shared" si="12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16"/>
        <v/>
      </c>
      <c r="G107" s="59"/>
      <c r="H107" s="9" t="str">
        <f t="shared" si="17"/>
        <v/>
      </c>
      <c r="I107" s="60"/>
      <c r="J107" s="108" t="str">
        <f t="shared" si="18"/>
        <v/>
      </c>
      <c r="K107" s="110" t="str">
        <f t="shared" si="12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16"/>
        <v/>
      </c>
      <c r="G108" s="59"/>
      <c r="H108" s="9" t="str">
        <f t="shared" si="17"/>
        <v/>
      </c>
      <c r="I108" s="60"/>
      <c r="J108" s="108" t="str">
        <f t="shared" si="18"/>
        <v/>
      </c>
      <c r="K108" s="110" t="str">
        <f t="shared" si="12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16"/>
        <v/>
      </c>
      <c r="G109" s="59"/>
      <c r="H109" s="9" t="str">
        <f t="shared" si="17"/>
        <v/>
      </c>
      <c r="I109" s="60"/>
      <c r="J109" s="108" t="str">
        <f t="shared" si="18"/>
        <v/>
      </c>
      <c r="K109" s="110" t="str">
        <f t="shared" si="12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16"/>
        <v/>
      </c>
      <c r="G110" s="59"/>
      <c r="H110" s="9" t="str">
        <f t="shared" si="17"/>
        <v/>
      </c>
      <c r="I110" s="60"/>
      <c r="J110" s="108" t="str">
        <f t="shared" si="18"/>
        <v/>
      </c>
      <c r="K110" s="110" t="str">
        <f t="shared" si="12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16"/>
        <v/>
      </c>
      <c r="G111" s="59"/>
      <c r="H111" s="9" t="str">
        <f t="shared" si="17"/>
        <v/>
      </c>
      <c r="I111" s="60"/>
      <c r="J111" s="108" t="str">
        <f t="shared" si="18"/>
        <v/>
      </c>
      <c r="K111" s="110" t="str">
        <f t="shared" si="12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16"/>
        <v/>
      </c>
      <c r="G112" s="59"/>
      <c r="H112" s="9" t="str">
        <f t="shared" si="17"/>
        <v/>
      </c>
      <c r="I112" s="60"/>
      <c r="J112" s="108" t="str">
        <f t="shared" si="18"/>
        <v/>
      </c>
      <c r="K112" s="110" t="str">
        <f t="shared" si="12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16"/>
        <v/>
      </c>
      <c r="G113" s="59"/>
      <c r="H113" s="9" t="str">
        <f t="shared" si="17"/>
        <v/>
      </c>
      <c r="I113" s="60"/>
      <c r="J113" s="108" t="str">
        <f t="shared" si="18"/>
        <v/>
      </c>
      <c r="K113" s="110" t="str">
        <f t="shared" si="12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16"/>
        <v/>
      </c>
      <c r="G114" s="59"/>
      <c r="H114" s="9" t="str">
        <f t="shared" si="17"/>
        <v/>
      </c>
      <c r="I114" s="60"/>
      <c r="J114" s="108" t="str">
        <f t="shared" si="18"/>
        <v/>
      </c>
      <c r="K114" s="110" t="str">
        <f t="shared" si="12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16"/>
        <v/>
      </c>
      <c r="G115" s="59"/>
      <c r="H115" s="9" t="str">
        <f t="shared" si="17"/>
        <v/>
      </c>
      <c r="I115" s="60"/>
      <c r="J115" s="108" t="str">
        <f t="shared" si="18"/>
        <v/>
      </c>
      <c r="K115" s="110" t="str">
        <f t="shared" si="12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16"/>
        <v/>
      </c>
      <c r="G116" s="59"/>
      <c r="H116" s="9" t="str">
        <f t="shared" si="17"/>
        <v/>
      </c>
      <c r="I116" s="60"/>
      <c r="J116" s="108" t="str">
        <f t="shared" si="18"/>
        <v/>
      </c>
      <c r="K116" s="110" t="str">
        <f t="shared" si="12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16"/>
        <v/>
      </c>
      <c r="G117" s="59"/>
      <c r="H117" s="9" t="str">
        <f t="shared" si="17"/>
        <v/>
      </c>
      <c r="I117" s="60"/>
      <c r="J117" s="108" t="str">
        <f t="shared" si="18"/>
        <v/>
      </c>
      <c r="K117" s="110" t="str">
        <f t="shared" si="12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16"/>
        <v/>
      </c>
      <c r="G118" s="59"/>
      <c r="H118" s="9" t="str">
        <f t="shared" si="17"/>
        <v/>
      </c>
      <c r="I118" s="60"/>
      <c r="J118" s="108" t="str">
        <f t="shared" si="18"/>
        <v/>
      </c>
      <c r="K118" s="110" t="str">
        <f t="shared" si="12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16"/>
        <v/>
      </c>
      <c r="G119" s="59"/>
      <c r="H119" s="9" t="str">
        <f t="shared" si="17"/>
        <v/>
      </c>
      <c r="I119" s="60"/>
      <c r="J119" s="108" t="str">
        <f t="shared" si="18"/>
        <v/>
      </c>
      <c r="K119" s="110" t="str">
        <f t="shared" si="12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16"/>
        <v/>
      </c>
      <c r="G120" s="59"/>
      <c r="H120" s="9" t="str">
        <f t="shared" si="17"/>
        <v/>
      </c>
      <c r="I120" s="60"/>
      <c r="J120" s="108" t="str">
        <f t="shared" si="18"/>
        <v/>
      </c>
      <c r="K120" s="110" t="str">
        <f t="shared" si="12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16"/>
        <v/>
      </c>
      <c r="G121" s="59"/>
      <c r="H121" s="9" t="str">
        <f t="shared" si="17"/>
        <v/>
      </c>
      <c r="I121" s="60"/>
      <c r="J121" s="108" t="str">
        <f t="shared" si="18"/>
        <v/>
      </c>
      <c r="K121" s="110" t="str">
        <f t="shared" si="12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16"/>
        <v/>
      </c>
      <c r="G122" s="59"/>
      <c r="H122" s="9" t="str">
        <f t="shared" si="17"/>
        <v/>
      </c>
      <c r="I122" s="60"/>
      <c r="J122" s="108" t="str">
        <f t="shared" si="18"/>
        <v/>
      </c>
      <c r="K122" s="110" t="str">
        <f t="shared" si="12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16"/>
        <v/>
      </c>
      <c r="G123" s="59"/>
      <c r="H123" s="9" t="str">
        <f t="shared" si="17"/>
        <v/>
      </c>
      <c r="I123" s="60"/>
      <c r="J123" s="108" t="str">
        <f t="shared" si="18"/>
        <v/>
      </c>
      <c r="K123" s="110" t="str">
        <f t="shared" si="12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16"/>
        <v/>
      </c>
      <c r="G124" s="59"/>
      <c r="H124" s="9" t="str">
        <f t="shared" si="17"/>
        <v/>
      </c>
      <c r="I124" s="60"/>
      <c r="J124" s="108" t="str">
        <f t="shared" si="18"/>
        <v/>
      </c>
      <c r="K124" s="110" t="str">
        <f t="shared" si="12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16"/>
        <v/>
      </c>
      <c r="G125" s="59"/>
      <c r="H125" s="9" t="str">
        <f t="shared" si="17"/>
        <v/>
      </c>
      <c r="I125" s="60"/>
      <c r="J125" s="108" t="str">
        <f t="shared" si="18"/>
        <v/>
      </c>
      <c r="K125" s="110" t="str">
        <f t="shared" si="12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16"/>
        <v/>
      </c>
      <c r="G126" s="59"/>
      <c r="H126" s="9" t="str">
        <f t="shared" si="17"/>
        <v/>
      </c>
      <c r="I126" s="60"/>
      <c r="J126" s="108" t="str">
        <f t="shared" si="18"/>
        <v/>
      </c>
      <c r="K126" s="110" t="str">
        <f t="shared" si="12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16"/>
        <v/>
      </c>
      <c r="G127" s="59"/>
      <c r="H127" s="9" t="str">
        <f t="shared" si="17"/>
        <v/>
      </c>
      <c r="I127" s="60"/>
      <c r="J127" s="108" t="str">
        <f t="shared" si="18"/>
        <v/>
      </c>
      <c r="K127" s="110" t="str">
        <f t="shared" si="12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16"/>
        <v/>
      </c>
      <c r="G128" s="59"/>
      <c r="H128" s="9" t="str">
        <f t="shared" si="17"/>
        <v/>
      </c>
      <c r="I128" s="60"/>
      <c r="J128" s="108" t="str">
        <f t="shared" si="18"/>
        <v/>
      </c>
      <c r="K128" s="110" t="str">
        <f t="shared" si="12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16"/>
        <v/>
      </c>
      <c r="G129" s="59"/>
      <c r="H129" s="9" t="str">
        <f t="shared" si="17"/>
        <v/>
      </c>
      <c r="I129" s="60"/>
      <c r="J129" s="108" t="str">
        <f t="shared" si="18"/>
        <v/>
      </c>
      <c r="K129" s="110" t="str">
        <f t="shared" si="12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16"/>
        <v/>
      </c>
      <c r="G130" s="59"/>
      <c r="H130" s="9" t="str">
        <f t="shared" si="17"/>
        <v/>
      </c>
      <c r="I130" s="60"/>
      <c r="J130" s="108" t="str">
        <f t="shared" si="18"/>
        <v/>
      </c>
      <c r="K130" s="110" t="str">
        <f t="shared" si="12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16"/>
        <v/>
      </c>
      <c r="G131" s="59"/>
      <c r="H131" s="9" t="str">
        <f t="shared" si="17"/>
        <v/>
      </c>
      <c r="I131" s="60"/>
      <c r="J131" s="108" t="str">
        <f t="shared" si="18"/>
        <v/>
      </c>
      <c r="K131" s="110" t="str">
        <f t="shared" si="12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16"/>
        <v/>
      </c>
      <c r="G132" s="59"/>
      <c r="H132" s="9" t="str">
        <f t="shared" si="17"/>
        <v/>
      </c>
      <c r="I132" s="60"/>
      <c r="J132" s="108" t="str">
        <f t="shared" si="18"/>
        <v/>
      </c>
      <c r="K132" s="110" t="str">
        <f t="shared" si="12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16"/>
        <v/>
      </c>
      <c r="G133" s="59"/>
      <c r="H133" s="9" t="str">
        <f t="shared" si="17"/>
        <v/>
      </c>
      <c r="I133" s="60"/>
      <c r="J133" s="108" t="str">
        <f t="shared" si="18"/>
        <v/>
      </c>
      <c r="K133" s="110" t="str">
        <f t="shared" si="12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16"/>
        <v/>
      </c>
      <c r="G134" s="59"/>
      <c r="H134" s="9" t="str">
        <f t="shared" si="17"/>
        <v/>
      </c>
      <c r="I134" s="60"/>
      <c r="J134" s="108" t="str">
        <f t="shared" si="18"/>
        <v/>
      </c>
      <c r="K134" s="110" t="str">
        <f t="shared" si="12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16"/>
        <v/>
      </c>
      <c r="G135" s="59"/>
      <c r="H135" s="9" t="str">
        <f t="shared" si="17"/>
        <v/>
      </c>
      <c r="I135" s="60"/>
      <c r="J135" s="108" t="str">
        <f t="shared" si="18"/>
        <v/>
      </c>
      <c r="K135" s="110" t="str">
        <f t="shared" si="12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16"/>
        <v/>
      </c>
      <c r="G136" s="59"/>
      <c r="H136" s="9" t="str">
        <f t="shared" si="17"/>
        <v/>
      </c>
      <c r="I136" s="60"/>
      <c r="J136" s="108" t="str">
        <f t="shared" si="18"/>
        <v/>
      </c>
      <c r="K136" s="110" t="str">
        <f t="shared" si="12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16"/>
        <v/>
      </c>
      <c r="G137" s="59"/>
      <c r="H137" s="9" t="str">
        <f t="shared" si="17"/>
        <v/>
      </c>
      <c r="I137" s="60"/>
      <c r="J137" s="108" t="str">
        <f t="shared" si="18"/>
        <v/>
      </c>
      <c r="K137" s="110" t="str">
        <f t="shared" si="12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16"/>
        <v/>
      </c>
      <c r="G138" s="59"/>
      <c r="H138" s="9" t="str">
        <f t="shared" si="17"/>
        <v/>
      </c>
      <c r="I138" s="60"/>
      <c r="J138" s="108" t="str">
        <f t="shared" si="18"/>
        <v/>
      </c>
      <c r="K138" s="110" t="str">
        <f t="shared" si="12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16"/>
        <v/>
      </c>
      <c r="G139" s="59"/>
      <c r="H139" s="9" t="str">
        <f t="shared" si="17"/>
        <v/>
      </c>
      <c r="I139" s="60"/>
      <c r="J139" s="108" t="str">
        <f t="shared" si="18"/>
        <v/>
      </c>
      <c r="K139" s="110" t="str">
        <f t="shared" si="12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ref="F140:F203" si="19">IFERROR((SUM(L140,O140,R140,U140,X140,AA140,AD140,AG140,AJ140,AM140,AP140,AS140,AV140,AY140,BB140,BE140,BH140,BK140,BN140,BQ140,BT140,BW140,BZ140,CC140,CF140,CI140)/E140),"")</f>
        <v/>
      </c>
      <c r="G140" s="59"/>
      <c r="H140" s="9" t="str">
        <f t="shared" ref="H140:H203" si="20">IFERROR((SUM(M140,P140,S140,V140,Y140,AB140,AE140,AH140,AK140,AN140,AQ140,AT140,AW140,AZ140,BC140,BF140,BI140,BL140,BO140,BR140,BU140,BX140,CA140,CD140,CG140,CJ140)/G140),"")</f>
        <v/>
      </c>
      <c r="I140" s="60"/>
      <c r="J140" s="108" t="str">
        <f t="shared" ref="J140:J203" si="21">IFERROR((SUM(N140,Q140,T140,W140,Z140,AC140,AF140,AI140,AL140,AO140,AR140,AU140,AX140,BA140,BD140,BG140,BJ140,BM140,BP140,BS140,BV140,BY140,CB140,CE140,CH140,CK140)/I140),"")</f>
        <v/>
      </c>
      <c r="K140" s="110" t="str">
        <f t="shared" si="12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19"/>
        <v/>
      </c>
      <c r="G141" s="59"/>
      <c r="H141" s="9" t="str">
        <f t="shared" si="20"/>
        <v/>
      </c>
      <c r="I141" s="60"/>
      <c r="J141" s="108" t="str">
        <f t="shared" si="21"/>
        <v/>
      </c>
      <c r="K141" s="110" t="str">
        <f t="shared" si="12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19"/>
        <v/>
      </c>
      <c r="G142" s="59"/>
      <c r="H142" s="9" t="str">
        <f t="shared" si="20"/>
        <v/>
      </c>
      <c r="I142" s="60"/>
      <c r="J142" s="108" t="str">
        <f t="shared" si="21"/>
        <v/>
      </c>
      <c r="K142" s="110" t="str">
        <f t="shared" si="12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19"/>
        <v/>
      </c>
      <c r="G143" s="59"/>
      <c r="H143" s="9" t="str">
        <f t="shared" si="20"/>
        <v/>
      </c>
      <c r="I143" s="60"/>
      <c r="J143" s="108" t="str">
        <f t="shared" si="21"/>
        <v/>
      </c>
      <c r="K143" s="110" t="str">
        <f t="shared" si="12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19"/>
        <v/>
      </c>
      <c r="G144" s="59"/>
      <c r="H144" s="9" t="str">
        <f t="shared" si="20"/>
        <v/>
      </c>
      <c r="I144" s="60"/>
      <c r="J144" s="108" t="str">
        <f t="shared" si="21"/>
        <v/>
      </c>
      <c r="K144" s="110" t="str">
        <f t="shared" si="12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19"/>
        <v/>
      </c>
      <c r="G145" s="59"/>
      <c r="H145" s="9" t="str">
        <f t="shared" si="20"/>
        <v/>
      </c>
      <c r="I145" s="60"/>
      <c r="J145" s="108" t="str">
        <f t="shared" si="21"/>
        <v/>
      </c>
      <c r="K145" s="110" t="str">
        <f t="shared" si="12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19"/>
        <v/>
      </c>
      <c r="G146" s="59"/>
      <c r="H146" s="9" t="str">
        <f t="shared" si="20"/>
        <v/>
      </c>
      <c r="I146" s="60"/>
      <c r="J146" s="108" t="str">
        <f t="shared" si="21"/>
        <v/>
      </c>
      <c r="K146" s="110" t="str">
        <f t="shared" si="12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19"/>
        <v/>
      </c>
      <c r="G147" s="59"/>
      <c r="H147" s="9" t="str">
        <f t="shared" si="20"/>
        <v/>
      </c>
      <c r="I147" s="60"/>
      <c r="J147" s="108" t="str">
        <f t="shared" si="21"/>
        <v/>
      </c>
      <c r="K147" s="110" t="str">
        <f t="shared" si="12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19"/>
        <v/>
      </c>
      <c r="G148" s="59"/>
      <c r="H148" s="9" t="str">
        <f t="shared" si="20"/>
        <v/>
      </c>
      <c r="I148" s="60"/>
      <c r="J148" s="108" t="str">
        <f t="shared" si="21"/>
        <v/>
      </c>
      <c r="K148" s="110" t="str">
        <f t="shared" si="12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19"/>
        <v/>
      </c>
      <c r="G149" s="59"/>
      <c r="H149" s="9" t="str">
        <f t="shared" si="20"/>
        <v/>
      </c>
      <c r="I149" s="60"/>
      <c r="J149" s="108" t="str">
        <f t="shared" si="21"/>
        <v/>
      </c>
      <c r="K149" s="110" t="str">
        <f t="shared" si="12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19"/>
        <v/>
      </c>
      <c r="G150" s="59"/>
      <c r="H150" s="9" t="str">
        <f t="shared" si="20"/>
        <v/>
      </c>
      <c r="I150" s="60"/>
      <c r="J150" s="108" t="str">
        <f t="shared" si="21"/>
        <v/>
      </c>
      <c r="K150" s="110" t="str">
        <f t="shared" si="12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19"/>
        <v/>
      </c>
      <c r="G151" s="59"/>
      <c r="H151" s="9" t="str">
        <f t="shared" si="20"/>
        <v/>
      </c>
      <c r="I151" s="60"/>
      <c r="J151" s="108" t="str">
        <f t="shared" si="21"/>
        <v/>
      </c>
      <c r="K151" s="110" t="str">
        <f t="shared" si="12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19"/>
        <v/>
      </c>
      <c r="G152" s="59"/>
      <c r="H152" s="9" t="str">
        <f t="shared" si="20"/>
        <v/>
      </c>
      <c r="I152" s="60"/>
      <c r="J152" s="108" t="str">
        <f t="shared" si="21"/>
        <v/>
      </c>
      <c r="K152" s="110" t="str">
        <f t="shared" si="12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19"/>
        <v/>
      </c>
      <c r="G153" s="59"/>
      <c r="H153" s="9" t="str">
        <f t="shared" si="20"/>
        <v/>
      </c>
      <c r="I153" s="60"/>
      <c r="J153" s="108" t="str">
        <f t="shared" si="21"/>
        <v/>
      </c>
      <c r="K153" s="110" t="str">
        <f t="shared" si="12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19"/>
        <v/>
      </c>
      <c r="G154" s="59"/>
      <c r="H154" s="9" t="str">
        <f t="shared" si="20"/>
        <v/>
      </c>
      <c r="I154" s="60"/>
      <c r="J154" s="108" t="str">
        <f t="shared" si="21"/>
        <v/>
      </c>
      <c r="K154" s="110" t="str">
        <f t="shared" si="12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19"/>
        <v/>
      </c>
      <c r="G155" s="59"/>
      <c r="H155" s="9" t="str">
        <f t="shared" si="20"/>
        <v/>
      </c>
      <c r="I155" s="60"/>
      <c r="J155" s="108" t="str">
        <f t="shared" si="21"/>
        <v/>
      </c>
      <c r="K155" s="110" t="str">
        <f t="shared" si="12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19"/>
        <v/>
      </c>
      <c r="G156" s="59"/>
      <c r="H156" s="9" t="str">
        <f t="shared" si="20"/>
        <v/>
      </c>
      <c r="I156" s="60"/>
      <c r="J156" s="108" t="str">
        <f t="shared" si="21"/>
        <v/>
      </c>
      <c r="K156" s="110" t="str">
        <f t="shared" si="12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19"/>
        <v/>
      </c>
      <c r="G157" s="59"/>
      <c r="H157" s="9" t="str">
        <f t="shared" si="20"/>
        <v/>
      </c>
      <c r="I157" s="60"/>
      <c r="J157" s="108" t="str">
        <f t="shared" si="21"/>
        <v/>
      </c>
      <c r="K157" s="110" t="str">
        <f t="shared" si="12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19"/>
        <v/>
      </c>
      <c r="G158" s="59"/>
      <c r="H158" s="9" t="str">
        <f t="shared" si="20"/>
        <v/>
      </c>
      <c r="I158" s="60"/>
      <c r="J158" s="108" t="str">
        <f t="shared" si="21"/>
        <v/>
      </c>
      <c r="K158" s="110" t="str">
        <f t="shared" si="12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19"/>
        <v/>
      </c>
      <c r="G159" s="59"/>
      <c r="H159" s="9" t="str">
        <f t="shared" si="20"/>
        <v/>
      </c>
      <c r="I159" s="60"/>
      <c r="J159" s="108" t="str">
        <f t="shared" si="21"/>
        <v/>
      </c>
      <c r="K159" s="110" t="str">
        <f t="shared" si="12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19"/>
        <v/>
      </c>
      <c r="G160" s="59"/>
      <c r="H160" s="9" t="str">
        <f t="shared" si="20"/>
        <v/>
      </c>
      <c r="I160" s="60"/>
      <c r="J160" s="108" t="str">
        <f t="shared" si="21"/>
        <v/>
      </c>
      <c r="K160" s="110" t="str">
        <f t="shared" si="12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19"/>
        <v/>
      </c>
      <c r="G161" s="59"/>
      <c r="H161" s="9" t="str">
        <f t="shared" si="20"/>
        <v/>
      </c>
      <c r="I161" s="60"/>
      <c r="J161" s="108" t="str">
        <f t="shared" si="21"/>
        <v/>
      </c>
      <c r="K161" s="110" t="str">
        <f t="shared" si="12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19"/>
        <v/>
      </c>
      <c r="G162" s="59"/>
      <c r="H162" s="9" t="str">
        <f t="shared" si="20"/>
        <v/>
      </c>
      <c r="I162" s="60"/>
      <c r="J162" s="108" t="str">
        <f t="shared" si="21"/>
        <v/>
      </c>
      <c r="K162" s="110" t="str">
        <f t="shared" si="12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19"/>
        <v/>
      </c>
      <c r="G163" s="59"/>
      <c r="H163" s="9" t="str">
        <f t="shared" si="20"/>
        <v/>
      </c>
      <c r="I163" s="60"/>
      <c r="J163" s="108" t="str">
        <f t="shared" si="21"/>
        <v/>
      </c>
      <c r="K163" s="110" t="str">
        <f t="shared" si="12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19"/>
        <v/>
      </c>
      <c r="G164" s="59"/>
      <c r="H164" s="9" t="str">
        <f t="shared" si="20"/>
        <v/>
      </c>
      <c r="I164" s="60"/>
      <c r="J164" s="108" t="str">
        <f t="shared" si="21"/>
        <v/>
      </c>
      <c r="K164" s="110" t="str">
        <f t="shared" si="12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19"/>
        <v/>
      </c>
      <c r="G165" s="59"/>
      <c r="H165" s="9" t="str">
        <f t="shared" si="20"/>
        <v/>
      </c>
      <c r="I165" s="60"/>
      <c r="J165" s="108" t="str">
        <f t="shared" si="21"/>
        <v/>
      </c>
      <c r="K165" s="110" t="str">
        <f t="shared" si="12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19"/>
        <v/>
      </c>
      <c r="G166" s="59"/>
      <c r="H166" s="9" t="str">
        <f t="shared" si="20"/>
        <v/>
      </c>
      <c r="I166" s="60"/>
      <c r="J166" s="108" t="str">
        <f t="shared" si="21"/>
        <v/>
      </c>
      <c r="K166" s="110" t="str">
        <f t="shared" si="12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19"/>
        <v/>
      </c>
      <c r="G167" s="59"/>
      <c r="H167" s="9" t="str">
        <f t="shared" si="20"/>
        <v/>
      </c>
      <c r="I167" s="60"/>
      <c r="J167" s="108" t="str">
        <f t="shared" si="21"/>
        <v/>
      </c>
      <c r="K167" s="110" t="str">
        <f t="shared" si="12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19"/>
        <v/>
      </c>
      <c r="G168" s="59"/>
      <c r="H168" s="9" t="str">
        <f t="shared" si="20"/>
        <v/>
      </c>
      <c r="I168" s="60"/>
      <c r="J168" s="108" t="str">
        <f t="shared" si="21"/>
        <v/>
      </c>
      <c r="K168" s="110" t="str">
        <f t="shared" si="12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19"/>
        <v/>
      </c>
      <c r="G169" s="59"/>
      <c r="H169" s="9" t="str">
        <f t="shared" si="20"/>
        <v/>
      </c>
      <c r="I169" s="60"/>
      <c r="J169" s="108" t="str">
        <f t="shared" si="21"/>
        <v/>
      </c>
      <c r="K169" s="110" t="str">
        <f t="shared" si="12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19"/>
        <v/>
      </c>
      <c r="G170" s="59"/>
      <c r="H170" s="9" t="str">
        <f t="shared" si="20"/>
        <v/>
      </c>
      <c r="I170" s="60"/>
      <c r="J170" s="108" t="str">
        <f t="shared" si="21"/>
        <v/>
      </c>
      <c r="K170" s="110" t="str">
        <f t="shared" si="12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19"/>
        <v/>
      </c>
      <c r="G171" s="59"/>
      <c r="H171" s="9" t="str">
        <f t="shared" si="20"/>
        <v/>
      </c>
      <c r="I171" s="60"/>
      <c r="J171" s="108" t="str">
        <f t="shared" si="21"/>
        <v/>
      </c>
      <c r="K171" s="110" t="str">
        <f t="shared" si="12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19"/>
        <v/>
      </c>
      <c r="G172" s="59"/>
      <c r="H172" s="9" t="str">
        <f t="shared" si="20"/>
        <v/>
      </c>
      <c r="I172" s="60"/>
      <c r="J172" s="108" t="str">
        <f t="shared" si="21"/>
        <v/>
      </c>
      <c r="K172" s="110" t="str">
        <f t="shared" si="12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19"/>
        <v/>
      </c>
      <c r="G173" s="59"/>
      <c r="H173" s="9" t="str">
        <f t="shared" si="20"/>
        <v/>
      </c>
      <c r="I173" s="60"/>
      <c r="J173" s="108" t="str">
        <f t="shared" si="21"/>
        <v/>
      </c>
      <c r="K173" s="110" t="str">
        <f t="shared" si="12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19"/>
        <v/>
      </c>
      <c r="G174" s="59"/>
      <c r="H174" s="9" t="str">
        <f t="shared" si="20"/>
        <v/>
      </c>
      <c r="I174" s="60"/>
      <c r="J174" s="108" t="str">
        <f t="shared" si="21"/>
        <v/>
      </c>
      <c r="K174" s="110" t="str">
        <f t="shared" si="12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19"/>
        <v/>
      </c>
      <c r="G175" s="59"/>
      <c r="H175" s="9" t="str">
        <f t="shared" si="20"/>
        <v/>
      </c>
      <c r="I175" s="60"/>
      <c r="J175" s="108" t="str">
        <f t="shared" si="21"/>
        <v/>
      </c>
      <c r="K175" s="110" t="str">
        <f t="shared" si="12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19"/>
        <v/>
      </c>
      <c r="G176" s="59"/>
      <c r="H176" s="9" t="str">
        <f t="shared" si="20"/>
        <v/>
      </c>
      <c r="I176" s="60"/>
      <c r="J176" s="108" t="str">
        <f t="shared" si="21"/>
        <v/>
      </c>
      <c r="K176" s="110" t="str">
        <f t="shared" si="12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19"/>
        <v/>
      </c>
      <c r="G177" s="59"/>
      <c r="H177" s="9" t="str">
        <f t="shared" si="20"/>
        <v/>
      </c>
      <c r="I177" s="60"/>
      <c r="J177" s="108" t="str">
        <f t="shared" si="21"/>
        <v/>
      </c>
      <c r="K177" s="110" t="str">
        <f t="shared" si="12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19"/>
        <v/>
      </c>
      <c r="G178" s="59"/>
      <c r="H178" s="9" t="str">
        <f t="shared" si="20"/>
        <v/>
      </c>
      <c r="I178" s="60"/>
      <c r="J178" s="108" t="str">
        <f t="shared" si="21"/>
        <v/>
      </c>
      <c r="K178" s="110" t="str">
        <f t="shared" si="12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19"/>
        <v/>
      </c>
      <c r="G179" s="59"/>
      <c r="H179" s="9" t="str">
        <f t="shared" si="20"/>
        <v/>
      </c>
      <c r="I179" s="60"/>
      <c r="J179" s="108" t="str">
        <f t="shared" si="21"/>
        <v/>
      </c>
      <c r="K179" s="110" t="str">
        <f t="shared" si="12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19"/>
        <v/>
      </c>
      <c r="G180" s="59"/>
      <c r="H180" s="9" t="str">
        <f t="shared" si="20"/>
        <v/>
      </c>
      <c r="I180" s="60"/>
      <c r="J180" s="108" t="str">
        <f t="shared" si="21"/>
        <v/>
      </c>
      <c r="K180" s="110" t="str">
        <f t="shared" si="12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19"/>
        <v/>
      </c>
      <c r="G181" s="59"/>
      <c r="H181" s="9" t="str">
        <f t="shared" si="20"/>
        <v/>
      </c>
      <c r="I181" s="60"/>
      <c r="J181" s="108" t="str">
        <f t="shared" si="21"/>
        <v/>
      </c>
      <c r="K181" s="110" t="str">
        <f t="shared" si="12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19"/>
        <v/>
      </c>
      <c r="G182" s="59"/>
      <c r="H182" s="9" t="str">
        <f t="shared" si="20"/>
        <v/>
      </c>
      <c r="I182" s="60"/>
      <c r="J182" s="108" t="str">
        <f t="shared" si="21"/>
        <v/>
      </c>
      <c r="K182" s="110" t="str">
        <f t="shared" si="12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19"/>
        <v/>
      </c>
      <c r="G183" s="59"/>
      <c r="H183" s="9" t="str">
        <f t="shared" si="20"/>
        <v/>
      </c>
      <c r="I183" s="60"/>
      <c r="J183" s="108" t="str">
        <f t="shared" si="21"/>
        <v/>
      </c>
      <c r="K183" s="110" t="str">
        <f t="shared" si="12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19"/>
        <v/>
      </c>
      <c r="G184" s="59"/>
      <c r="H184" s="9" t="str">
        <f t="shared" si="20"/>
        <v/>
      </c>
      <c r="I184" s="60"/>
      <c r="J184" s="108" t="str">
        <f t="shared" si="21"/>
        <v/>
      </c>
      <c r="K184" s="110" t="str">
        <f t="shared" si="12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19"/>
        <v/>
      </c>
      <c r="G185" s="59"/>
      <c r="H185" s="9" t="str">
        <f t="shared" si="20"/>
        <v/>
      </c>
      <c r="I185" s="60"/>
      <c r="J185" s="108" t="str">
        <f t="shared" si="21"/>
        <v/>
      </c>
      <c r="K185" s="110" t="str">
        <f t="shared" si="12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19"/>
        <v/>
      </c>
      <c r="G186" s="59"/>
      <c r="H186" s="9" t="str">
        <f t="shared" si="20"/>
        <v/>
      </c>
      <c r="I186" s="60"/>
      <c r="J186" s="108" t="str">
        <f t="shared" si="21"/>
        <v/>
      </c>
      <c r="K186" s="110" t="str">
        <f t="shared" si="12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19"/>
        <v/>
      </c>
      <c r="G187" s="59"/>
      <c r="H187" s="9" t="str">
        <f t="shared" si="20"/>
        <v/>
      </c>
      <c r="I187" s="60"/>
      <c r="J187" s="108" t="str">
        <f t="shared" si="21"/>
        <v/>
      </c>
      <c r="K187" s="110" t="str">
        <f t="shared" si="12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19"/>
        <v/>
      </c>
      <c r="G188" s="59"/>
      <c r="H188" s="9" t="str">
        <f t="shared" si="20"/>
        <v/>
      </c>
      <c r="I188" s="60"/>
      <c r="J188" s="108" t="str">
        <f t="shared" si="21"/>
        <v/>
      </c>
      <c r="K188" s="110" t="str">
        <f t="shared" si="12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19"/>
        <v/>
      </c>
      <c r="G189" s="59"/>
      <c r="H189" s="9" t="str">
        <f t="shared" si="20"/>
        <v/>
      </c>
      <c r="I189" s="60"/>
      <c r="J189" s="108" t="str">
        <f t="shared" si="21"/>
        <v/>
      </c>
      <c r="K189" s="110" t="str">
        <f t="shared" si="12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19"/>
        <v/>
      </c>
      <c r="G190" s="59"/>
      <c r="H190" s="9" t="str">
        <f t="shared" si="20"/>
        <v/>
      </c>
      <c r="I190" s="60"/>
      <c r="J190" s="108" t="str">
        <f t="shared" si="21"/>
        <v/>
      </c>
      <c r="K190" s="110" t="str">
        <f t="shared" si="12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19"/>
        <v/>
      </c>
      <c r="G191" s="59"/>
      <c r="H191" s="9" t="str">
        <f t="shared" si="20"/>
        <v/>
      </c>
      <c r="I191" s="60"/>
      <c r="J191" s="108" t="str">
        <f t="shared" si="21"/>
        <v/>
      </c>
      <c r="K191" s="110" t="str">
        <f t="shared" si="12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19"/>
        <v/>
      </c>
      <c r="G192" s="59"/>
      <c r="H192" s="9" t="str">
        <f t="shared" si="20"/>
        <v/>
      </c>
      <c r="I192" s="60"/>
      <c r="J192" s="108" t="str">
        <f t="shared" si="21"/>
        <v/>
      </c>
      <c r="K192" s="110" t="str">
        <f t="shared" si="12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19"/>
        <v/>
      </c>
      <c r="G193" s="59"/>
      <c r="H193" s="9" t="str">
        <f t="shared" si="20"/>
        <v/>
      </c>
      <c r="I193" s="60"/>
      <c r="J193" s="108" t="str">
        <f t="shared" si="21"/>
        <v/>
      </c>
      <c r="K193" s="110" t="str">
        <f t="shared" si="12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19"/>
        <v/>
      </c>
      <c r="G194" s="59"/>
      <c r="H194" s="9" t="str">
        <f t="shared" si="20"/>
        <v/>
      </c>
      <c r="I194" s="60"/>
      <c r="J194" s="108" t="str">
        <f t="shared" si="21"/>
        <v/>
      </c>
      <c r="K194" s="110" t="str">
        <f t="shared" si="12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19"/>
        <v/>
      </c>
      <c r="G195" s="59"/>
      <c r="H195" s="9" t="str">
        <f t="shared" si="20"/>
        <v/>
      </c>
      <c r="I195" s="60"/>
      <c r="J195" s="108" t="str">
        <f t="shared" si="21"/>
        <v/>
      </c>
      <c r="K195" s="110" t="str">
        <f t="shared" si="12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19"/>
        <v/>
      </c>
      <c r="G196" s="59"/>
      <c r="H196" s="9" t="str">
        <f t="shared" si="20"/>
        <v/>
      </c>
      <c r="I196" s="60"/>
      <c r="J196" s="108" t="str">
        <f t="shared" si="21"/>
        <v/>
      </c>
      <c r="K196" s="110" t="str">
        <f t="shared" si="12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19"/>
        <v/>
      </c>
      <c r="G197" s="59"/>
      <c r="H197" s="9" t="str">
        <f t="shared" si="20"/>
        <v/>
      </c>
      <c r="I197" s="60"/>
      <c r="J197" s="108" t="str">
        <f t="shared" si="21"/>
        <v/>
      </c>
      <c r="K197" s="110" t="str">
        <f t="shared" si="12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19"/>
        <v/>
      </c>
      <c r="G198" s="59"/>
      <c r="H198" s="9" t="str">
        <f t="shared" si="20"/>
        <v/>
      </c>
      <c r="I198" s="60"/>
      <c r="J198" s="108" t="str">
        <f t="shared" si="21"/>
        <v/>
      </c>
      <c r="K198" s="110" t="str">
        <f t="shared" si="12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19"/>
        <v/>
      </c>
      <c r="G199" s="59"/>
      <c r="H199" s="9" t="str">
        <f t="shared" si="20"/>
        <v/>
      </c>
      <c r="I199" s="60"/>
      <c r="J199" s="108" t="str">
        <f t="shared" si="21"/>
        <v/>
      </c>
      <c r="K199" s="110" t="str">
        <f t="shared" si="12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19"/>
        <v/>
      </c>
      <c r="G200" s="59"/>
      <c r="H200" s="9" t="str">
        <f t="shared" si="20"/>
        <v/>
      </c>
      <c r="I200" s="60"/>
      <c r="J200" s="108" t="str">
        <f t="shared" si="21"/>
        <v/>
      </c>
      <c r="K200" s="110" t="str">
        <f t="shared" si="12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19"/>
        <v/>
      </c>
      <c r="G201" s="59"/>
      <c r="H201" s="9" t="str">
        <f t="shared" si="20"/>
        <v/>
      </c>
      <c r="I201" s="60"/>
      <c r="J201" s="108" t="str">
        <f t="shared" si="21"/>
        <v/>
      </c>
      <c r="K201" s="110" t="str">
        <f t="shared" si="12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19"/>
        <v/>
      </c>
      <c r="G202" s="59"/>
      <c r="H202" s="9" t="str">
        <f t="shared" si="20"/>
        <v/>
      </c>
      <c r="I202" s="60"/>
      <c r="J202" s="108" t="str">
        <f t="shared" si="21"/>
        <v/>
      </c>
      <c r="K202" s="110" t="str">
        <f t="shared" si="12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19"/>
        <v/>
      </c>
      <c r="G203" s="59"/>
      <c r="H203" s="9" t="str">
        <f t="shared" si="20"/>
        <v/>
      </c>
      <c r="I203" s="60"/>
      <c r="J203" s="108" t="str">
        <f t="shared" si="21"/>
        <v/>
      </c>
      <c r="K203" s="110" t="str">
        <f t="shared" si="12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ref="F204:F255" si="22">IFERROR((SUM(L204,O204,R204,U204,X204,AA204,AD204,AG204,AJ204,AM204,AP204,AS204,AV204,AY204,BB204,BE204,BH204,BK204,BN204,BQ204,BT204,BW204,BZ204,CC204,CF204,CI204)/E204),"")</f>
        <v/>
      </c>
      <c r="G204" s="59"/>
      <c r="H204" s="9" t="str">
        <f t="shared" ref="H204:H255" si="23">IFERROR((SUM(M204,P204,S204,V204,Y204,AB204,AE204,AH204,AK204,AN204,AQ204,AT204,AW204,AZ204,BC204,BF204,BI204,BL204,BO204,BR204,BU204,BX204,CA204,CD204,CG204,CJ204)/G204),"")</f>
        <v/>
      </c>
      <c r="I204" s="60"/>
      <c r="J204" s="108" t="str">
        <f t="shared" ref="J204:J255" si="24">IFERROR((SUM(N204,Q204,T204,W204,Z204,AC204,AF204,AI204,AL204,AO204,AR204,AU204,AX204,BA204,BD204,BG204,BJ204,BM204,BP204,BS204,BV204,BY204,CB204,CE204,CH204,CK204)/I204),"")</f>
        <v/>
      </c>
      <c r="K204" s="110" t="str">
        <f t="shared" si="12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22"/>
        <v/>
      </c>
      <c r="G205" s="59"/>
      <c r="H205" s="9" t="str">
        <f t="shared" si="23"/>
        <v/>
      </c>
      <c r="I205" s="60"/>
      <c r="J205" s="108" t="str">
        <f t="shared" si="24"/>
        <v/>
      </c>
      <c r="K205" s="110" t="str">
        <f t="shared" si="12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22"/>
        <v/>
      </c>
      <c r="G206" s="59"/>
      <c r="H206" s="9" t="str">
        <f t="shared" si="23"/>
        <v/>
      </c>
      <c r="I206" s="60"/>
      <c r="J206" s="108" t="str">
        <f t="shared" si="24"/>
        <v/>
      </c>
      <c r="K206" s="110" t="str">
        <f t="shared" si="12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22"/>
        <v/>
      </c>
      <c r="G207" s="59"/>
      <c r="H207" s="9" t="str">
        <f t="shared" si="23"/>
        <v/>
      </c>
      <c r="I207" s="60"/>
      <c r="J207" s="108" t="str">
        <f t="shared" si="24"/>
        <v/>
      </c>
      <c r="K207" s="110" t="str">
        <f t="shared" si="12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22"/>
        <v/>
      </c>
      <c r="G208" s="59"/>
      <c r="H208" s="9" t="str">
        <f t="shared" si="23"/>
        <v/>
      </c>
      <c r="I208" s="60"/>
      <c r="J208" s="108" t="str">
        <f t="shared" si="24"/>
        <v/>
      </c>
      <c r="K208" s="110" t="str">
        <f t="shared" si="12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22"/>
        <v/>
      </c>
      <c r="G209" s="59"/>
      <c r="H209" s="9" t="str">
        <f t="shared" si="23"/>
        <v/>
      </c>
      <c r="I209" s="60"/>
      <c r="J209" s="108" t="str">
        <f t="shared" si="24"/>
        <v/>
      </c>
      <c r="K209" s="110" t="str">
        <f t="shared" si="12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22"/>
        <v/>
      </c>
      <c r="G210" s="59"/>
      <c r="H210" s="9" t="str">
        <f t="shared" si="23"/>
        <v/>
      </c>
      <c r="I210" s="60"/>
      <c r="J210" s="108" t="str">
        <f t="shared" si="24"/>
        <v/>
      </c>
      <c r="K210" s="110" t="str">
        <f t="shared" si="12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22"/>
        <v/>
      </c>
      <c r="G211" s="59"/>
      <c r="H211" s="9" t="str">
        <f t="shared" si="23"/>
        <v/>
      </c>
      <c r="I211" s="60"/>
      <c r="J211" s="108" t="str">
        <f t="shared" si="24"/>
        <v/>
      </c>
      <c r="K211" s="110" t="str">
        <f t="shared" si="12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22"/>
        <v/>
      </c>
      <c r="G212" s="59"/>
      <c r="H212" s="9" t="str">
        <f t="shared" si="23"/>
        <v/>
      </c>
      <c r="I212" s="60"/>
      <c r="J212" s="108" t="str">
        <f t="shared" si="24"/>
        <v/>
      </c>
      <c r="K212" s="110" t="str">
        <f t="shared" si="12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22"/>
        <v/>
      </c>
      <c r="G213" s="59"/>
      <c r="H213" s="9" t="str">
        <f t="shared" si="23"/>
        <v/>
      </c>
      <c r="I213" s="60"/>
      <c r="J213" s="108" t="str">
        <f t="shared" si="24"/>
        <v/>
      </c>
      <c r="K213" s="110" t="str">
        <f t="shared" si="12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22"/>
        <v/>
      </c>
      <c r="G214" s="59"/>
      <c r="H214" s="9" t="str">
        <f t="shared" si="23"/>
        <v/>
      </c>
      <c r="I214" s="60"/>
      <c r="J214" s="108" t="str">
        <f t="shared" si="24"/>
        <v/>
      </c>
      <c r="K214" s="110" t="str">
        <f t="shared" si="12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22"/>
        <v/>
      </c>
      <c r="G215" s="59"/>
      <c r="H215" s="9" t="str">
        <f t="shared" si="23"/>
        <v/>
      </c>
      <c r="I215" s="60"/>
      <c r="J215" s="108" t="str">
        <f t="shared" si="24"/>
        <v/>
      </c>
      <c r="K215" s="110" t="str">
        <f t="shared" si="12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22"/>
        <v/>
      </c>
      <c r="G216" s="59"/>
      <c r="H216" s="9" t="str">
        <f t="shared" si="23"/>
        <v/>
      </c>
      <c r="I216" s="60"/>
      <c r="J216" s="108" t="str">
        <f t="shared" si="24"/>
        <v/>
      </c>
      <c r="K216" s="110" t="str">
        <f t="shared" si="12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22"/>
        <v/>
      </c>
      <c r="G217" s="59"/>
      <c r="H217" s="9" t="str">
        <f t="shared" si="23"/>
        <v/>
      </c>
      <c r="I217" s="60"/>
      <c r="J217" s="108" t="str">
        <f t="shared" si="24"/>
        <v/>
      </c>
      <c r="K217" s="110" t="str">
        <f t="shared" si="12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22"/>
        <v/>
      </c>
      <c r="G218" s="59"/>
      <c r="H218" s="9" t="str">
        <f t="shared" si="23"/>
        <v/>
      </c>
      <c r="I218" s="60"/>
      <c r="J218" s="108" t="str">
        <f t="shared" si="24"/>
        <v/>
      </c>
      <c r="K218" s="110" t="str">
        <f t="shared" si="12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22"/>
        <v/>
      </c>
      <c r="G219" s="59"/>
      <c r="H219" s="9" t="str">
        <f t="shared" si="23"/>
        <v/>
      </c>
      <c r="I219" s="60"/>
      <c r="J219" s="108" t="str">
        <f t="shared" si="24"/>
        <v/>
      </c>
      <c r="K219" s="110" t="str">
        <f t="shared" si="12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22"/>
        <v/>
      </c>
      <c r="G220" s="59"/>
      <c r="H220" s="9" t="str">
        <f t="shared" si="23"/>
        <v/>
      </c>
      <c r="I220" s="60"/>
      <c r="J220" s="108" t="str">
        <f t="shared" si="24"/>
        <v/>
      </c>
      <c r="K220" s="110" t="str">
        <f t="shared" si="12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22"/>
        <v/>
      </c>
      <c r="G221" s="59"/>
      <c r="H221" s="9" t="str">
        <f t="shared" si="23"/>
        <v/>
      </c>
      <c r="I221" s="60"/>
      <c r="J221" s="108" t="str">
        <f t="shared" si="24"/>
        <v/>
      </c>
      <c r="K221" s="110" t="str">
        <f t="shared" si="12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22"/>
        <v/>
      </c>
      <c r="G222" s="59"/>
      <c r="H222" s="9" t="str">
        <f t="shared" si="23"/>
        <v/>
      </c>
      <c r="I222" s="60"/>
      <c r="J222" s="108" t="str">
        <f t="shared" si="24"/>
        <v/>
      </c>
      <c r="K222" s="110" t="str">
        <f t="shared" si="12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22"/>
        <v/>
      </c>
      <c r="G223" s="59"/>
      <c r="H223" s="9" t="str">
        <f t="shared" si="23"/>
        <v/>
      </c>
      <c r="I223" s="60"/>
      <c r="J223" s="108" t="str">
        <f t="shared" si="24"/>
        <v/>
      </c>
      <c r="K223" s="110" t="str">
        <f t="shared" si="12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22"/>
        <v/>
      </c>
      <c r="G224" s="59"/>
      <c r="H224" s="9" t="str">
        <f t="shared" si="23"/>
        <v/>
      </c>
      <c r="I224" s="60"/>
      <c r="J224" s="108" t="str">
        <f t="shared" si="24"/>
        <v/>
      </c>
      <c r="K224" s="110" t="str">
        <f t="shared" si="12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22"/>
        <v/>
      </c>
      <c r="G225" s="59"/>
      <c r="H225" s="9" t="str">
        <f t="shared" si="23"/>
        <v/>
      </c>
      <c r="I225" s="60"/>
      <c r="J225" s="108" t="str">
        <f t="shared" si="24"/>
        <v/>
      </c>
      <c r="K225" s="110" t="str">
        <f t="shared" si="12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22"/>
        <v/>
      </c>
      <c r="G226" s="59"/>
      <c r="H226" s="9" t="str">
        <f t="shared" si="23"/>
        <v/>
      </c>
      <c r="I226" s="60"/>
      <c r="J226" s="108" t="str">
        <f t="shared" si="24"/>
        <v/>
      </c>
      <c r="K226" s="110" t="str">
        <f t="shared" si="12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22"/>
        <v/>
      </c>
      <c r="G227" s="59"/>
      <c r="H227" s="9" t="str">
        <f t="shared" si="23"/>
        <v/>
      </c>
      <c r="I227" s="60"/>
      <c r="J227" s="108" t="str">
        <f t="shared" si="24"/>
        <v/>
      </c>
      <c r="K227" s="110" t="str">
        <f t="shared" si="12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22"/>
        <v/>
      </c>
      <c r="G228" s="59"/>
      <c r="H228" s="9" t="str">
        <f t="shared" si="23"/>
        <v/>
      </c>
      <c r="I228" s="60"/>
      <c r="J228" s="108" t="str">
        <f t="shared" si="24"/>
        <v/>
      </c>
      <c r="K228" s="110" t="str">
        <f t="shared" si="12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22"/>
        <v/>
      </c>
      <c r="G229" s="59"/>
      <c r="H229" s="9" t="str">
        <f t="shared" si="23"/>
        <v/>
      </c>
      <c r="I229" s="60"/>
      <c r="J229" s="108" t="str">
        <f t="shared" si="24"/>
        <v/>
      </c>
      <c r="K229" s="110" t="str">
        <f t="shared" si="12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22"/>
        <v/>
      </c>
      <c r="G230" s="59"/>
      <c r="H230" s="9" t="str">
        <f t="shared" si="23"/>
        <v/>
      </c>
      <c r="I230" s="60"/>
      <c r="J230" s="108" t="str">
        <f t="shared" si="24"/>
        <v/>
      </c>
      <c r="K230" s="110" t="str">
        <f t="shared" si="12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22"/>
        <v/>
      </c>
      <c r="G231" s="59"/>
      <c r="H231" s="9" t="str">
        <f t="shared" si="23"/>
        <v/>
      </c>
      <c r="I231" s="60"/>
      <c r="J231" s="108" t="str">
        <f t="shared" si="24"/>
        <v/>
      </c>
      <c r="K231" s="110" t="str">
        <f t="shared" si="12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22"/>
        <v/>
      </c>
      <c r="G232" s="59"/>
      <c r="H232" s="9" t="str">
        <f t="shared" si="23"/>
        <v/>
      </c>
      <c r="I232" s="60"/>
      <c r="J232" s="108" t="str">
        <f t="shared" si="24"/>
        <v/>
      </c>
      <c r="K232" s="110" t="str">
        <f t="shared" si="12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22"/>
        <v/>
      </c>
      <c r="G233" s="59"/>
      <c r="H233" s="9" t="str">
        <f t="shared" si="23"/>
        <v/>
      </c>
      <c r="I233" s="60"/>
      <c r="J233" s="108" t="str">
        <f t="shared" si="24"/>
        <v/>
      </c>
      <c r="K233" s="110" t="str">
        <f t="shared" si="12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22"/>
        <v/>
      </c>
      <c r="G234" s="59"/>
      <c r="H234" s="9" t="str">
        <f t="shared" si="23"/>
        <v/>
      </c>
      <c r="I234" s="60"/>
      <c r="J234" s="108" t="str">
        <f t="shared" si="24"/>
        <v/>
      </c>
      <c r="K234" s="110" t="str">
        <f t="shared" si="12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22"/>
        <v/>
      </c>
      <c r="G235" s="59"/>
      <c r="H235" s="9" t="str">
        <f t="shared" si="23"/>
        <v/>
      </c>
      <c r="I235" s="60"/>
      <c r="J235" s="108" t="str">
        <f t="shared" si="24"/>
        <v/>
      </c>
      <c r="K235" s="110" t="str">
        <f t="shared" si="12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22"/>
        <v/>
      </c>
      <c r="G236" s="59"/>
      <c r="H236" s="9" t="str">
        <f t="shared" si="23"/>
        <v/>
      </c>
      <c r="I236" s="60"/>
      <c r="J236" s="108" t="str">
        <f t="shared" si="24"/>
        <v/>
      </c>
      <c r="K236" s="110" t="str">
        <f t="shared" si="12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22"/>
        <v/>
      </c>
      <c r="G237" s="59"/>
      <c r="H237" s="9" t="str">
        <f t="shared" si="23"/>
        <v/>
      </c>
      <c r="I237" s="60"/>
      <c r="J237" s="108" t="str">
        <f t="shared" si="24"/>
        <v/>
      </c>
      <c r="K237" s="110" t="str">
        <f t="shared" si="12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22"/>
        <v/>
      </c>
      <c r="G238" s="59"/>
      <c r="H238" s="9" t="str">
        <f t="shared" si="23"/>
        <v/>
      </c>
      <c r="I238" s="60"/>
      <c r="J238" s="108" t="str">
        <f t="shared" si="24"/>
        <v/>
      </c>
      <c r="K238" s="110" t="str">
        <f t="shared" si="12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22"/>
        <v/>
      </c>
      <c r="G239" s="59"/>
      <c r="H239" s="9" t="str">
        <f t="shared" si="23"/>
        <v/>
      </c>
      <c r="I239" s="60"/>
      <c r="J239" s="108" t="str">
        <f t="shared" si="24"/>
        <v/>
      </c>
      <c r="K239" s="110" t="str">
        <f t="shared" si="12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22"/>
        <v/>
      </c>
      <c r="G240" s="59"/>
      <c r="H240" s="9" t="str">
        <f t="shared" si="23"/>
        <v/>
      </c>
      <c r="I240" s="60"/>
      <c r="J240" s="108" t="str">
        <f t="shared" si="24"/>
        <v/>
      </c>
      <c r="K240" s="110" t="str">
        <f t="shared" si="12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22"/>
        <v/>
      </c>
      <c r="G241" s="59"/>
      <c r="H241" s="9" t="str">
        <f t="shared" si="23"/>
        <v/>
      </c>
      <c r="I241" s="60"/>
      <c r="J241" s="108" t="str">
        <f t="shared" si="24"/>
        <v/>
      </c>
      <c r="K241" s="110" t="str">
        <f t="shared" ref="K241:K255" si="25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22"/>
        <v/>
      </c>
      <c r="G242" s="59"/>
      <c r="H242" s="9" t="str">
        <f t="shared" si="23"/>
        <v/>
      </c>
      <c r="I242" s="60"/>
      <c r="J242" s="108" t="str">
        <f t="shared" si="24"/>
        <v/>
      </c>
      <c r="K242" s="110" t="str">
        <f t="shared" si="25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22"/>
        <v/>
      </c>
      <c r="G243" s="59"/>
      <c r="H243" s="9" t="str">
        <f t="shared" si="23"/>
        <v/>
      </c>
      <c r="I243" s="60"/>
      <c r="J243" s="108" t="str">
        <f t="shared" si="24"/>
        <v/>
      </c>
      <c r="K243" s="110" t="str">
        <f t="shared" si="25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22"/>
        <v/>
      </c>
      <c r="G244" s="59"/>
      <c r="H244" s="9" t="str">
        <f t="shared" si="23"/>
        <v/>
      </c>
      <c r="I244" s="60"/>
      <c r="J244" s="108" t="str">
        <f t="shared" si="24"/>
        <v/>
      </c>
      <c r="K244" s="110" t="str">
        <f t="shared" si="25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22"/>
        <v/>
      </c>
      <c r="G245" s="59"/>
      <c r="H245" s="9" t="str">
        <f t="shared" si="23"/>
        <v/>
      </c>
      <c r="I245" s="60"/>
      <c r="J245" s="108" t="str">
        <f t="shared" si="24"/>
        <v/>
      </c>
      <c r="K245" s="110" t="str">
        <f t="shared" si="25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22"/>
        <v/>
      </c>
      <c r="G246" s="59"/>
      <c r="H246" s="9" t="str">
        <f t="shared" si="23"/>
        <v/>
      </c>
      <c r="I246" s="60"/>
      <c r="J246" s="108" t="str">
        <f t="shared" si="24"/>
        <v/>
      </c>
      <c r="K246" s="110" t="str">
        <f t="shared" si="25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22"/>
        <v/>
      </c>
      <c r="G247" s="59"/>
      <c r="H247" s="9" t="str">
        <f t="shared" si="23"/>
        <v/>
      </c>
      <c r="I247" s="60"/>
      <c r="J247" s="108" t="str">
        <f t="shared" si="24"/>
        <v/>
      </c>
      <c r="K247" s="110" t="str">
        <f t="shared" si="25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22"/>
        <v/>
      </c>
      <c r="G248" s="59"/>
      <c r="H248" s="9" t="str">
        <f t="shared" si="23"/>
        <v/>
      </c>
      <c r="I248" s="60"/>
      <c r="J248" s="108" t="str">
        <f t="shared" si="24"/>
        <v/>
      </c>
      <c r="K248" s="110" t="str">
        <f t="shared" si="25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22"/>
        <v/>
      </c>
      <c r="G249" s="59"/>
      <c r="H249" s="9" t="str">
        <f t="shared" si="23"/>
        <v/>
      </c>
      <c r="I249" s="60"/>
      <c r="J249" s="108" t="str">
        <f t="shared" si="24"/>
        <v/>
      </c>
      <c r="K249" s="110" t="str">
        <f t="shared" si="25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22"/>
        <v/>
      </c>
      <c r="G250" s="59"/>
      <c r="H250" s="9" t="str">
        <f t="shared" si="23"/>
        <v/>
      </c>
      <c r="I250" s="60"/>
      <c r="J250" s="108" t="str">
        <f t="shared" si="24"/>
        <v/>
      </c>
      <c r="K250" s="110" t="str">
        <f t="shared" si="25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22"/>
        <v/>
      </c>
      <c r="G251" s="59"/>
      <c r="H251" s="9" t="str">
        <f t="shared" si="23"/>
        <v/>
      </c>
      <c r="I251" s="60"/>
      <c r="J251" s="108" t="str">
        <f t="shared" si="24"/>
        <v/>
      </c>
      <c r="K251" s="110" t="str">
        <f t="shared" si="25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22"/>
        <v/>
      </c>
      <c r="G252" s="59"/>
      <c r="H252" s="9" t="str">
        <f t="shared" si="23"/>
        <v/>
      </c>
      <c r="I252" s="60"/>
      <c r="J252" s="108" t="str">
        <f t="shared" si="24"/>
        <v/>
      </c>
      <c r="K252" s="110" t="str">
        <f t="shared" si="25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22"/>
        <v/>
      </c>
      <c r="G253" s="59"/>
      <c r="H253" s="9" t="str">
        <f t="shared" si="23"/>
        <v/>
      </c>
      <c r="I253" s="60"/>
      <c r="J253" s="108" t="str">
        <f t="shared" si="24"/>
        <v/>
      </c>
      <c r="K253" s="110" t="str">
        <f t="shared" si="25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22"/>
        <v/>
      </c>
      <c r="G254" s="59"/>
      <c r="H254" s="9" t="str">
        <f t="shared" si="23"/>
        <v/>
      </c>
      <c r="I254" s="60"/>
      <c r="J254" s="108" t="str">
        <f t="shared" si="24"/>
        <v/>
      </c>
      <c r="K254" s="110" t="str">
        <f t="shared" si="25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22"/>
        <v/>
      </c>
      <c r="G255" s="172"/>
      <c r="H255" s="171" t="str">
        <f t="shared" si="23"/>
        <v/>
      </c>
      <c r="I255" s="61"/>
      <c r="J255" s="173" t="str">
        <f t="shared" si="24"/>
        <v/>
      </c>
      <c r="K255" s="111" t="str">
        <f t="shared" si="25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</mergeCells>
  <conditionalFormatting sqref="K8:K255">
    <cfRule type="containsBlanks" dxfId="39" priority="7">
      <formula>LEN(TRIM(K8))=0</formula>
    </cfRule>
    <cfRule type="cellIs" dxfId="38" priority="8" operator="greaterThanOrEqual">
      <formula>0</formula>
    </cfRule>
    <cfRule type="cellIs" dxfId="37" priority="9" operator="between">
      <formula>0%</formula>
      <formula>-5%</formula>
    </cfRule>
    <cfRule type="cellIs" dxfId="36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114</v>
      </c>
      <c r="B1" s="209" t="str">
        <f ca="1">'LGA Registration'!A5</f>
        <v xml:space="preserve">Logo </v>
      </c>
      <c r="C1" s="210"/>
      <c r="D1" s="118" t="s">
        <v>40</v>
      </c>
      <c r="E1" s="207" t="s">
        <v>7</v>
      </c>
      <c r="F1" s="208"/>
      <c r="G1" s="208"/>
      <c r="H1" s="208"/>
      <c r="I1" s="208"/>
      <c r="J1" s="208"/>
      <c r="K1" s="211" t="s">
        <v>8</v>
      </c>
      <c r="L1" s="201" t="s">
        <v>51</v>
      </c>
      <c r="M1" s="202"/>
      <c r="N1" s="203"/>
      <c r="O1" s="201" t="s">
        <v>52</v>
      </c>
      <c r="P1" s="204"/>
      <c r="Q1" s="205"/>
      <c r="R1" s="201" t="s">
        <v>53</v>
      </c>
      <c r="S1" s="204"/>
      <c r="T1" s="205"/>
      <c r="U1" s="201" t="s">
        <v>54</v>
      </c>
      <c r="V1" s="202"/>
      <c r="W1" s="203"/>
      <c r="X1" s="201" t="s">
        <v>55</v>
      </c>
      <c r="Y1" s="204"/>
      <c r="Z1" s="203"/>
      <c r="AA1" s="201" t="s">
        <v>56</v>
      </c>
      <c r="AB1" s="204"/>
      <c r="AC1" s="205"/>
      <c r="AD1" s="201" t="s">
        <v>57</v>
      </c>
      <c r="AE1" s="204"/>
      <c r="AF1" s="203"/>
      <c r="AG1" s="201" t="s">
        <v>58</v>
      </c>
      <c r="AH1" s="204"/>
      <c r="AI1" s="205"/>
      <c r="AJ1" s="201" t="s">
        <v>59</v>
      </c>
      <c r="AK1" s="202"/>
      <c r="AL1" s="203"/>
      <c r="AM1" s="201" t="s">
        <v>60</v>
      </c>
      <c r="AN1" s="202"/>
      <c r="AO1" s="203"/>
      <c r="AP1" s="201" t="s">
        <v>61</v>
      </c>
      <c r="AQ1" s="202"/>
      <c r="AR1" s="203"/>
      <c r="AS1" s="201" t="s">
        <v>62</v>
      </c>
      <c r="AT1" s="202"/>
      <c r="AU1" s="203"/>
      <c r="AV1" s="201" t="s">
        <v>63</v>
      </c>
      <c r="AW1" s="202"/>
      <c r="AX1" s="203"/>
      <c r="AY1" s="201" t="s">
        <v>64</v>
      </c>
      <c r="AZ1" s="202"/>
      <c r="BA1" s="203"/>
      <c r="BB1" s="201" t="s">
        <v>65</v>
      </c>
      <c r="BC1" s="202"/>
      <c r="BD1" s="203"/>
      <c r="BE1" s="201" t="s">
        <v>66</v>
      </c>
      <c r="BF1" s="202"/>
      <c r="BG1" s="203"/>
      <c r="BH1" s="201" t="s">
        <v>67</v>
      </c>
      <c r="BI1" s="202"/>
      <c r="BJ1" s="203"/>
      <c r="BK1" s="201" t="s">
        <v>68</v>
      </c>
      <c r="BL1" s="202"/>
      <c r="BM1" s="203"/>
      <c r="BN1" s="201" t="s">
        <v>69</v>
      </c>
      <c r="BO1" s="202"/>
      <c r="BP1" s="203"/>
      <c r="BQ1" s="201" t="s">
        <v>70</v>
      </c>
      <c r="BR1" s="202"/>
      <c r="BS1" s="203"/>
      <c r="BT1" s="201" t="s">
        <v>71</v>
      </c>
      <c r="BU1" s="202"/>
      <c r="BV1" s="203"/>
      <c r="BW1" s="201" t="s">
        <v>72</v>
      </c>
      <c r="BX1" s="202"/>
      <c r="BY1" s="203"/>
      <c r="BZ1" s="201" t="s">
        <v>73</v>
      </c>
      <c r="CA1" s="202"/>
      <c r="CB1" s="203"/>
      <c r="CC1" s="206" t="s">
        <v>74</v>
      </c>
      <c r="CD1" s="204"/>
      <c r="CE1" s="205"/>
      <c r="CF1" s="201"/>
      <c r="CG1" s="204"/>
      <c r="CH1" s="205"/>
      <c r="CI1" s="206"/>
      <c r="CJ1" s="204"/>
      <c r="CK1" s="205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1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29798</v>
      </c>
      <c r="F3" s="127">
        <f>SUM(L3,O3,R3,U3,X3,AA3,AD3,AG3,AJ3,AM3,AP3,AS3,AV3,AY3,BB3,BE3,BH3,BK3,BN3,BQ3,BT3,BW3,BZ3,CC3,CF3,CI3)</f>
        <v>68790</v>
      </c>
      <c r="G3" s="32">
        <f>SUM(G8:G255)</f>
        <v>4755</v>
      </c>
      <c r="H3" s="127">
        <f>SUM(M3,P3,S3,V3,Y3,AB3,AE3,AH3,AK3,AN3,AQ3,AT3,AW3,AZ3,BC3,BF3,BI3,BL3,BO3,BR3,BU3,BX3,CA3,CD3,CG3,CJ3)</f>
        <v>1692</v>
      </c>
      <c r="I3" s="32">
        <f>SUM(I8:I255)</f>
        <v>5303</v>
      </c>
      <c r="J3" s="128">
        <f>SUM(N3,Q3,T3,W3,Z3,AC3,AF3,AI3,AL3,AO3,AR3,AU3,AX3,BA3,BD3,BG3,BJ3,BM3,BP3,BS3,BV3,BY3,CB3,CE3,CH3,CK3)</f>
        <v>1837</v>
      </c>
      <c r="K3" s="32"/>
      <c r="L3" s="98">
        <f>IF(COUNTA(L8:L255)=0,"",SUM(L8:L255))</f>
        <v>268</v>
      </c>
      <c r="M3" s="98">
        <f t="shared" ref="M3:BX3" si="0">IF(COUNTA(M8:M255)=0,"",SUM(M8:M255))</f>
        <v>53</v>
      </c>
      <c r="N3" s="98">
        <f t="shared" si="0"/>
        <v>60</v>
      </c>
      <c r="O3" s="98">
        <f t="shared" si="0"/>
        <v>731</v>
      </c>
      <c r="P3" s="98">
        <f t="shared" si="0"/>
        <v>76</v>
      </c>
      <c r="Q3" s="98">
        <f t="shared" si="0"/>
        <v>114</v>
      </c>
      <c r="R3" s="98">
        <f t="shared" si="0"/>
        <v>244</v>
      </c>
      <c r="S3" s="98">
        <f t="shared" si="0"/>
        <v>31</v>
      </c>
      <c r="T3" s="98">
        <f t="shared" si="0"/>
        <v>66</v>
      </c>
      <c r="U3" s="98">
        <f t="shared" si="0"/>
        <v>480</v>
      </c>
      <c r="V3" s="98">
        <f t="shared" si="0"/>
        <v>22</v>
      </c>
      <c r="W3" s="98">
        <f t="shared" si="0"/>
        <v>47</v>
      </c>
      <c r="X3" s="98">
        <f t="shared" si="0"/>
        <v>2312</v>
      </c>
      <c r="Y3" s="98">
        <f t="shared" si="0"/>
        <v>41</v>
      </c>
      <c r="Z3" s="98">
        <f t="shared" si="0"/>
        <v>131</v>
      </c>
      <c r="AA3" s="98">
        <f t="shared" si="0"/>
        <v>1415</v>
      </c>
      <c r="AB3" s="98">
        <f t="shared" si="0"/>
        <v>36</v>
      </c>
      <c r="AC3" s="98">
        <f t="shared" si="0"/>
        <v>52</v>
      </c>
      <c r="AD3" s="98">
        <f t="shared" si="0"/>
        <v>1361</v>
      </c>
      <c r="AE3" s="98">
        <f t="shared" si="0"/>
        <v>58</v>
      </c>
      <c r="AF3" s="98">
        <f t="shared" si="0"/>
        <v>68</v>
      </c>
      <c r="AG3" s="98">
        <f t="shared" si="0"/>
        <v>3283</v>
      </c>
      <c r="AH3" s="98">
        <f t="shared" si="0"/>
        <v>50</v>
      </c>
      <c r="AI3" s="98">
        <f t="shared" si="0"/>
        <v>71</v>
      </c>
      <c r="AJ3" s="98">
        <f t="shared" si="0"/>
        <v>12241</v>
      </c>
      <c r="AK3" s="98">
        <f t="shared" si="0"/>
        <v>473</v>
      </c>
      <c r="AL3" s="98">
        <f t="shared" si="0"/>
        <v>180</v>
      </c>
      <c r="AM3" s="98">
        <f t="shared" si="0"/>
        <v>8856</v>
      </c>
      <c r="AN3" s="98">
        <f t="shared" si="0"/>
        <v>100</v>
      </c>
      <c r="AO3" s="98">
        <f t="shared" si="0"/>
        <v>181</v>
      </c>
      <c r="AP3" s="98">
        <f t="shared" si="0"/>
        <v>169</v>
      </c>
      <c r="AQ3" s="98">
        <f t="shared" si="0"/>
        <v>19</v>
      </c>
      <c r="AR3" s="98">
        <f t="shared" si="0"/>
        <v>39</v>
      </c>
      <c r="AS3" s="98">
        <f t="shared" si="0"/>
        <v>308</v>
      </c>
      <c r="AT3" s="98">
        <f t="shared" si="0"/>
        <v>26</v>
      </c>
      <c r="AU3" s="98">
        <f t="shared" si="0"/>
        <v>47</v>
      </c>
      <c r="AV3" s="98">
        <f t="shared" si="0"/>
        <v>379</v>
      </c>
      <c r="AW3" s="98">
        <f t="shared" si="0"/>
        <v>36</v>
      </c>
      <c r="AX3" s="98">
        <f t="shared" si="0"/>
        <v>28</v>
      </c>
      <c r="AY3" s="98">
        <f t="shared" si="0"/>
        <v>599</v>
      </c>
      <c r="AZ3" s="98">
        <f t="shared" si="0"/>
        <v>28</v>
      </c>
      <c r="BA3" s="98">
        <f t="shared" si="0"/>
        <v>24</v>
      </c>
      <c r="BB3" s="98">
        <f t="shared" si="0"/>
        <v>280</v>
      </c>
      <c r="BC3" s="98">
        <f t="shared" si="0"/>
        <v>38</v>
      </c>
      <c r="BD3" s="98">
        <f t="shared" si="0"/>
        <v>25</v>
      </c>
      <c r="BE3" s="98">
        <f t="shared" si="0"/>
        <v>197</v>
      </c>
      <c r="BF3" s="98">
        <f t="shared" si="0"/>
        <v>27</v>
      </c>
      <c r="BG3" s="98">
        <f t="shared" si="0"/>
        <v>27</v>
      </c>
      <c r="BH3" s="98">
        <f t="shared" si="0"/>
        <v>269</v>
      </c>
      <c r="BI3" s="98">
        <f t="shared" si="0"/>
        <v>23</v>
      </c>
      <c r="BJ3" s="98">
        <f t="shared" si="0"/>
        <v>19</v>
      </c>
      <c r="BK3" s="98">
        <f t="shared" si="0"/>
        <v>1034</v>
      </c>
      <c r="BL3" s="98">
        <f t="shared" si="0"/>
        <v>43</v>
      </c>
      <c r="BM3" s="98">
        <f t="shared" si="0"/>
        <v>43</v>
      </c>
      <c r="BN3" s="98">
        <f t="shared" si="0"/>
        <v>13078</v>
      </c>
      <c r="BO3" s="98">
        <f t="shared" si="0"/>
        <v>180</v>
      </c>
      <c r="BP3" s="98">
        <f t="shared" si="0"/>
        <v>106</v>
      </c>
      <c r="BQ3" s="98">
        <f t="shared" si="0"/>
        <v>8481</v>
      </c>
      <c r="BR3" s="98">
        <f t="shared" si="0"/>
        <v>96</v>
      </c>
      <c r="BS3" s="98">
        <f t="shared" si="0"/>
        <v>83</v>
      </c>
      <c r="BT3" s="98">
        <f t="shared" si="0"/>
        <v>4575</v>
      </c>
      <c r="BU3" s="98">
        <f t="shared" si="0"/>
        <v>53</v>
      </c>
      <c r="BV3" s="98">
        <f t="shared" si="0"/>
        <v>67</v>
      </c>
      <c r="BW3" s="98">
        <f t="shared" si="0"/>
        <v>4661</v>
      </c>
      <c r="BX3" s="98">
        <f t="shared" si="0"/>
        <v>96</v>
      </c>
      <c r="BY3" s="98">
        <f t="shared" ref="BY3:CE3" si="1">IF(COUNTA(BY8:BY255)=0,"",SUM(BY8:BY255))</f>
        <v>193</v>
      </c>
      <c r="BZ3" s="98">
        <f t="shared" si="1"/>
        <v>317</v>
      </c>
      <c r="CA3" s="98">
        <f t="shared" si="1"/>
        <v>32</v>
      </c>
      <c r="CB3" s="98">
        <f t="shared" si="1"/>
        <v>101</v>
      </c>
      <c r="CC3" s="98">
        <f t="shared" si="1"/>
        <v>3252</v>
      </c>
      <c r="CD3" s="98">
        <f t="shared" si="1"/>
        <v>55</v>
      </c>
      <c r="CE3" s="98">
        <f t="shared" si="1"/>
        <v>65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268</v>
      </c>
      <c r="M4" s="99">
        <f t="shared" ref="M4:BX4" si="3">SUMIF($D$8:$D$255,"Facility",M8:M255)</f>
        <v>53</v>
      </c>
      <c r="N4" s="99">
        <f t="shared" si="3"/>
        <v>60</v>
      </c>
      <c r="O4" s="99">
        <f t="shared" si="3"/>
        <v>731</v>
      </c>
      <c r="P4" s="99">
        <f t="shared" si="3"/>
        <v>76</v>
      </c>
      <c r="Q4" s="99">
        <f t="shared" si="3"/>
        <v>114</v>
      </c>
      <c r="R4" s="99">
        <f t="shared" si="3"/>
        <v>244</v>
      </c>
      <c r="S4" s="99">
        <f t="shared" si="3"/>
        <v>31</v>
      </c>
      <c r="T4" s="99">
        <f t="shared" si="3"/>
        <v>66</v>
      </c>
      <c r="U4" s="99">
        <f t="shared" si="3"/>
        <v>480</v>
      </c>
      <c r="V4" s="99">
        <f t="shared" si="3"/>
        <v>22</v>
      </c>
      <c r="W4" s="99">
        <f t="shared" si="3"/>
        <v>47</v>
      </c>
      <c r="X4" s="99">
        <f t="shared" si="3"/>
        <v>2312</v>
      </c>
      <c r="Y4" s="99">
        <f t="shared" si="3"/>
        <v>41</v>
      </c>
      <c r="Z4" s="99">
        <f t="shared" si="3"/>
        <v>131</v>
      </c>
      <c r="AA4" s="99">
        <f t="shared" si="3"/>
        <v>1415</v>
      </c>
      <c r="AB4" s="99">
        <f t="shared" si="3"/>
        <v>36</v>
      </c>
      <c r="AC4" s="99">
        <f t="shared" si="3"/>
        <v>52</v>
      </c>
      <c r="AD4" s="99">
        <f t="shared" si="3"/>
        <v>1361</v>
      </c>
      <c r="AE4" s="99">
        <f t="shared" si="3"/>
        <v>58</v>
      </c>
      <c r="AF4" s="99">
        <f t="shared" si="3"/>
        <v>68</v>
      </c>
      <c r="AG4" s="99">
        <f t="shared" si="3"/>
        <v>3283</v>
      </c>
      <c r="AH4" s="99">
        <f t="shared" si="3"/>
        <v>50</v>
      </c>
      <c r="AI4" s="99">
        <f t="shared" si="3"/>
        <v>71</v>
      </c>
      <c r="AJ4" s="99">
        <f t="shared" si="3"/>
        <v>12241</v>
      </c>
      <c r="AK4" s="99">
        <f t="shared" si="3"/>
        <v>473</v>
      </c>
      <c r="AL4" s="99">
        <f t="shared" si="3"/>
        <v>180</v>
      </c>
      <c r="AM4" s="99">
        <f t="shared" si="3"/>
        <v>8856</v>
      </c>
      <c r="AN4" s="99">
        <f t="shared" si="3"/>
        <v>100</v>
      </c>
      <c r="AO4" s="99">
        <f t="shared" si="3"/>
        <v>181</v>
      </c>
      <c r="AP4" s="99">
        <f t="shared" si="3"/>
        <v>169</v>
      </c>
      <c r="AQ4" s="99">
        <f t="shared" si="3"/>
        <v>19</v>
      </c>
      <c r="AR4" s="99">
        <f t="shared" si="3"/>
        <v>39</v>
      </c>
      <c r="AS4" s="99">
        <f t="shared" si="3"/>
        <v>308</v>
      </c>
      <c r="AT4" s="99">
        <f t="shared" si="3"/>
        <v>26</v>
      </c>
      <c r="AU4" s="99">
        <f t="shared" si="3"/>
        <v>47</v>
      </c>
      <c r="AV4" s="99">
        <f t="shared" si="3"/>
        <v>379</v>
      </c>
      <c r="AW4" s="99">
        <f t="shared" si="3"/>
        <v>36</v>
      </c>
      <c r="AX4" s="99">
        <f t="shared" si="3"/>
        <v>28</v>
      </c>
      <c r="AY4" s="99">
        <f t="shared" si="3"/>
        <v>599</v>
      </c>
      <c r="AZ4" s="99">
        <f t="shared" si="3"/>
        <v>28</v>
      </c>
      <c r="BA4" s="99">
        <f t="shared" si="3"/>
        <v>24</v>
      </c>
      <c r="BB4" s="99">
        <f t="shared" si="3"/>
        <v>280</v>
      </c>
      <c r="BC4" s="99">
        <f t="shared" si="3"/>
        <v>38</v>
      </c>
      <c r="BD4" s="99">
        <f t="shared" si="3"/>
        <v>25</v>
      </c>
      <c r="BE4" s="99">
        <f t="shared" si="3"/>
        <v>197</v>
      </c>
      <c r="BF4" s="99">
        <f t="shared" si="3"/>
        <v>27</v>
      </c>
      <c r="BG4" s="99">
        <f t="shared" si="3"/>
        <v>27</v>
      </c>
      <c r="BH4" s="99">
        <f t="shared" si="3"/>
        <v>269</v>
      </c>
      <c r="BI4" s="99">
        <f t="shared" si="3"/>
        <v>23</v>
      </c>
      <c r="BJ4" s="99">
        <f t="shared" si="3"/>
        <v>19</v>
      </c>
      <c r="BK4" s="99">
        <f t="shared" si="3"/>
        <v>1034</v>
      </c>
      <c r="BL4" s="99">
        <f t="shared" si="3"/>
        <v>43</v>
      </c>
      <c r="BM4" s="99">
        <f t="shared" si="3"/>
        <v>43</v>
      </c>
      <c r="BN4" s="99">
        <f t="shared" si="3"/>
        <v>13078</v>
      </c>
      <c r="BO4" s="99">
        <f t="shared" si="3"/>
        <v>180</v>
      </c>
      <c r="BP4" s="99">
        <f t="shared" si="3"/>
        <v>106</v>
      </c>
      <c r="BQ4" s="99">
        <f t="shared" si="3"/>
        <v>8481</v>
      </c>
      <c r="BR4" s="99">
        <f t="shared" si="3"/>
        <v>96</v>
      </c>
      <c r="BS4" s="99">
        <f t="shared" si="3"/>
        <v>83</v>
      </c>
      <c r="BT4" s="99">
        <f t="shared" si="3"/>
        <v>4575</v>
      </c>
      <c r="BU4" s="99">
        <f t="shared" si="3"/>
        <v>53</v>
      </c>
      <c r="BV4" s="99">
        <f t="shared" si="3"/>
        <v>67</v>
      </c>
      <c r="BW4" s="99">
        <f t="shared" si="3"/>
        <v>4661</v>
      </c>
      <c r="BX4" s="99">
        <f t="shared" si="3"/>
        <v>96</v>
      </c>
      <c r="BY4" s="99">
        <f t="shared" ref="BY4:CK4" si="4">SUMIF($D$8:$D$255,"Facility",BY8:BY255)</f>
        <v>193</v>
      </c>
      <c r="BZ4" s="99">
        <f t="shared" si="4"/>
        <v>317</v>
      </c>
      <c r="CA4" s="99">
        <f t="shared" si="4"/>
        <v>32</v>
      </c>
      <c r="CB4" s="99">
        <f t="shared" si="4"/>
        <v>101</v>
      </c>
      <c r="CC4" s="99">
        <f t="shared" si="4"/>
        <v>3252</v>
      </c>
      <c r="CD4" s="99">
        <f t="shared" si="4"/>
        <v>55</v>
      </c>
      <c r="CE4" s="99">
        <f t="shared" si="4"/>
        <v>65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68790</v>
      </c>
      <c r="M6" s="100">
        <f t="shared" si="7"/>
        <v>1692</v>
      </c>
      <c r="N6" s="100">
        <f t="shared" si="7"/>
        <v>1837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90</v>
      </c>
      <c r="D8" s="170" t="s">
        <v>0</v>
      </c>
      <c r="E8" s="101">
        <v>10253</v>
      </c>
      <c r="F8" s="102">
        <f>IFERROR((SUM(L8,O8,R8,U8,X8,AA8,AD8,AG8,AJ8,AM8,AP8,AS8,AV8,AY8,BB8,BE8,BH8,BK8,BN8,BQ8,BT8,BW8,BZ8,CC8,CF8,CI8)/E8),"")</f>
        <v>3.6568809129035404</v>
      </c>
      <c r="G8" s="103">
        <v>2207</v>
      </c>
      <c r="H8" s="102">
        <f>IFERROR((SUM(M8,P8,S8,V8,Y8,AB8,AE8,AH8,AK8,AN8,AQ8,AT8,AW8,AZ8,BC8,BF8,BI8,BL8,BO8,BR8,BU8,BX8,CA8,CD8,CG8,CJ8)/G8),"")</f>
        <v>0.35342093339374719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-3.3034599795097934</v>
      </c>
      <c r="L8" s="105">
        <v>198</v>
      </c>
      <c r="M8" s="104">
        <v>31</v>
      </c>
      <c r="N8" s="71">
        <v>33</v>
      </c>
      <c r="O8" s="101">
        <v>495</v>
      </c>
      <c r="P8" s="104">
        <v>33</v>
      </c>
      <c r="Q8" s="71">
        <v>82</v>
      </c>
      <c r="R8" s="101">
        <v>154</v>
      </c>
      <c r="S8" s="104">
        <v>27</v>
      </c>
      <c r="T8" s="71">
        <v>37</v>
      </c>
      <c r="U8" s="105">
        <v>361</v>
      </c>
      <c r="V8" s="104">
        <v>18</v>
      </c>
      <c r="W8" s="71">
        <v>9</v>
      </c>
      <c r="X8" s="101">
        <v>2235</v>
      </c>
      <c r="Y8" s="104">
        <v>40</v>
      </c>
      <c r="Z8" s="71">
        <v>60</v>
      </c>
      <c r="AA8" s="101">
        <v>1140</v>
      </c>
      <c r="AB8" s="104">
        <v>23</v>
      </c>
      <c r="AC8" s="71">
        <v>25</v>
      </c>
      <c r="AD8" s="105">
        <v>746</v>
      </c>
      <c r="AE8" s="104">
        <v>50</v>
      </c>
      <c r="AF8" s="71">
        <v>28</v>
      </c>
      <c r="AG8" s="101">
        <v>2226</v>
      </c>
      <c r="AH8" s="104">
        <v>35</v>
      </c>
      <c r="AI8" s="71">
        <v>31</v>
      </c>
      <c r="AJ8" s="101">
        <v>3462</v>
      </c>
      <c r="AK8" s="104">
        <v>106</v>
      </c>
      <c r="AL8" s="71">
        <v>86</v>
      </c>
      <c r="AM8" s="105">
        <v>5635</v>
      </c>
      <c r="AN8" s="104">
        <v>70</v>
      </c>
      <c r="AO8" s="71">
        <v>38</v>
      </c>
      <c r="AP8" s="101">
        <v>130</v>
      </c>
      <c r="AQ8" s="104">
        <v>17</v>
      </c>
      <c r="AR8" s="71">
        <v>14</v>
      </c>
      <c r="AS8" s="101">
        <v>257</v>
      </c>
      <c r="AT8" s="104">
        <v>15</v>
      </c>
      <c r="AU8" s="71">
        <v>15</v>
      </c>
      <c r="AV8" s="105">
        <v>328</v>
      </c>
      <c r="AW8" s="104">
        <v>14</v>
      </c>
      <c r="AX8" s="71">
        <v>11</v>
      </c>
      <c r="AY8" s="101">
        <v>564</v>
      </c>
      <c r="AZ8" s="104">
        <v>11</v>
      </c>
      <c r="BA8" s="71">
        <v>8</v>
      </c>
      <c r="BB8" s="101">
        <v>210</v>
      </c>
      <c r="BC8" s="104">
        <v>19</v>
      </c>
      <c r="BD8" s="71">
        <v>6</v>
      </c>
      <c r="BE8" s="101">
        <v>159</v>
      </c>
      <c r="BF8" s="104">
        <v>15</v>
      </c>
      <c r="BG8" s="71">
        <v>15</v>
      </c>
      <c r="BH8" s="101">
        <v>229</v>
      </c>
      <c r="BI8" s="104">
        <v>6</v>
      </c>
      <c r="BJ8" s="71">
        <v>6</v>
      </c>
      <c r="BK8" s="101">
        <v>996</v>
      </c>
      <c r="BL8" s="104">
        <v>30</v>
      </c>
      <c r="BM8" s="71">
        <v>26</v>
      </c>
      <c r="BN8" s="57">
        <v>4745</v>
      </c>
      <c r="BO8" s="60">
        <v>81</v>
      </c>
      <c r="BP8" s="63">
        <v>71</v>
      </c>
      <c r="BQ8" s="57">
        <v>4583</v>
      </c>
      <c r="BR8" s="60">
        <v>41</v>
      </c>
      <c r="BS8" s="63">
        <v>36</v>
      </c>
      <c r="BT8" s="101">
        <v>2880</v>
      </c>
      <c r="BU8" s="104">
        <v>14</v>
      </c>
      <c r="BV8" s="71">
        <v>32</v>
      </c>
      <c r="BW8" s="101">
        <v>3154</v>
      </c>
      <c r="BX8" s="104">
        <v>35</v>
      </c>
      <c r="BY8" s="71">
        <v>58</v>
      </c>
      <c r="BZ8" s="101">
        <v>280</v>
      </c>
      <c r="CA8" s="104">
        <v>20</v>
      </c>
      <c r="CB8" s="71">
        <v>89</v>
      </c>
      <c r="CC8" s="101">
        <v>2327</v>
      </c>
      <c r="CD8" s="104">
        <v>29</v>
      </c>
      <c r="CE8" s="71">
        <v>38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91</v>
      </c>
      <c r="D9" s="68" t="s">
        <v>0</v>
      </c>
      <c r="E9" s="57">
        <v>11833</v>
      </c>
      <c r="F9" s="9">
        <f t="shared" ref="F9:F255" si="8">IFERROR((SUM(L9,O9,R9,U9,X9,AA9,AD9,AG9,AJ9,AM9,AP9,AS9,AV9,AY9,BB9,BE9,BH9,BK9,BN9,BQ9,BT9,BW9,BZ9,CC9,CF9,CI9)/E9),"")</f>
        <v>2.6448068959689004</v>
      </c>
      <c r="G9" s="59">
        <v>2548</v>
      </c>
      <c r="H9" s="9">
        <f t="shared" ref="H9:H255" si="9">IFERROR((SUM(M9,P9,S9,V9,Y9,AB9,AE9,AH9,AK9,AN9,AQ9,AT9,AW9,AZ9,BC9,BF9,BI9,BL9,BO9,BR9,BU9,BX9,CA9,CD9,CG9,CJ9)/G9),"")</f>
        <v>0.35792778649921508</v>
      </c>
      <c r="I9" s="60">
        <v>5303</v>
      </c>
      <c r="J9" s="108">
        <f t="shared" ref="J9:J255" si="10">IFERROR((SUM(N9,Q9,T9,W9,Z9,AC9,AF9,AI9,AL9,AO9,AR9,AU9,AX9,BA9,BD9,BG9,BJ9,BM9,BP9,BS9,BV9,BY9,CB9,CE9,CH9,CK9)/I9),"")</f>
        <v>0.18536677352442013</v>
      </c>
      <c r="K9" s="110">
        <f t="shared" ref="K9:K240" si="11">IFERROR(H9-F9,"")</f>
        <v>-2.2868791094696852</v>
      </c>
      <c r="L9" s="62">
        <v>70</v>
      </c>
      <c r="M9" s="60">
        <v>22</v>
      </c>
      <c r="N9" s="63">
        <v>27</v>
      </c>
      <c r="O9" s="57">
        <v>236</v>
      </c>
      <c r="P9" s="60">
        <v>43</v>
      </c>
      <c r="Q9" s="63">
        <v>32</v>
      </c>
      <c r="R9" s="57">
        <v>90</v>
      </c>
      <c r="S9" s="60">
        <v>4</v>
      </c>
      <c r="T9" s="63">
        <v>29</v>
      </c>
      <c r="U9" s="57">
        <v>119</v>
      </c>
      <c r="V9" s="60">
        <v>4</v>
      </c>
      <c r="W9" s="63">
        <v>38</v>
      </c>
      <c r="X9" s="57">
        <v>77</v>
      </c>
      <c r="Y9" s="60">
        <v>1</v>
      </c>
      <c r="Z9" s="63">
        <v>71</v>
      </c>
      <c r="AA9" s="57">
        <v>275</v>
      </c>
      <c r="AB9" s="60">
        <v>13</v>
      </c>
      <c r="AC9" s="63">
        <v>27</v>
      </c>
      <c r="AD9" s="57">
        <v>615</v>
      </c>
      <c r="AE9" s="60">
        <v>8</v>
      </c>
      <c r="AF9" s="63">
        <v>40</v>
      </c>
      <c r="AG9" s="57">
        <v>1057</v>
      </c>
      <c r="AH9" s="60">
        <v>15</v>
      </c>
      <c r="AI9" s="63">
        <v>40</v>
      </c>
      <c r="AJ9" s="57">
        <v>8779</v>
      </c>
      <c r="AK9" s="60">
        <v>367</v>
      </c>
      <c r="AL9" s="63">
        <v>94</v>
      </c>
      <c r="AM9" s="57">
        <v>3221</v>
      </c>
      <c r="AN9" s="60">
        <v>30</v>
      </c>
      <c r="AO9" s="63">
        <v>143</v>
      </c>
      <c r="AP9" s="57">
        <v>39</v>
      </c>
      <c r="AQ9" s="60">
        <v>2</v>
      </c>
      <c r="AR9" s="63">
        <v>25</v>
      </c>
      <c r="AS9" s="57">
        <v>51</v>
      </c>
      <c r="AT9" s="60">
        <v>11</v>
      </c>
      <c r="AU9" s="63">
        <v>32</v>
      </c>
      <c r="AV9" s="57">
        <v>51</v>
      </c>
      <c r="AW9" s="60">
        <v>22</v>
      </c>
      <c r="AX9" s="63">
        <v>17</v>
      </c>
      <c r="AY9" s="57">
        <v>35</v>
      </c>
      <c r="AZ9" s="60">
        <v>17</v>
      </c>
      <c r="BA9" s="63">
        <v>16</v>
      </c>
      <c r="BB9" s="57">
        <v>70</v>
      </c>
      <c r="BC9" s="60">
        <v>19</v>
      </c>
      <c r="BD9" s="63">
        <v>19</v>
      </c>
      <c r="BE9" s="57">
        <v>38</v>
      </c>
      <c r="BF9" s="60">
        <v>12</v>
      </c>
      <c r="BG9" s="63">
        <v>12</v>
      </c>
      <c r="BH9" s="57">
        <v>40</v>
      </c>
      <c r="BI9" s="60">
        <v>17</v>
      </c>
      <c r="BJ9" s="63">
        <v>13</v>
      </c>
      <c r="BK9" s="57">
        <v>38</v>
      </c>
      <c r="BL9" s="60">
        <v>13</v>
      </c>
      <c r="BM9" s="63">
        <v>17</v>
      </c>
      <c r="BN9" s="57">
        <v>8333</v>
      </c>
      <c r="BO9" s="60">
        <v>99</v>
      </c>
      <c r="BP9" s="63">
        <v>35</v>
      </c>
      <c r="BQ9" s="57">
        <v>3898</v>
      </c>
      <c r="BR9" s="60">
        <v>55</v>
      </c>
      <c r="BS9" s="63">
        <v>47</v>
      </c>
      <c r="BT9" s="57">
        <v>1695</v>
      </c>
      <c r="BU9" s="60">
        <v>39</v>
      </c>
      <c r="BV9" s="63">
        <v>35</v>
      </c>
      <c r="BW9" s="57">
        <v>1507</v>
      </c>
      <c r="BX9" s="60">
        <v>61</v>
      </c>
      <c r="BY9" s="63">
        <v>135</v>
      </c>
      <c r="BZ9" s="57">
        <v>37</v>
      </c>
      <c r="CA9" s="60">
        <v>12</v>
      </c>
      <c r="CB9" s="63">
        <v>12</v>
      </c>
      <c r="CC9" s="57">
        <v>925</v>
      </c>
      <c r="CD9" s="60">
        <v>26</v>
      </c>
      <c r="CE9" s="63">
        <v>27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/>
      <c r="D10" s="68"/>
      <c r="E10" s="57">
        <v>7712</v>
      </c>
      <c r="F10" s="9">
        <f t="shared" si="8"/>
        <v>0</v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/>
      <c r="D11" s="68"/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/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/>
      <c r="D15" s="68"/>
      <c r="E15" s="57"/>
      <c r="F15" s="9" t="str">
        <f>IFERROR((SUM(L15,O15,R15,U15,X15,AA15,AD15,AG15,AJ15,AM15,AP15,AS15,AV15,AY15,BB15,BE15,BH15,BK15,BN15,BQ15,BT15,BW15,BZ15,CC15,CF15,CI15)/E15),"")</f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5" priority="1">
      <formula>LEN(TRIM(K8))=0</formula>
    </cfRule>
    <cfRule type="cellIs" dxfId="34" priority="2" operator="greaterThanOrEqual">
      <formula>0</formula>
    </cfRule>
    <cfRule type="cellIs" dxfId="33" priority="3" operator="between">
      <formula>0%</formula>
      <formula>-5%</formula>
    </cfRule>
    <cfRule type="cellIs" dxfId="3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8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64.14062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115</v>
      </c>
      <c r="B1" s="209" t="str">
        <f ca="1">'LGA Registration'!A6</f>
        <v>Katsina-Ala</v>
      </c>
      <c r="C1" s="210"/>
      <c r="D1" s="118" t="s">
        <v>40</v>
      </c>
      <c r="E1" s="207" t="s">
        <v>7</v>
      </c>
      <c r="F1" s="208"/>
      <c r="G1" s="208"/>
      <c r="H1" s="208"/>
      <c r="I1" s="208"/>
      <c r="J1" s="208"/>
      <c r="K1" s="211" t="s">
        <v>8</v>
      </c>
      <c r="L1" s="201" t="s">
        <v>51</v>
      </c>
      <c r="M1" s="202"/>
      <c r="N1" s="203"/>
      <c r="O1" s="201" t="s">
        <v>52</v>
      </c>
      <c r="P1" s="204"/>
      <c r="Q1" s="205"/>
      <c r="R1" s="201" t="s">
        <v>53</v>
      </c>
      <c r="S1" s="204"/>
      <c r="T1" s="205"/>
      <c r="U1" s="201" t="s">
        <v>54</v>
      </c>
      <c r="V1" s="202"/>
      <c r="W1" s="203"/>
      <c r="X1" s="201" t="s">
        <v>55</v>
      </c>
      <c r="Y1" s="204"/>
      <c r="Z1" s="203"/>
      <c r="AA1" s="201" t="s">
        <v>56</v>
      </c>
      <c r="AB1" s="204"/>
      <c r="AC1" s="205"/>
      <c r="AD1" s="201" t="s">
        <v>57</v>
      </c>
      <c r="AE1" s="204"/>
      <c r="AF1" s="203"/>
      <c r="AG1" s="201" t="s">
        <v>58</v>
      </c>
      <c r="AH1" s="204"/>
      <c r="AI1" s="205"/>
      <c r="AJ1" s="201" t="s">
        <v>59</v>
      </c>
      <c r="AK1" s="202"/>
      <c r="AL1" s="203"/>
      <c r="AM1" s="201" t="s">
        <v>60</v>
      </c>
      <c r="AN1" s="202"/>
      <c r="AO1" s="203"/>
      <c r="AP1" s="201" t="s">
        <v>61</v>
      </c>
      <c r="AQ1" s="202"/>
      <c r="AR1" s="203"/>
      <c r="AS1" s="201" t="s">
        <v>62</v>
      </c>
      <c r="AT1" s="202"/>
      <c r="AU1" s="203"/>
      <c r="AV1" s="201" t="s">
        <v>63</v>
      </c>
      <c r="AW1" s="202"/>
      <c r="AX1" s="203"/>
      <c r="AY1" s="201" t="s">
        <v>64</v>
      </c>
      <c r="AZ1" s="202"/>
      <c r="BA1" s="203"/>
      <c r="BB1" s="201" t="s">
        <v>65</v>
      </c>
      <c r="BC1" s="202"/>
      <c r="BD1" s="203"/>
      <c r="BE1" s="201" t="s">
        <v>66</v>
      </c>
      <c r="BF1" s="202"/>
      <c r="BG1" s="203"/>
      <c r="BH1" s="201" t="s">
        <v>67</v>
      </c>
      <c r="BI1" s="202"/>
      <c r="BJ1" s="203"/>
      <c r="BK1" s="201" t="s">
        <v>68</v>
      </c>
      <c r="BL1" s="202"/>
      <c r="BM1" s="203"/>
      <c r="BN1" s="201" t="s">
        <v>69</v>
      </c>
      <c r="BO1" s="202"/>
      <c r="BP1" s="203"/>
      <c r="BQ1" s="201" t="s">
        <v>70</v>
      </c>
      <c r="BR1" s="202"/>
      <c r="BS1" s="203"/>
      <c r="BT1" s="201" t="s">
        <v>71</v>
      </c>
      <c r="BU1" s="202"/>
      <c r="BV1" s="203"/>
      <c r="BW1" s="201" t="s">
        <v>72</v>
      </c>
      <c r="BX1" s="202"/>
      <c r="BY1" s="203"/>
      <c r="BZ1" s="201" t="s">
        <v>73</v>
      </c>
      <c r="CA1" s="202"/>
      <c r="CB1" s="203"/>
      <c r="CC1" s="206" t="s">
        <v>74</v>
      </c>
      <c r="CD1" s="204"/>
      <c r="CE1" s="205"/>
      <c r="CF1" s="201"/>
      <c r="CG1" s="204"/>
      <c r="CH1" s="205"/>
      <c r="CI1" s="206"/>
      <c r="CJ1" s="204"/>
      <c r="CK1" s="205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1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0</v>
      </c>
      <c r="F3" s="127">
        <f>SUM(L3,O3,R3,U3,X3,AA3,AD3,AG3,AJ3,AM3,AP3,AS3,AV3,AY3,BB3,BE3,BH3,BK3,BN3,BQ3,BT3,BW3,BZ3,CC3,CF3,CI3)</f>
        <v>9996</v>
      </c>
      <c r="G3" s="32">
        <f>SUM(G8:G255)</f>
        <v>0</v>
      </c>
      <c r="H3" s="127">
        <f>SUM(M3,P3,S3,V3,Y3,AB3,AE3,AH3,AK3,AN3,AQ3,AT3,AW3,AZ3,BC3,BF3,BI3,BL3,BO3,BR3,BU3,BX3,CA3,CD3,CG3,CJ3)</f>
        <v>490</v>
      </c>
      <c r="I3" s="32">
        <f>SUM(I8:I255)</f>
        <v>0</v>
      </c>
      <c r="J3" s="128">
        <f>SUM(N3,Q3,T3,W3,Z3,AC3,AF3,AI3,AL3,AO3,AR3,AU3,AX3,BA3,BD3,BG3,BJ3,BM3,BP3,BS3,BV3,BY3,CB3,CE3,CH3,CK3)</f>
        <v>280</v>
      </c>
      <c r="K3" s="32"/>
      <c r="L3" s="98">
        <f>IF(COUNTA(L8:L255)=0,"",SUM(L8:L255))</f>
        <v>0</v>
      </c>
      <c r="M3" s="98">
        <f t="shared" ref="M3:BX3" si="0">IF(COUNTA(M8:M255)=0,"",SUM(M8:M255))</f>
        <v>0</v>
      </c>
      <c r="N3" s="98">
        <f t="shared" si="0"/>
        <v>0</v>
      </c>
      <c r="O3" s="98">
        <f t="shared" si="0"/>
        <v>0</v>
      </c>
      <c r="P3" s="98">
        <f t="shared" si="0"/>
        <v>0</v>
      </c>
      <c r="Q3" s="98">
        <f t="shared" si="0"/>
        <v>0</v>
      </c>
      <c r="R3" s="98">
        <f t="shared" si="0"/>
        <v>0</v>
      </c>
      <c r="S3" s="98">
        <f t="shared" si="0"/>
        <v>0</v>
      </c>
      <c r="T3" s="98">
        <f t="shared" si="0"/>
        <v>0</v>
      </c>
      <c r="U3" s="98">
        <f t="shared" si="0"/>
        <v>0</v>
      </c>
      <c r="V3" s="98">
        <f t="shared" si="0"/>
        <v>0</v>
      </c>
      <c r="W3" s="98">
        <f t="shared" si="0"/>
        <v>0</v>
      </c>
      <c r="X3" s="98">
        <f t="shared" si="0"/>
        <v>0</v>
      </c>
      <c r="Y3" s="98">
        <f t="shared" si="0"/>
        <v>0</v>
      </c>
      <c r="Z3" s="98">
        <f t="shared" si="0"/>
        <v>0</v>
      </c>
      <c r="AA3" s="98">
        <f t="shared" si="0"/>
        <v>0</v>
      </c>
      <c r="AB3" s="98">
        <f t="shared" si="0"/>
        <v>0</v>
      </c>
      <c r="AC3" s="98">
        <f t="shared" si="0"/>
        <v>0</v>
      </c>
      <c r="AD3" s="98">
        <f t="shared" si="0"/>
        <v>0</v>
      </c>
      <c r="AE3" s="98">
        <f t="shared" si="0"/>
        <v>0</v>
      </c>
      <c r="AF3" s="98">
        <f t="shared" si="0"/>
        <v>0</v>
      </c>
      <c r="AG3" s="98">
        <f t="shared" si="0"/>
        <v>0</v>
      </c>
      <c r="AH3" s="98">
        <f t="shared" si="0"/>
        <v>0</v>
      </c>
      <c r="AI3" s="98">
        <f t="shared" si="0"/>
        <v>0</v>
      </c>
      <c r="AJ3" s="98">
        <f t="shared" si="0"/>
        <v>672</v>
      </c>
      <c r="AK3" s="98">
        <f t="shared" si="0"/>
        <v>49</v>
      </c>
      <c r="AL3" s="98">
        <f t="shared" si="0"/>
        <v>25</v>
      </c>
      <c r="AM3" s="98">
        <f t="shared" si="0"/>
        <v>488</v>
      </c>
      <c r="AN3" s="98">
        <f t="shared" si="0"/>
        <v>54</v>
      </c>
      <c r="AO3" s="98">
        <f t="shared" si="0"/>
        <v>26</v>
      </c>
      <c r="AP3" s="98">
        <f t="shared" si="0"/>
        <v>88</v>
      </c>
      <c r="AQ3" s="98">
        <f t="shared" si="0"/>
        <v>15</v>
      </c>
      <c r="AR3" s="98">
        <f t="shared" si="0"/>
        <v>7</v>
      </c>
      <c r="AS3" s="98">
        <f t="shared" si="0"/>
        <v>303</v>
      </c>
      <c r="AT3" s="98">
        <f t="shared" si="0"/>
        <v>20</v>
      </c>
      <c r="AU3" s="98">
        <f t="shared" si="0"/>
        <v>5</v>
      </c>
      <c r="AV3" s="98">
        <f t="shared" si="0"/>
        <v>155</v>
      </c>
      <c r="AW3" s="98">
        <f t="shared" si="0"/>
        <v>23</v>
      </c>
      <c r="AX3" s="98">
        <f t="shared" si="0"/>
        <v>17</v>
      </c>
      <c r="AY3" s="98">
        <f t="shared" si="0"/>
        <v>300</v>
      </c>
      <c r="AZ3" s="98">
        <f t="shared" si="0"/>
        <v>25</v>
      </c>
      <c r="BA3" s="98">
        <f t="shared" si="0"/>
        <v>16</v>
      </c>
      <c r="BB3" s="98">
        <f t="shared" si="0"/>
        <v>368</v>
      </c>
      <c r="BC3" s="98">
        <f t="shared" si="0"/>
        <v>29</v>
      </c>
      <c r="BD3" s="98">
        <f t="shared" si="0"/>
        <v>26</v>
      </c>
      <c r="BE3" s="98">
        <f t="shared" si="0"/>
        <v>157</v>
      </c>
      <c r="BF3" s="98">
        <f t="shared" si="0"/>
        <v>12</v>
      </c>
      <c r="BG3" s="98">
        <f t="shared" si="0"/>
        <v>3</v>
      </c>
      <c r="BH3" s="98">
        <f t="shared" si="0"/>
        <v>214</v>
      </c>
      <c r="BI3" s="98">
        <f t="shared" si="0"/>
        <v>16</v>
      </c>
      <c r="BJ3" s="98">
        <f t="shared" si="0"/>
        <v>16</v>
      </c>
      <c r="BK3" s="98">
        <f t="shared" si="0"/>
        <v>511</v>
      </c>
      <c r="BL3" s="98">
        <f t="shared" si="0"/>
        <v>30</v>
      </c>
      <c r="BM3" s="98">
        <f t="shared" si="0"/>
        <v>19</v>
      </c>
      <c r="BN3" s="98">
        <f t="shared" si="0"/>
        <v>833</v>
      </c>
      <c r="BO3" s="98">
        <f t="shared" si="0"/>
        <v>50</v>
      </c>
      <c r="BP3" s="98">
        <f t="shared" si="0"/>
        <v>22</v>
      </c>
      <c r="BQ3" s="98">
        <f t="shared" si="0"/>
        <v>924</v>
      </c>
      <c r="BR3" s="98">
        <f t="shared" si="0"/>
        <v>49</v>
      </c>
      <c r="BS3" s="98">
        <f t="shared" si="0"/>
        <v>26</v>
      </c>
      <c r="BT3" s="98">
        <f t="shared" si="0"/>
        <v>1980</v>
      </c>
      <c r="BU3" s="98">
        <f t="shared" si="0"/>
        <v>28</v>
      </c>
      <c r="BV3" s="98">
        <f t="shared" si="0"/>
        <v>30</v>
      </c>
      <c r="BW3" s="98">
        <f t="shared" si="0"/>
        <v>2279</v>
      </c>
      <c r="BX3" s="98">
        <f t="shared" si="0"/>
        <v>29</v>
      </c>
      <c r="BY3" s="98">
        <f t="shared" ref="BY3:CE3" si="1">IF(COUNTA(BY8:BY255)=0,"",SUM(BY8:BY255))</f>
        <v>22</v>
      </c>
      <c r="BZ3" s="98">
        <f t="shared" si="1"/>
        <v>155</v>
      </c>
      <c r="CA3" s="98">
        <f t="shared" si="1"/>
        <v>24</v>
      </c>
      <c r="CB3" s="98">
        <f t="shared" si="1"/>
        <v>14</v>
      </c>
      <c r="CC3" s="98">
        <f t="shared" si="1"/>
        <v>569</v>
      </c>
      <c r="CD3" s="98">
        <f t="shared" si="1"/>
        <v>37</v>
      </c>
      <c r="CE3" s="98">
        <f t="shared" si="1"/>
        <v>6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672</v>
      </c>
      <c r="AK4" s="99">
        <f t="shared" si="3"/>
        <v>49</v>
      </c>
      <c r="AL4" s="99">
        <f t="shared" si="3"/>
        <v>25</v>
      </c>
      <c r="AM4" s="99">
        <f t="shared" si="3"/>
        <v>488</v>
      </c>
      <c r="AN4" s="99">
        <f t="shared" si="3"/>
        <v>54</v>
      </c>
      <c r="AO4" s="99">
        <f t="shared" si="3"/>
        <v>26</v>
      </c>
      <c r="AP4" s="99">
        <f t="shared" si="3"/>
        <v>88</v>
      </c>
      <c r="AQ4" s="99">
        <f t="shared" si="3"/>
        <v>15</v>
      </c>
      <c r="AR4" s="99">
        <f t="shared" si="3"/>
        <v>7</v>
      </c>
      <c r="AS4" s="99">
        <f t="shared" si="3"/>
        <v>303</v>
      </c>
      <c r="AT4" s="99">
        <f t="shared" si="3"/>
        <v>20</v>
      </c>
      <c r="AU4" s="99">
        <f t="shared" si="3"/>
        <v>5</v>
      </c>
      <c r="AV4" s="99">
        <f t="shared" si="3"/>
        <v>155</v>
      </c>
      <c r="AW4" s="99">
        <f t="shared" si="3"/>
        <v>23</v>
      </c>
      <c r="AX4" s="99">
        <f t="shared" si="3"/>
        <v>17</v>
      </c>
      <c r="AY4" s="99">
        <f t="shared" si="3"/>
        <v>300</v>
      </c>
      <c r="AZ4" s="99">
        <f t="shared" si="3"/>
        <v>25</v>
      </c>
      <c r="BA4" s="99">
        <f t="shared" si="3"/>
        <v>16</v>
      </c>
      <c r="BB4" s="99">
        <f t="shared" si="3"/>
        <v>368</v>
      </c>
      <c r="BC4" s="99">
        <f t="shared" si="3"/>
        <v>29</v>
      </c>
      <c r="BD4" s="99">
        <f t="shared" si="3"/>
        <v>26</v>
      </c>
      <c r="BE4" s="99">
        <f t="shared" si="3"/>
        <v>157</v>
      </c>
      <c r="BF4" s="99">
        <f t="shared" si="3"/>
        <v>12</v>
      </c>
      <c r="BG4" s="99">
        <f t="shared" si="3"/>
        <v>3</v>
      </c>
      <c r="BH4" s="99">
        <f t="shared" si="3"/>
        <v>214</v>
      </c>
      <c r="BI4" s="99">
        <f t="shared" si="3"/>
        <v>16</v>
      </c>
      <c r="BJ4" s="99">
        <f t="shared" si="3"/>
        <v>16</v>
      </c>
      <c r="BK4" s="99">
        <f t="shared" si="3"/>
        <v>511</v>
      </c>
      <c r="BL4" s="99">
        <f t="shared" si="3"/>
        <v>30</v>
      </c>
      <c r="BM4" s="99">
        <f t="shared" si="3"/>
        <v>19</v>
      </c>
      <c r="BN4" s="99">
        <f t="shared" si="3"/>
        <v>833</v>
      </c>
      <c r="BO4" s="99">
        <f t="shared" si="3"/>
        <v>50</v>
      </c>
      <c r="BP4" s="99">
        <f t="shared" si="3"/>
        <v>22</v>
      </c>
      <c r="BQ4" s="99">
        <f t="shared" si="3"/>
        <v>924</v>
      </c>
      <c r="BR4" s="99">
        <f t="shared" si="3"/>
        <v>49</v>
      </c>
      <c r="BS4" s="99">
        <f t="shared" si="3"/>
        <v>26</v>
      </c>
      <c r="BT4" s="99">
        <f t="shared" si="3"/>
        <v>1980</v>
      </c>
      <c r="BU4" s="99">
        <f t="shared" si="3"/>
        <v>28</v>
      </c>
      <c r="BV4" s="99">
        <f t="shared" si="3"/>
        <v>30</v>
      </c>
      <c r="BW4" s="99">
        <f t="shared" si="3"/>
        <v>2279</v>
      </c>
      <c r="BX4" s="99">
        <f t="shared" si="3"/>
        <v>29</v>
      </c>
      <c r="BY4" s="99">
        <f t="shared" ref="BY4:CK4" si="4">SUMIF($D$8:$D$255,"Facility",BY8:BY255)</f>
        <v>22</v>
      </c>
      <c r="BZ4" s="99">
        <f t="shared" si="4"/>
        <v>155</v>
      </c>
      <c r="CA4" s="99">
        <f t="shared" si="4"/>
        <v>24</v>
      </c>
      <c r="CB4" s="99">
        <f t="shared" si="4"/>
        <v>14</v>
      </c>
      <c r="CC4" s="99">
        <f t="shared" si="4"/>
        <v>569</v>
      </c>
      <c r="CD4" s="99">
        <f t="shared" si="4"/>
        <v>37</v>
      </c>
      <c r="CE4" s="99">
        <f t="shared" si="4"/>
        <v>6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9996</v>
      </c>
      <c r="M6" s="100">
        <f t="shared" si="7"/>
        <v>490</v>
      </c>
      <c r="N6" s="100">
        <f t="shared" si="7"/>
        <v>280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92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>
        <v>0</v>
      </c>
      <c r="M8" s="104">
        <v>0</v>
      </c>
      <c r="N8" s="71">
        <v>0</v>
      </c>
      <c r="O8" s="101">
        <v>0</v>
      </c>
      <c r="P8" s="104">
        <v>0</v>
      </c>
      <c r="Q8" s="71">
        <v>0</v>
      </c>
      <c r="R8" s="101">
        <v>0</v>
      </c>
      <c r="S8" s="104">
        <v>0</v>
      </c>
      <c r="T8" s="71">
        <v>0</v>
      </c>
      <c r="U8" s="105">
        <v>0</v>
      </c>
      <c r="V8" s="104">
        <v>0</v>
      </c>
      <c r="W8" s="71">
        <v>0</v>
      </c>
      <c r="X8" s="101">
        <v>0</v>
      </c>
      <c r="Y8" s="104">
        <v>0</v>
      </c>
      <c r="Z8" s="71">
        <v>0</v>
      </c>
      <c r="AA8" s="101">
        <v>0</v>
      </c>
      <c r="AB8" s="104">
        <v>0</v>
      </c>
      <c r="AC8" s="71">
        <v>0</v>
      </c>
      <c r="AD8" s="105">
        <v>0</v>
      </c>
      <c r="AE8" s="104">
        <v>0</v>
      </c>
      <c r="AF8" s="71">
        <v>0</v>
      </c>
      <c r="AG8" s="101">
        <v>0</v>
      </c>
      <c r="AH8" s="104">
        <v>0</v>
      </c>
      <c r="AI8" s="71">
        <v>0</v>
      </c>
      <c r="AJ8" s="101">
        <v>358</v>
      </c>
      <c r="AK8" s="104">
        <v>46</v>
      </c>
      <c r="AL8" s="71">
        <v>23</v>
      </c>
      <c r="AM8" s="105">
        <v>146</v>
      </c>
      <c r="AN8" s="104">
        <v>18</v>
      </c>
      <c r="AO8" s="71">
        <v>22</v>
      </c>
      <c r="AP8" s="101">
        <v>36</v>
      </c>
      <c r="AQ8" s="104">
        <v>9</v>
      </c>
      <c r="AR8" s="71">
        <v>6</v>
      </c>
      <c r="AS8" s="101">
        <v>72</v>
      </c>
      <c r="AT8" s="104">
        <v>6</v>
      </c>
      <c r="AU8" s="71">
        <v>4</v>
      </c>
      <c r="AV8" s="63">
        <v>29</v>
      </c>
      <c r="AW8" s="57">
        <v>9</v>
      </c>
      <c r="AX8" s="60">
        <v>16</v>
      </c>
      <c r="AY8" s="63">
        <v>76</v>
      </c>
      <c r="AZ8" s="57">
        <v>15</v>
      </c>
      <c r="BA8" s="60">
        <v>15</v>
      </c>
      <c r="BB8" s="57">
        <v>84</v>
      </c>
      <c r="BC8" s="60">
        <v>19</v>
      </c>
      <c r="BD8" s="63">
        <v>21</v>
      </c>
      <c r="BE8" s="57">
        <v>57</v>
      </c>
      <c r="BF8" s="60">
        <v>4</v>
      </c>
      <c r="BG8" s="63">
        <v>3</v>
      </c>
      <c r="BH8" s="57">
        <v>47</v>
      </c>
      <c r="BI8" s="60">
        <v>10</v>
      </c>
      <c r="BJ8" s="63">
        <v>16</v>
      </c>
      <c r="BK8" s="57">
        <v>44</v>
      </c>
      <c r="BL8" s="60">
        <v>17</v>
      </c>
      <c r="BM8" s="63">
        <v>19</v>
      </c>
      <c r="BN8" s="57">
        <v>693</v>
      </c>
      <c r="BO8" s="60">
        <v>46</v>
      </c>
      <c r="BP8" s="63">
        <v>22</v>
      </c>
      <c r="BQ8" s="101">
        <v>690</v>
      </c>
      <c r="BR8" s="104">
        <v>40</v>
      </c>
      <c r="BS8" s="71">
        <v>26</v>
      </c>
      <c r="BT8" s="57">
        <v>1800</v>
      </c>
      <c r="BU8" s="60">
        <v>22</v>
      </c>
      <c r="BV8" s="63">
        <v>30</v>
      </c>
      <c r="BW8" s="101">
        <v>2019</v>
      </c>
      <c r="BX8" s="104">
        <v>23</v>
      </c>
      <c r="BY8" s="71">
        <v>22</v>
      </c>
      <c r="BZ8" s="101">
        <v>65</v>
      </c>
      <c r="CA8" s="104">
        <v>15</v>
      </c>
      <c r="CB8" s="71">
        <v>14</v>
      </c>
      <c r="CC8" s="101">
        <v>16</v>
      </c>
      <c r="CD8" s="104">
        <v>7</v>
      </c>
      <c r="CE8" s="71">
        <v>6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93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275</v>
      </c>
      <c r="AK9" s="60">
        <v>0</v>
      </c>
      <c r="AL9" s="63">
        <v>1</v>
      </c>
      <c r="AM9" s="57">
        <v>28</v>
      </c>
      <c r="AN9" s="60">
        <v>12</v>
      </c>
      <c r="AO9" s="63">
        <v>0</v>
      </c>
      <c r="AP9" s="57">
        <v>4</v>
      </c>
      <c r="AQ9" s="60">
        <v>0</v>
      </c>
      <c r="AR9" s="63">
        <v>0</v>
      </c>
      <c r="AS9" s="57">
        <v>141</v>
      </c>
      <c r="AT9" s="60">
        <v>6</v>
      </c>
      <c r="AU9" s="63">
        <v>1</v>
      </c>
      <c r="AV9" s="63">
        <v>30</v>
      </c>
      <c r="AW9" s="57">
        <v>1</v>
      </c>
      <c r="AX9" s="60">
        <v>1</v>
      </c>
      <c r="AY9" s="63">
        <v>86</v>
      </c>
      <c r="AZ9" s="57">
        <v>3</v>
      </c>
      <c r="BA9" s="60">
        <v>0</v>
      </c>
      <c r="BB9" s="57">
        <v>94</v>
      </c>
      <c r="BC9" s="60">
        <v>0</v>
      </c>
      <c r="BD9" s="63">
        <v>2</v>
      </c>
      <c r="BE9" s="57">
        <v>9</v>
      </c>
      <c r="BF9" s="60">
        <v>0</v>
      </c>
      <c r="BG9" s="63">
        <v>0</v>
      </c>
      <c r="BH9" s="57">
        <v>29</v>
      </c>
      <c r="BI9" s="60">
        <v>1</v>
      </c>
      <c r="BJ9" s="63">
        <v>0</v>
      </c>
      <c r="BK9" s="57">
        <v>110</v>
      </c>
      <c r="BL9" s="60">
        <v>2</v>
      </c>
      <c r="BM9" s="63">
        <v>0</v>
      </c>
      <c r="BN9" s="57">
        <v>21</v>
      </c>
      <c r="BO9" s="60">
        <v>1</v>
      </c>
      <c r="BP9" s="63">
        <v>0</v>
      </c>
      <c r="BQ9" s="57">
        <v>16</v>
      </c>
      <c r="BR9" s="60">
        <v>1</v>
      </c>
      <c r="BS9" s="63">
        <v>0</v>
      </c>
      <c r="BT9" s="57">
        <v>20</v>
      </c>
      <c r="BU9" s="60">
        <v>1</v>
      </c>
      <c r="BV9" s="63">
        <v>0</v>
      </c>
      <c r="BW9" s="57">
        <v>41</v>
      </c>
      <c r="BX9" s="60">
        <v>0</v>
      </c>
      <c r="BY9" s="63">
        <v>0</v>
      </c>
      <c r="BZ9" s="57">
        <v>14</v>
      </c>
      <c r="CA9" s="60">
        <v>1</v>
      </c>
      <c r="CB9" s="63"/>
      <c r="CC9" s="57">
        <v>160</v>
      </c>
      <c r="CD9" s="178">
        <v>21</v>
      </c>
      <c r="CE9" s="63">
        <v>0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94</v>
      </c>
      <c r="D10" s="68" t="s">
        <v>0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>
        <v>5</v>
      </c>
      <c r="AK10" s="60">
        <v>0</v>
      </c>
      <c r="AL10" s="63">
        <v>0</v>
      </c>
      <c r="AM10" s="62">
        <v>129</v>
      </c>
      <c r="AN10" s="60">
        <v>8</v>
      </c>
      <c r="AO10" s="63">
        <v>4</v>
      </c>
      <c r="AP10" s="57">
        <v>19</v>
      </c>
      <c r="AQ10" s="60">
        <v>1</v>
      </c>
      <c r="AR10" s="63">
        <v>0</v>
      </c>
      <c r="AS10" s="57">
        <v>65</v>
      </c>
      <c r="AT10" s="60">
        <v>5</v>
      </c>
      <c r="AU10" s="63">
        <v>0</v>
      </c>
      <c r="AV10" s="62">
        <v>81</v>
      </c>
      <c r="AW10" s="60">
        <v>9</v>
      </c>
      <c r="AX10" s="63">
        <v>0</v>
      </c>
      <c r="AY10" s="57">
        <v>122</v>
      </c>
      <c r="AZ10" s="60">
        <v>5</v>
      </c>
      <c r="BA10" s="63">
        <v>1</v>
      </c>
      <c r="BB10" s="57">
        <v>181</v>
      </c>
      <c r="BC10" s="60">
        <v>9</v>
      </c>
      <c r="BD10" s="63">
        <v>2</v>
      </c>
      <c r="BE10" s="57">
        <v>72</v>
      </c>
      <c r="BF10" s="60">
        <v>5</v>
      </c>
      <c r="BG10" s="63">
        <v>0</v>
      </c>
      <c r="BH10" s="57">
        <v>48</v>
      </c>
      <c r="BI10" s="60">
        <v>1</v>
      </c>
      <c r="BJ10" s="63">
        <v>0</v>
      </c>
      <c r="BK10" s="57">
        <v>352</v>
      </c>
      <c r="BL10" s="60">
        <v>11</v>
      </c>
      <c r="BM10" s="63">
        <v>0</v>
      </c>
      <c r="BN10" s="57">
        <v>103</v>
      </c>
      <c r="BO10" s="60">
        <v>2</v>
      </c>
      <c r="BP10" s="63">
        <v>0</v>
      </c>
      <c r="BQ10" s="57">
        <v>167</v>
      </c>
      <c r="BR10" s="60">
        <v>3</v>
      </c>
      <c r="BS10" s="63">
        <v>0</v>
      </c>
      <c r="BT10" s="57">
        <v>120</v>
      </c>
      <c r="BU10" s="60">
        <v>4</v>
      </c>
      <c r="BV10" s="63">
        <v>0</v>
      </c>
      <c r="BW10" s="57">
        <v>198</v>
      </c>
      <c r="BX10" s="60">
        <v>5</v>
      </c>
      <c r="BY10" s="63">
        <v>0</v>
      </c>
      <c r="BZ10" s="57">
        <v>57</v>
      </c>
      <c r="CA10" s="60">
        <v>5</v>
      </c>
      <c r="CB10" s="63"/>
      <c r="CC10" s="57">
        <v>234</v>
      </c>
      <c r="CD10" s="60">
        <v>7</v>
      </c>
      <c r="CE10" s="63">
        <v>0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95</v>
      </c>
      <c r="D11" s="68" t="s">
        <v>0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34</v>
      </c>
      <c r="AK11" s="60">
        <v>3</v>
      </c>
      <c r="AL11" s="63">
        <v>1</v>
      </c>
      <c r="AM11" s="62">
        <v>185</v>
      </c>
      <c r="AN11" s="60">
        <v>16</v>
      </c>
      <c r="AO11" s="63">
        <v>0</v>
      </c>
      <c r="AP11" s="57">
        <v>29</v>
      </c>
      <c r="AQ11" s="60">
        <v>5</v>
      </c>
      <c r="AR11" s="63">
        <v>1</v>
      </c>
      <c r="AS11" s="57">
        <v>25</v>
      </c>
      <c r="AT11" s="60">
        <v>3</v>
      </c>
      <c r="AU11" s="63">
        <v>0</v>
      </c>
      <c r="AV11" s="62">
        <v>15</v>
      </c>
      <c r="AW11" s="60">
        <v>4</v>
      </c>
      <c r="AX11" s="63">
        <v>0</v>
      </c>
      <c r="AY11" s="57">
        <v>16</v>
      </c>
      <c r="AZ11" s="60">
        <v>2</v>
      </c>
      <c r="BA11" s="63">
        <v>0</v>
      </c>
      <c r="BB11" s="57">
        <v>9</v>
      </c>
      <c r="BC11" s="60">
        <v>1</v>
      </c>
      <c r="BD11" s="63">
        <v>1</v>
      </c>
      <c r="BE11" s="57">
        <v>19</v>
      </c>
      <c r="BF11" s="60">
        <v>3</v>
      </c>
      <c r="BG11" s="63">
        <v>0</v>
      </c>
      <c r="BH11" s="57">
        <v>90</v>
      </c>
      <c r="BI11" s="60">
        <v>4</v>
      </c>
      <c r="BJ11" s="63">
        <v>0</v>
      </c>
      <c r="BK11" s="57">
        <v>5</v>
      </c>
      <c r="BL11" s="60">
        <v>0</v>
      </c>
      <c r="BM11" s="63">
        <v>0</v>
      </c>
      <c r="BN11" s="57">
        <v>16</v>
      </c>
      <c r="BO11" s="60">
        <v>1</v>
      </c>
      <c r="BP11" s="63">
        <v>0</v>
      </c>
      <c r="BQ11" s="57">
        <v>51</v>
      </c>
      <c r="BR11" s="60">
        <v>5</v>
      </c>
      <c r="BS11" s="63">
        <v>0</v>
      </c>
      <c r="BT11" s="57">
        <v>40</v>
      </c>
      <c r="BU11" s="60">
        <v>1</v>
      </c>
      <c r="BV11" s="63">
        <v>0</v>
      </c>
      <c r="BW11" s="57">
        <v>21</v>
      </c>
      <c r="BX11" s="60">
        <v>1</v>
      </c>
      <c r="BY11" s="63">
        <v>0</v>
      </c>
      <c r="BZ11" s="57">
        <v>19</v>
      </c>
      <c r="CA11" s="60">
        <v>3</v>
      </c>
      <c r="CB11" s="63"/>
      <c r="CC11" s="57">
        <v>159</v>
      </c>
      <c r="CD11" s="60">
        <v>2</v>
      </c>
      <c r="CE11" s="63">
        <v>0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/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>
        <v>24</v>
      </c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>
        <v>25</v>
      </c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>
        <v>26</v>
      </c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>
        <v>27</v>
      </c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1" priority="1">
      <formula>LEN(TRIM(K8))=0</formula>
    </cfRule>
    <cfRule type="cellIs" dxfId="30" priority="2" operator="greaterThanOrEqual">
      <formula>0</formula>
    </cfRule>
    <cfRule type="cellIs" dxfId="29" priority="3" operator="between">
      <formula>0%</formula>
      <formula>-5%</formula>
    </cfRule>
    <cfRule type="cellIs" dxfId="2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116</v>
      </c>
      <c r="B1" s="209" t="str">
        <f ca="1">'LGA Registration'!A8</f>
        <v>Gwer West</v>
      </c>
      <c r="C1" s="210"/>
      <c r="D1" s="118" t="s">
        <v>40</v>
      </c>
      <c r="E1" s="207" t="s">
        <v>7</v>
      </c>
      <c r="F1" s="208"/>
      <c r="G1" s="208"/>
      <c r="H1" s="208"/>
      <c r="I1" s="208"/>
      <c r="J1" s="208"/>
      <c r="K1" s="211" t="s">
        <v>8</v>
      </c>
      <c r="L1" s="201" t="s">
        <v>51</v>
      </c>
      <c r="M1" s="202"/>
      <c r="N1" s="203"/>
      <c r="O1" s="201" t="s">
        <v>52</v>
      </c>
      <c r="P1" s="204"/>
      <c r="Q1" s="205"/>
      <c r="R1" s="201" t="s">
        <v>53</v>
      </c>
      <c r="S1" s="204"/>
      <c r="T1" s="205"/>
      <c r="U1" s="201" t="s">
        <v>54</v>
      </c>
      <c r="V1" s="202"/>
      <c r="W1" s="203"/>
      <c r="X1" s="201" t="s">
        <v>55</v>
      </c>
      <c r="Y1" s="204"/>
      <c r="Z1" s="203"/>
      <c r="AA1" s="201" t="s">
        <v>56</v>
      </c>
      <c r="AB1" s="204"/>
      <c r="AC1" s="205"/>
      <c r="AD1" s="201" t="s">
        <v>57</v>
      </c>
      <c r="AE1" s="204"/>
      <c r="AF1" s="203"/>
      <c r="AG1" s="201" t="s">
        <v>58</v>
      </c>
      <c r="AH1" s="204"/>
      <c r="AI1" s="205"/>
      <c r="AJ1" s="201" t="s">
        <v>59</v>
      </c>
      <c r="AK1" s="202"/>
      <c r="AL1" s="203"/>
      <c r="AM1" s="201" t="s">
        <v>60</v>
      </c>
      <c r="AN1" s="202"/>
      <c r="AO1" s="203"/>
      <c r="AP1" s="201" t="s">
        <v>61</v>
      </c>
      <c r="AQ1" s="202"/>
      <c r="AR1" s="203"/>
      <c r="AS1" s="201" t="s">
        <v>62</v>
      </c>
      <c r="AT1" s="202"/>
      <c r="AU1" s="203"/>
      <c r="AV1" s="201" t="s">
        <v>63</v>
      </c>
      <c r="AW1" s="202"/>
      <c r="AX1" s="203"/>
      <c r="AY1" s="201" t="s">
        <v>64</v>
      </c>
      <c r="AZ1" s="202"/>
      <c r="BA1" s="203"/>
      <c r="BB1" s="201" t="s">
        <v>65</v>
      </c>
      <c r="BC1" s="202"/>
      <c r="BD1" s="203"/>
      <c r="BE1" s="201" t="s">
        <v>66</v>
      </c>
      <c r="BF1" s="202"/>
      <c r="BG1" s="203"/>
      <c r="BH1" s="201" t="s">
        <v>67</v>
      </c>
      <c r="BI1" s="202"/>
      <c r="BJ1" s="203"/>
      <c r="BK1" s="201" t="s">
        <v>68</v>
      </c>
      <c r="BL1" s="202"/>
      <c r="BM1" s="203"/>
      <c r="BN1" s="201" t="s">
        <v>69</v>
      </c>
      <c r="BO1" s="202"/>
      <c r="BP1" s="203"/>
      <c r="BQ1" s="201" t="s">
        <v>70</v>
      </c>
      <c r="BR1" s="202"/>
      <c r="BS1" s="203"/>
      <c r="BT1" s="201" t="s">
        <v>71</v>
      </c>
      <c r="BU1" s="202"/>
      <c r="BV1" s="203"/>
      <c r="BW1" s="201" t="s">
        <v>72</v>
      </c>
      <c r="BX1" s="202"/>
      <c r="BY1" s="203"/>
      <c r="BZ1" s="201" t="s">
        <v>73</v>
      </c>
      <c r="CA1" s="202"/>
      <c r="CB1" s="203"/>
      <c r="CC1" s="206" t="s">
        <v>74</v>
      </c>
      <c r="CD1" s="204"/>
      <c r="CE1" s="205"/>
      <c r="CF1" s="201"/>
      <c r="CG1" s="204"/>
      <c r="CH1" s="205"/>
      <c r="CI1" s="206"/>
      <c r="CJ1" s="204"/>
      <c r="CK1" s="205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1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36910</v>
      </c>
      <c r="F3" s="127">
        <f>SUM(L3,O3,R3,U3,X3,AA3,AD3,AG3,AJ3,AM3,AP3,AS3,AV3,AY3,BB3,BE3,BH3,BK3,BN3,BQ3,BT3,BW3,BZ3,CC3,CF3,CI3)</f>
        <v>50308</v>
      </c>
      <c r="G3" s="32">
        <f>SUM(G8:G255)</f>
        <v>2744</v>
      </c>
      <c r="H3" s="127">
        <f>SUM(M3,P3,S3,V3,Y3,AB3,AE3,AH3,AK3,AN3,AQ3,AT3,AW3,AZ3,BC3,BF3,BI3,BL3,BO3,BR3,BU3,BX3,CA3,CD3,CG3,CJ3)</f>
        <v>708</v>
      </c>
      <c r="I3" s="32">
        <f>SUM(I8:I255)</f>
        <v>0</v>
      </c>
      <c r="J3" s="128">
        <f>SUM(N3,Q3,T3,W3,Z3,AC3,AF3,AI3,AL3,AO3,AR3,AU3,AX3,BA3,BD3,BG3,BJ3,BM3,BP3,BS3,BV3,BY3,CB3,CE3,CH3,CK3)</f>
        <v>435</v>
      </c>
      <c r="K3" s="32"/>
      <c r="L3" s="98">
        <f>IF(COUNTA(L8:L255)=0,"",SUM(L8:L255))</f>
        <v>131</v>
      </c>
      <c r="M3" s="98">
        <f t="shared" ref="M3:BX3" si="0">IF(COUNTA(M8:M255)=0,"",SUM(M8:M255))</f>
        <v>14</v>
      </c>
      <c r="N3" s="98">
        <f t="shared" si="0"/>
        <v>9</v>
      </c>
      <c r="O3" s="98">
        <f t="shared" si="0"/>
        <v>304</v>
      </c>
      <c r="P3" s="98">
        <f t="shared" si="0"/>
        <v>24</v>
      </c>
      <c r="Q3" s="98">
        <f t="shared" si="0"/>
        <v>18</v>
      </c>
      <c r="R3" s="98">
        <f t="shared" si="0"/>
        <v>472</v>
      </c>
      <c r="S3" s="98">
        <f t="shared" si="0"/>
        <v>20</v>
      </c>
      <c r="T3" s="98">
        <f t="shared" si="0"/>
        <v>15</v>
      </c>
      <c r="U3" s="98">
        <f t="shared" si="0"/>
        <v>867</v>
      </c>
      <c r="V3" s="98">
        <f t="shared" si="0"/>
        <v>15</v>
      </c>
      <c r="W3" s="98">
        <f t="shared" si="0"/>
        <v>3</v>
      </c>
      <c r="X3" s="98">
        <f t="shared" si="0"/>
        <v>875</v>
      </c>
      <c r="Y3" s="98">
        <f t="shared" si="0"/>
        <v>16</v>
      </c>
      <c r="Z3" s="98">
        <f t="shared" si="0"/>
        <v>10</v>
      </c>
      <c r="AA3" s="98">
        <f t="shared" si="0"/>
        <v>126</v>
      </c>
      <c r="AB3" s="98">
        <f t="shared" si="0"/>
        <v>6</v>
      </c>
      <c r="AC3" s="98">
        <f t="shared" si="0"/>
        <v>10</v>
      </c>
      <c r="AD3" s="98">
        <f t="shared" si="0"/>
        <v>676</v>
      </c>
      <c r="AE3" s="98">
        <f t="shared" si="0"/>
        <v>22</v>
      </c>
      <c r="AF3" s="98">
        <f t="shared" si="0"/>
        <v>12</v>
      </c>
      <c r="AG3" s="98">
        <f t="shared" si="0"/>
        <v>852</v>
      </c>
      <c r="AH3" s="98">
        <f t="shared" si="0"/>
        <v>31</v>
      </c>
      <c r="AI3" s="98">
        <f t="shared" si="0"/>
        <v>12</v>
      </c>
      <c r="AJ3" s="98">
        <f t="shared" si="0"/>
        <v>7014</v>
      </c>
      <c r="AK3" s="98">
        <f t="shared" si="0"/>
        <v>42</v>
      </c>
      <c r="AL3" s="98">
        <f t="shared" si="0"/>
        <v>25</v>
      </c>
      <c r="AM3" s="98">
        <f t="shared" si="0"/>
        <v>11564</v>
      </c>
      <c r="AN3" s="98">
        <f t="shared" si="0"/>
        <v>108</v>
      </c>
      <c r="AO3" s="98">
        <f t="shared" si="0"/>
        <v>42</v>
      </c>
      <c r="AP3" s="98">
        <f t="shared" si="0"/>
        <v>5120</v>
      </c>
      <c r="AQ3" s="98">
        <f t="shared" si="0"/>
        <v>52</v>
      </c>
      <c r="AR3" s="98">
        <f t="shared" si="0"/>
        <v>28</v>
      </c>
      <c r="AS3" s="98">
        <f t="shared" si="0"/>
        <v>6040</v>
      </c>
      <c r="AT3" s="98">
        <f t="shared" si="0"/>
        <v>83</v>
      </c>
      <c r="AU3" s="98">
        <f t="shared" si="0"/>
        <v>33</v>
      </c>
      <c r="AV3" s="98">
        <f t="shared" si="0"/>
        <v>311</v>
      </c>
      <c r="AW3" s="98">
        <f t="shared" si="0"/>
        <v>16</v>
      </c>
      <c r="AX3" s="98">
        <f t="shared" si="0"/>
        <v>10</v>
      </c>
      <c r="AY3" s="98">
        <f t="shared" si="0"/>
        <v>2987</v>
      </c>
      <c r="AZ3" s="98">
        <f t="shared" si="0"/>
        <v>53</v>
      </c>
      <c r="BA3" s="98">
        <f t="shared" si="0"/>
        <v>15</v>
      </c>
      <c r="BB3" s="98">
        <f t="shared" si="0"/>
        <v>714</v>
      </c>
      <c r="BC3" s="98">
        <f t="shared" si="0"/>
        <v>23</v>
      </c>
      <c r="BD3" s="98">
        <f t="shared" si="0"/>
        <v>19</v>
      </c>
      <c r="BE3" s="98">
        <f t="shared" si="0"/>
        <v>559</v>
      </c>
      <c r="BF3" s="98">
        <f t="shared" si="0"/>
        <v>29</v>
      </c>
      <c r="BG3" s="98">
        <f t="shared" si="0"/>
        <v>24</v>
      </c>
      <c r="BH3" s="98">
        <f t="shared" si="0"/>
        <v>1117</v>
      </c>
      <c r="BI3" s="98">
        <f t="shared" si="0"/>
        <v>26</v>
      </c>
      <c r="BJ3" s="98">
        <f t="shared" si="0"/>
        <v>10</v>
      </c>
      <c r="BK3" s="98">
        <f t="shared" si="0"/>
        <v>1502</v>
      </c>
      <c r="BL3" s="98">
        <f t="shared" si="0"/>
        <v>22</v>
      </c>
      <c r="BM3" s="98">
        <f t="shared" si="0"/>
        <v>17</v>
      </c>
      <c r="BN3" s="98">
        <f t="shared" si="0"/>
        <v>1565</v>
      </c>
      <c r="BO3" s="98">
        <f t="shared" si="0"/>
        <v>15</v>
      </c>
      <c r="BP3" s="98">
        <f t="shared" si="0"/>
        <v>23</v>
      </c>
      <c r="BQ3" s="98">
        <f t="shared" si="0"/>
        <v>1532</v>
      </c>
      <c r="BR3" s="98">
        <f t="shared" si="0"/>
        <v>13</v>
      </c>
      <c r="BS3" s="98">
        <f t="shared" si="0"/>
        <v>29</v>
      </c>
      <c r="BT3" s="98">
        <f t="shared" si="0"/>
        <v>1775</v>
      </c>
      <c r="BU3" s="98">
        <f t="shared" si="0"/>
        <v>16</v>
      </c>
      <c r="BV3" s="98">
        <f t="shared" si="0"/>
        <v>17</v>
      </c>
      <c r="BW3" s="98">
        <f t="shared" si="0"/>
        <v>2165</v>
      </c>
      <c r="BX3" s="98">
        <f t="shared" si="0"/>
        <v>27</v>
      </c>
      <c r="BY3" s="98">
        <f t="shared" ref="BY3:CE3" si="1">IF(COUNTA(BY8:BY255)=0,"",SUM(BY8:BY255))</f>
        <v>22</v>
      </c>
      <c r="BZ3" s="98">
        <f t="shared" si="1"/>
        <v>408</v>
      </c>
      <c r="CA3" s="98">
        <f t="shared" si="1"/>
        <v>17</v>
      </c>
      <c r="CB3" s="98">
        <f t="shared" si="1"/>
        <v>23</v>
      </c>
      <c r="CC3" s="98">
        <f t="shared" si="1"/>
        <v>1632</v>
      </c>
      <c r="CD3" s="98">
        <f t="shared" si="1"/>
        <v>18</v>
      </c>
      <c r="CE3" s="98">
        <f t="shared" si="1"/>
        <v>9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131</v>
      </c>
      <c r="M4" s="99">
        <f t="shared" ref="M4:BX4" si="3">SUMIF($D$8:$D$255,"Facility",M8:M255)</f>
        <v>14</v>
      </c>
      <c r="N4" s="99">
        <f t="shared" si="3"/>
        <v>9</v>
      </c>
      <c r="O4" s="99">
        <f t="shared" si="3"/>
        <v>304</v>
      </c>
      <c r="P4" s="99">
        <f t="shared" si="3"/>
        <v>24</v>
      </c>
      <c r="Q4" s="99">
        <f t="shared" si="3"/>
        <v>18</v>
      </c>
      <c r="R4" s="99">
        <f t="shared" si="3"/>
        <v>472</v>
      </c>
      <c r="S4" s="99">
        <f t="shared" si="3"/>
        <v>20</v>
      </c>
      <c r="T4" s="99">
        <f t="shared" si="3"/>
        <v>15</v>
      </c>
      <c r="U4" s="99">
        <f t="shared" si="3"/>
        <v>867</v>
      </c>
      <c r="V4" s="99">
        <f t="shared" si="3"/>
        <v>15</v>
      </c>
      <c r="W4" s="99">
        <f t="shared" si="3"/>
        <v>3</v>
      </c>
      <c r="X4" s="99">
        <f t="shared" si="3"/>
        <v>875</v>
      </c>
      <c r="Y4" s="99">
        <f t="shared" si="3"/>
        <v>16</v>
      </c>
      <c r="Z4" s="99">
        <f t="shared" si="3"/>
        <v>10</v>
      </c>
      <c r="AA4" s="99">
        <f t="shared" si="3"/>
        <v>126</v>
      </c>
      <c r="AB4" s="99">
        <f t="shared" si="3"/>
        <v>6</v>
      </c>
      <c r="AC4" s="99">
        <f t="shared" si="3"/>
        <v>10</v>
      </c>
      <c r="AD4" s="99">
        <f t="shared" si="3"/>
        <v>676</v>
      </c>
      <c r="AE4" s="99">
        <f t="shared" si="3"/>
        <v>22</v>
      </c>
      <c r="AF4" s="99">
        <f t="shared" si="3"/>
        <v>12</v>
      </c>
      <c r="AG4" s="99">
        <f t="shared" si="3"/>
        <v>852</v>
      </c>
      <c r="AH4" s="99">
        <f t="shared" si="3"/>
        <v>31</v>
      </c>
      <c r="AI4" s="99">
        <f t="shared" si="3"/>
        <v>12</v>
      </c>
      <c r="AJ4" s="99">
        <f t="shared" si="3"/>
        <v>1002</v>
      </c>
      <c r="AK4" s="99">
        <f t="shared" si="3"/>
        <v>26</v>
      </c>
      <c r="AL4" s="99">
        <f t="shared" si="3"/>
        <v>25</v>
      </c>
      <c r="AM4" s="99">
        <f t="shared" si="3"/>
        <v>1869</v>
      </c>
      <c r="AN4" s="99">
        <f t="shared" si="3"/>
        <v>51</v>
      </c>
      <c r="AO4" s="99">
        <f t="shared" si="3"/>
        <v>42</v>
      </c>
      <c r="AP4" s="99">
        <f t="shared" si="3"/>
        <v>1451</v>
      </c>
      <c r="AQ4" s="99">
        <f t="shared" si="3"/>
        <v>23</v>
      </c>
      <c r="AR4" s="99">
        <f t="shared" si="3"/>
        <v>28</v>
      </c>
      <c r="AS4" s="99">
        <f t="shared" si="3"/>
        <v>2112</v>
      </c>
      <c r="AT4" s="99">
        <f t="shared" si="3"/>
        <v>63</v>
      </c>
      <c r="AU4" s="99">
        <f t="shared" si="3"/>
        <v>33</v>
      </c>
      <c r="AV4" s="99">
        <f t="shared" si="3"/>
        <v>311</v>
      </c>
      <c r="AW4" s="99">
        <f t="shared" si="3"/>
        <v>16</v>
      </c>
      <c r="AX4" s="99">
        <f t="shared" si="3"/>
        <v>10</v>
      </c>
      <c r="AY4" s="99">
        <f t="shared" si="3"/>
        <v>2987</v>
      </c>
      <c r="AZ4" s="99">
        <f t="shared" si="3"/>
        <v>53</v>
      </c>
      <c r="BA4" s="99">
        <f t="shared" si="3"/>
        <v>15</v>
      </c>
      <c r="BB4" s="99">
        <f t="shared" si="3"/>
        <v>714</v>
      </c>
      <c r="BC4" s="99">
        <f t="shared" si="3"/>
        <v>23</v>
      </c>
      <c r="BD4" s="99">
        <f t="shared" si="3"/>
        <v>19</v>
      </c>
      <c r="BE4" s="99">
        <f t="shared" si="3"/>
        <v>559</v>
      </c>
      <c r="BF4" s="99">
        <f t="shared" si="3"/>
        <v>29</v>
      </c>
      <c r="BG4" s="99">
        <f t="shared" si="3"/>
        <v>24</v>
      </c>
      <c r="BH4" s="99">
        <f t="shared" si="3"/>
        <v>1117</v>
      </c>
      <c r="BI4" s="99">
        <f t="shared" si="3"/>
        <v>26</v>
      </c>
      <c r="BJ4" s="99">
        <f t="shared" si="3"/>
        <v>10</v>
      </c>
      <c r="BK4" s="99">
        <f t="shared" si="3"/>
        <v>1502</v>
      </c>
      <c r="BL4" s="99">
        <f t="shared" si="3"/>
        <v>22</v>
      </c>
      <c r="BM4" s="99">
        <f t="shared" si="3"/>
        <v>17</v>
      </c>
      <c r="BN4" s="99">
        <f t="shared" si="3"/>
        <v>1565</v>
      </c>
      <c r="BO4" s="99">
        <f t="shared" si="3"/>
        <v>15</v>
      </c>
      <c r="BP4" s="99">
        <f t="shared" si="3"/>
        <v>23</v>
      </c>
      <c r="BQ4" s="99">
        <f t="shared" si="3"/>
        <v>1532</v>
      </c>
      <c r="BR4" s="99">
        <f t="shared" si="3"/>
        <v>13</v>
      </c>
      <c r="BS4" s="99">
        <f t="shared" si="3"/>
        <v>29</v>
      </c>
      <c r="BT4" s="99">
        <f t="shared" si="3"/>
        <v>1775</v>
      </c>
      <c r="BU4" s="99">
        <f t="shared" si="3"/>
        <v>16</v>
      </c>
      <c r="BV4" s="99">
        <f t="shared" si="3"/>
        <v>17</v>
      </c>
      <c r="BW4" s="99">
        <f t="shared" si="3"/>
        <v>2165</v>
      </c>
      <c r="BX4" s="99">
        <f t="shared" si="3"/>
        <v>27</v>
      </c>
      <c r="BY4" s="99">
        <f t="shared" ref="BY4:CK4" si="4">SUMIF($D$8:$D$255,"Facility",BY8:BY255)</f>
        <v>22</v>
      </c>
      <c r="BZ4" s="99">
        <f t="shared" si="4"/>
        <v>408</v>
      </c>
      <c r="CA4" s="99">
        <f t="shared" si="4"/>
        <v>17</v>
      </c>
      <c r="CB4" s="99">
        <f t="shared" si="4"/>
        <v>23</v>
      </c>
      <c r="CC4" s="99">
        <f t="shared" si="4"/>
        <v>1632</v>
      </c>
      <c r="CD4" s="99">
        <f t="shared" si="4"/>
        <v>18</v>
      </c>
      <c r="CE4" s="99">
        <f t="shared" si="4"/>
        <v>9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6012</v>
      </c>
      <c r="AK5" s="99">
        <f t="shared" si="5"/>
        <v>16</v>
      </c>
      <c r="AL5" s="99">
        <f t="shared" si="5"/>
        <v>0</v>
      </c>
      <c r="AM5" s="99">
        <f t="shared" si="5"/>
        <v>9695</v>
      </c>
      <c r="AN5" s="99">
        <f t="shared" si="5"/>
        <v>57</v>
      </c>
      <c r="AO5" s="99">
        <f t="shared" si="5"/>
        <v>0</v>
      </c>
      <c r="AP5" s="99">
        <f t="shared" si="5"/>
        <v>3669</v>
      </c>
      <c r="AQ5" s="99">
        <f t="shared" si="5"/>
        <v>29</v>
      </c>
      <c r="AR5" s="99">
        <f t="shared" si="5"/>
        <v>0</v>
      </c>
      <c r="AS5" s="99">
        <f t="shared" si="5"/>
        <v>3928</v>
      </c>
      <c r="AT5" s="99">
        <f t="shared" si="5"/>
        <v>20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27004</v>
      </c>
      <c r="M6" s="100">
        <f t="shared" si="7"/>
        <v>586</v>
      </c>
      <c r="N6" s="100">
        <f t="shared" si="7"/>
        <v>435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23304</v>
      </c>
      <c r="M7" s="100">
        <f t="shared" si="7"/>
        <v>122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96</v>
      </c>
      <c r="D8" s="174" t="s">
        <v>0</v>
      </c>
      <c r="E8" s="101">
        <v>26256</v>
      </c>
      <c r="F8" s="102">
        <f>IFERROR((SUM(L8,O8,R8,U8,X8,AA8,AD8,AG8,AJ8,AM8,AP8,AS8,AV8,AY8,BB8,BE8,BH8,BK8,BN8,BQ8,BT8,BW8,BZ8,CC8,CF8,CI8)/E8),"")</f>
        <v>0.8623552711761121</v>
      </c>
      <c r="G8" s="103">
        <v>2744</v>
      </c>
      <c r="H8" s="102">
        <f>IFERROR((SUM(M8,P8,S8,V8,Y8,AB8,AE8,AH8,AK8,AN8,AQ8,AT8,AW8,AZ8,BC8,BF8,BI8,BL8,BO8,BR8,BU8,BX8,CA8,CD8,CG8,CJ8)/G8),"")</f>
        <v>0.1683673469387755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-0.69398792423733657</v>
      </c>
      <c r="L8" s="105">
        <v>131</v>
      </c>
      <c r="M8" s="104">
        <v>14</v>
      </c>
      <c r="N8" s="71">
        <v>9</v>
      </c>
      <c r="O8" s="101">
        <v>304</v>
      </c>
      <c r="P8" s="104">
        <v>24</v>
      </c>
      <c r="Q8" s="71">
        <v>18</v>
      </c>
      <c r="R8" s="101">
        <v>472</v>
      </c>
      <c r="S8" s="104">
        <v>20</v>
      </c>
      <c r="T8" s="71">
        <v>15</v>
      </c>
      <c r="U8" s="105">
        <v>867</v>
      </c>
      <c r="V8" s="104">
        <v>15</v>
      </c>
      <c r="W8" s="71">
        <v>3</v>
      </c>
      <c r="X8" s="101">
        <v>875</v>
      </c>
      <c r="Y8" s="104">
        <v>16</v>
      </c>
      <c r="Z8" s="71">
        <v>10</v>
      </c>
      <c r="AA8" s="101">
        <v>126</v>
      </c>
      <c r="AB8" s="104">
        <v>6</v>
      </c>
      <c r="AC8" s="71">
        <v>10</v>
      </c>
      <c r="AD8" s="105">
        <v>676</v>
      </c>
      <c r="AE8" s="104">
        <v>22</v>
      </c>
      <c r="AF8" s="71">
        <v>12</v>
      </c>
      <c r="AG8" s="101">
        <v>852</v>
      </c>
      <c r="AH8" s="104">
        <v>31</v>
      </c>
      <c r="AI8" s="71">
        <v>12</v>
      </c>
      <c r="AJ8" s="57">
        <v>645</v>
      </c>
      <c r="AK8" s="60">
        <v>22</v>
      </c>
      <c r="AL8" s="63">
        <v>9</v>
      </c>
      <c r="AM8" s="57">
        <v>1464</v>
      </c>
      <c r="AN8" s="60">
        <v>25</v>
      </c>
      <c r="AO8" s="63">
        <v>30</v>
      </c>
      <c r="AP8" s="57">
        <v>695</v>
      </c>
      <c r="AQ8" s="60">
        <v>8</v>
      </c>
      <c r="AR8" s="63">
        <v>16</v>
      </c>
      <c r="AS8" s="57">
        <v>1684</v>
      </c>
      <c r="AT8" s="60">
        <v>45</v>
      </c>
      <c r="AU8" s="63">
        <v>24</v>
      </c>
      <c r="AV8" s="57">
        <v>248</v>
      </c>
      <c r="AW8" s="60">
        <v>12</v>
      </c>
      <c r="AX8" s="63">
        <v>6</v>
      </c>
      <c r="AY8" s="57">
        <v>2868</v>
      </c>
      <c r="AZ8" s="60">
        <v>46</v>
      </c>
      <c r="BA8" s="63">
        <v>13</v>
      </c>
      <c r="BB8" s="57">
        <v>320</v>
      </c>
      <c r="BC8" s="60">
        <v>15</v>
      </c>
      <c r="BD8" s="63">
        <v>14</v>
      </c>
      <c r="BE8" s="57">
        <v>118</v>
      </c>
      <c r="BF8" s="60">
        <v>18</v>
      </c>
      <c r="BG8" s="63">
        <v>17</v>
      </c>
      <c r="BH8" s="57">
        <v>1034</v>
      </c>
      <c r="BI8" s="60">
        <v>21</v>
      </c>
      <c r="BJ8" s="63">
        <v>5</v>
      </c>
      <c r="BK8" s="57">
        <v>1214</v>
      </c>
      <c r="BL8" s="60">
        <v>11</v>
      </c>
      <c r="BM8" s="63">
        <v>14</v>
      </c>
      <c r="BN8" s="57">
        <v>1517</v>
      </c>
      <c r="BO8" s="60">
        <v>14</v>
      </c>
      <c r="BP8" s="63">
        <v>19</v>
      </c>
      <c r="BQ8" s="57">
        <v>1123</v>
      </c>
      <c r="BR8" s="60">
        <v>12</v>
      </c>
      <c r="BS8" s="63">
        <v>28</v>
      </c>
      <c r="BT8" s="57">
        <v>1625</v>
      </c>
      <c r="BU8" s="60">
        <v>14</v>
      </c>
      <c r="BV8" s="63">
        <v>13</v>
      </c>
      <c r="BW8" s="57">
        <v>2116</v>
      </c>
      <c r="BX8" s="60">
        <v>24</v>
      </c>
      <c r="BY8" s="63">
        <v>19</v>
      </c>
      <c r="BZ8" s="101">
        <v>158</v>
      </c>
      <c r="CA8" s="104">
        <v>13</v>
      </c>
      <c r="CB8" s="71">
        <v>21</v>
      </c>
      <c r="CC8" s="101">
        <v>1510</v>
      </c>
      <c r="CD8" s="104">
        <v>14</v>
      </c>
      <c r="CE8" s="71">
        <v>9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97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55" si="11">IFERROR(H9-F9,"")</f>
        <v/>
      </c>
      <c r="L9" s="62">
        <v>0</v>
      </c>
      <c r="M9" s="60">
        <v>0</v>
      </c>
      <c r="N9" s="63">
        <v>0</v>
      </c>
      <c r="O9" s="57">
        <v>0</v>
      </c>
      <c r="P9" s="60">
        <v>0</v>
      </c>
      <c r="Q9" s="63">
        <v>0</v>
      </c>
      <c r="R9" s="57">
        <v>0</v>
      </c>
      <c r="S9" s="60">
        <v>0</v>
      </c>
      <c r="T9" s="63">
        <v>0</v>
      </c>
      <c r="U9" s="57">
        <v>0</v>
      </c>
      <c r="V9" s="60">
        <v>0</v>
      </c>
      <c r="W9" s="63">
        <v>0</v>
      </c>
      <c r="X9" s="57">
        <v>0</v>
      </c>
      <c r="Y9" s="60">
        <v>0</v>
      </c>
      <c r="Z9" s="63">
        <v>0</v>
      </c>
      <c r="AA9" s="57">
        <v>0</v>
      </c>
      <c r="AB9" s="60">
        <v>0</v>
      </c>
      <c r="AC9" s="63">
        <v>0</v>
      </c>
      <c r="AD9" s="57">
        <v>0</v>
      </c>
      <c r="AE9" s="60">
        <v>0</v>
      </c>
      <c r="AF9" s="63">
        <v>0</v>
      </c>
      <c r="AG9" s="57">
        <v>0</v>
      </c>
      <c r="AH9" s="60">
        <v>0</v>
      </c>
      <c r="AI9" s="63">
        <v>0</v>
      </c>
      <c r="AJ9" s="57">
        <v>307</v>
      </c>
      <c r="AK9" s="60">
        <v>3</v>
      </c>
      <c r="AL9" s="63">
        <v>16</v>
      </c>
      <c r="AM9" s="57">
        <v>334</v>
      </c>
      <c r="AN9" s="60">
        <v>25</v>
      </c>
      <c r="AO9" s="63">
        <v>12</v>
      </c>
      <c r="AP9" s="57">
        <v>746</v>
      </c>
      <c r="AQ9" s="60">
        <v>13</v>
      </c>
      <c r="AR9" s="63">
        <v>12</v>
      </c>
      <c r="AS9" s="57">
        <v>241</v>
      </c>
      <c r="AT9" s="60">
        <v>18</v>
      </c>
      <c r="AU9" s="63">
        <v>9</v>
      </c>
      <c r="AV9" s="57">
        <v>48</v>
      </c>
      <c r="AW9" s="60">
        <v>4</v>
      </c>
      <c r="AX9" s="63">
        <v>4</v>
      </c>
      <c r="AY9" s="57">
        <v>49</v>
      </c>
      <c r="AZ9" s="60">
        <v>5</v>
      </c>
      <c r="BA9" s="63">
        <v>2</v>
      </c>
      <c r="BB9" s="57">
        <v>365</v>
      </c>
      <c r="BC9" s="60">
        <v>6</v>
      </c>
      <c r="BD9" s="63">
        <v>5</v>
      </c>
      <c r="BE9" s="57">
        <v>138</v>
      </c>
      <c r="BF9" s="60">
        <v>6</v>
      </c>
      <c r="BG9" s="63">
        <v>7</v>
      </c>
      <c r="BH9" s="57">
        <v>72</v>
      </c>
      <c r="BI9" s="60">
        <v>5</v>
      </c>
      <c r="BJ9" s="63">
        <v>5</v>
      </c>
      <c r="BK9" s="57">
        <v>220</v>
      </c>
      <c r="BL9" s="60">
        <v>7</v>
      </c>
      <c r="BM9" s="63">
        <v>3</v>
      </c>
      <c r="BN9" s="57">
        <v>16</v>
      </c>
      <c r="BO9" s="60">
        <v>1</v>
      </c>
      <c r="BP9" s="63">
        <v>4</v>
      </c>
      <c r="BQ9" s="57">
        <v>339</v>
      </c>
      <c r="BR9" s="60">
        <v>1</v>
      </c>
      <c r="BS9" s="63">
        <v>1</v>
      </c>
      <c r="BT9" s="57">
        <v>120</v>
      </c>
      <c r="BU9" s="60">
        <v>0</v>
      </c>
      <c r="BV9" s="63">
        <v>4</v>
      </c>
      <c r="BW9" s="57">
        <v>24</v>
      </c>
      <c r="BX9" s="60">
        <v>2</v>
      </c>
      <c r="BY9" s="63">
        <v>3</v>
      </c>
      <c r="BZ9" s="57">
        <v>243</v>
      </c>
      <c r="CA9" s="60">
        <v>4</v>
      </c>
      <c r="CB9" s="63">
        <v>2</v>
      </c>
      <c r="CC9" s="57">
        <v>21</v>
      </c>
      <c r="CD9" s="60">
        <v>1</v>
      </c>
      <c r="CE9" s="63">
        <v>0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98</v>
      </c>
      <c r="D10" s="68" t="s">
        <v>0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>
        <v>0</v>
      </c>
      <c r="M10" s="60">
        <v>0</v>
      </c>
      <c r="N10" s="63">
        <v>0</v>
      </c>
      <c r="O10" s="57">
        <v>0</v>
      </c>
      <c r="P10" s="60">
        <v>0</v>
      </c>
      <c r="Q10" s="63">
        <v>0</v>
      </c>
      <c r="R10" s="57">
        <v>0</v>
      </c>
      <c r="S10" s="60">
        <v>0</v>
      </c>
      <c r="T10" s="63">
        <v>0</v>
      </c>
      <c r="U10" s="62">
        <v>0</v>
      </c>
      <c r="V10" s="60">
        <v>0</v>
      </c>
      <c r="W10" s="63">
        <v>0</v>
      </c>
      <c r="X10" s="57">
        <v>0</v>
      </c>
      <c r="Y10" s="60">
        <v>0</v>
      </c>
      <c r="Z10" s="63">
        <v>0</v>
      </c>
      <c r="AA10" s="57">
        <v>0</v>
      </c>
      <c r="AB10" s="60">
        <v>0</v>
      </c>
      <c r="AC10" s="63">
        <v>0</v>
      </c>
      <c r="AD10" s="62">
        <v>0</v>
      </c>
      <c r="AE10" s="60">
        <v>0</v>
      </c>
      <c r="AF10" s="63">
        <v>0</v>
      </c>
      <c r="AG10" s="57">
        <v>0</v>
      </c>
      <c r="AH10" s="60">
        <v>0</v>
      </c>
      <c r="AI10" s="63">
        <v>0</v>
      </c>
      <c r="AJ10" s="57">
        <v>50</v>
      </c>
      <c r="AK10" s="60">
        <v>1</v>
      </c>
      <c r="AL10" s="63">
        <v>0</v>
      </c>
      <c r="AM10" s="62">
        <v>71</v>
      </c>
      <c r="AN10" s="60">
        <v>1</v>
      </c>
      <c r="AO10" s="63">
        <v>0</v>
      </c>
      <c r="AP10" s="57">
        <v>10</v>
      </c>
      <c r="AQ10" s="60">
        <v>2</v>
      </c>
      <c r="AR10" s="63">
        <v>0</v>
      </c>
      <c r="AS10" s="57">
        <v>187</v>
      </c>
      <c r="AT10" s="60">
        <v>0</v>
      </c>
      <c r="AU10" s="63">
        <v>0</v>
      </c>
      <c r="AV10" s="57">
        <v>15</v>
      </c>
      <c r="AW10" s="60">
        <v>0</v>
      </c>
      <c r="AX10" s="63">
        <v>0</v>
      </c>
      <c r="AY10" s="57">
        <v>70</v>
      </c>
      <c r="AZ10" s="60">
        <v>2</v>
      </c>
      <c r="BA10" s="63">
        <v>0</v>
      </c>
      <c r="BB10" s="57">
        <v>29</v>
      </c>
      <c r="BC10" s="60">
        <v>2</v>
      </c>
      <c r="BD10" s="63">
        <v>0</v>
      </c>
      <c r="BE10" s="57">
        <v>303</v>
      </c>
      <c r="BF10" s="60">
        <v>5</v>
      </c>
      <c r="BG10" s="63">
        <v>0</v>
      </c>
      <c r="BH10" s="57">
        <v>11</v>
      </c>
      <c r="BI10" s="60">
        <v>0</v>
      </c>
      <c r="BJ10" s="63">
        <v>0</v>
      </c>
      <c r="BK10" s="57">
        <v>68</v>
      </c>
      <c r="BL10" s="60">
        <v>4</v>
      </c>
      <c r="BM10" s="63">
        <v>0</v>
      </c>
      <c r="BN10" s="57">
        <v>32</v>
      </c>
      <c r="BO10" s="60">
        <v>0</v>
      </c>
      <c r="BP10" s="63">
        <v>0</v>
      </c>
      <c r="BQ10" s="57">
        <v>70</v>
      </c>
      <c r="BR10" s="60">
        <v>0</v>
      </c>
      <c r="BS10" s="63">
        <v>0</v>
      </c>
      <c r="BT10" s="57">
        <v>30</v>
      </c>
      <c r="BU10" s="60">
        <v>2</v>
      </c>
      <c r="BV10" s="63">
        <v>0</v>
      </c>
      <c r="BW10" s="57">
        <v>25</v>
      </c>
      <c r="BX10" s="60">
        <v>1</v>
      </c>
      <c r="BY10" s="63">
        <v>0</v>
      </c>
      <c r="BZ10" s="57">
        <v>7</v>
      </c>
      <c r="CA10" s="60">
        <v>0</v>
      </c>
      <c r="CB10" s="63"/>
      <c r="CC10" s="57">
        <v>101</v>
      </c>
      <c r="CD10" s="60">
        <v>3</v>
      </c>
      <c r="CE10" s="63">
        <v>0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99</v>
      </c>
      <c r="D11" s="68" t="s">
        <v>22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>
        <v>0</v>
      </c>
      <c r="M11" s="60">
        <v>0</v>
      </c>
      <c r="N11" s="63">
        <v>0</v>
      </c>
      <c r="O11" s="57">
        <v>0</v>
      </c>
      <c r="P11" s="60">
        <v>0</v>
      </c>
      <c r="Q11" s="63">
        <v>0</v>
      </c>
      <c r="R11" s="57">
        <v>0</v>
      </c>
      <c r="S11" s="60">
        <v>0</v>
      </c>
      <c r="T11" s="63">
        <v>0</v>
      </c>
      <c r="U11" s="62">
        <v>0</v>
      </c>
      <c r="V11" s="60">
        <v>0</v>
      </c>
      <c r="W11" s="63">
        <v>0</v>
      </c>
      <c r="X11" s="57">
        <v>0</v>
      </c>
      <c r="Y11" s="60">
        <v>0</v>
      </c>
      <c r="Z11" s="63">
        <v>0</v>
      </c>
      <c r="AA11" s="57">
        <v>0</v>
      </c>
      <c r="AB11" s="60">
        <v>0</v>
      </c>
      <c r="AC11" s="63">
        <v>0</v>
      </c>
      <c r="AD11" s="62">
        <v>0</v>
      </c>
      <c r="AE11" s="60">
        <v>0</v>
      </c>
      <c r="AF11" s="63">
        <v>0</v>
      </c>
      <c r="AG11" s="57">
        <v>0</v>
      </c>
      <c r="AH11" s="60">
        <v>0</v>
      </c>
      <c r="AI11" s="63">
        <v>0</v>
      </c>
      <c r="AJ11" s="57">
        <v>476</v>
      </c>
      <c r="AK11" s="60">
        <v>2</v>
      </c>
      <c r="AL11" s="63">
        <v>0</v>
      </c>
      <c r="AM11" s="62">
        <v>5648</v>
      </c>
      <c r="AN11" s="60">
        <v>33</v>
      </c>
      <c r="AO11" s="63">
        <v>0</v>
      </c>
      <c r="AP11" s="57">
        <v>2754</v>
      </c>
      <c r="AQ11" s="60">
        <v>12</v>
      </c>
      <c r="AR11" s="63">
        <v>0</v>
      </c>
      <c r="AS11" s="57">
        <v>3928</v>
      </c>
      <c r="AT11" s="60">
        <v>20</v>
      </c>
      <c r="AU11" s="63">
        <v>0</v>
      </c>
      <c r="AV11" s="57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100</v>
      </c>
      <c r="D12" s="68" t="s">
        <v>22</v>
      </c>
      <c r="E12" s="57">
        <v>10654</v>
      </c>
      <c r="F12" s="9">
        <f t="shared" si="8"/>
        <v>0.98535761216444528</v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>
        <v>0</v>
      </c>
      <c r="M12" s="60">
        <v>0</v>
      </c>
      <c r="N12" s="63">
        <v>0</v>
      </c>
      <c r="O12" s="57">
        <v>0</v>
      </c>
      <c r="P12" s="60">
        <v>0</v>
      </c>
      <c r="Q12" s="63">
        <v>0</v>
      </c>
      <c r="R12" s="57">
        <v>0</v>
      </c>
      <c r="S12" s="60">
        <v>0</v>
      </c>
      <c r="T12" s="63">
        <v>0</v>
      </c>
      <c r="U12" s="57">
        <v>0</v>
      </c>
      <c r="V12" s="60">
        <v>0</v>
      </c>
      <c r="W12" s="63">
        <v>0</v>
      </c>
      <c r="X12" s="57">
        <v>0</v>
      </c>
      <c r="Y12" s="60">
        <v>0</v>
      </c>
      <c r="Z12" s="63">
        <v>0</v>
      </c>
      <c r="AA12" s="57">
        <v>0</v>
      </c>
      <c r="AB12" s="60">
        <v>0</v>
      </c>
      <c r="AC12" s="63">
        <v>0</v>
      </c>
      <c r="AD12" s="57">
        <v>0</v>
      </c>
      <c r="AE12" s="60">
        <v>0</v>
      </c>
      <c r="AF12" s="63">
        <v>0</v>
      </c>
      <c r="AG12" s="57">
        <v>0</v>
      </c>
      <c r="AH12" s="60">
        <v>0</v>
      </c>
      <c r="AI12" s="63">
        <v>0</v>
      </c>
      <c r="AJ12" s="57">
        <v>5536</v>
      </c>
      <c r="AK12" s="60">
        <v>14</v>
      </c>
      <c r="AL12" s="63">
        <v>0</v>
      </c>
      <c r="AM12" s="57">
        <v>4047</v>
      </c>
      <c r="AN12" s="60">
        <v>24</v>
      </c>
      <c r="AO12" s="63">
        <v>0</v>
      </c>
      <c r="AP12" s="57">
        <v>915</v>
      </c>
      <c r="AQ12" s="60">
        <v>17</v>
      </c>
      <c r="AR12" s="63">
        <v>0</v>
      </c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>
        <v>24</v>
      </c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>
        <v>25</v>
      </c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>
        <v>26</v>
      </c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>
        <v>27</v>
      </c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>
        <v>28</v>
      </c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>
        <v>29</v>
      </c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si="11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1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1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1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1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1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1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1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1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1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1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1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1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1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1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27" priority="1">
      <formula>LEN(TRIM(K8))=0</formula>
    </cfRule>
    <cfRule type="cellIs" dxfId="26" priority="2" operator="greaterThanOrEqual">
      <formula>0</formula>
    </cfRule>
    <cfRule type="cellIs" dxfId="25" priority="3" operator="between">
      <formula>0%</formula>
      <formula>-5%</formula>
    </cfRule>
    <cfRule type="cellIs" dxfId="2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67.855468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117</v>
      </c>
      <c r="B1" s="209" t="str">
        <f ca="1">'LGA Registration'!A7</f>
        <v>Konshisha</v>
      </c>
      <c r="C1" s="210"/>
      <c r="D1" s="118" t="s">
        <v>40</v>
      </c>
      <c r="E1" s="207" t="s">
        <v>7</v>
      </c>
      <c r="F1" s="208"/>
      <c r="G1" s="208"/>
      <c r="H1" s="208"/>
      <c r="I1" s="208"/>
      <c r="J1" s="208"/>
      <c r="K1" s="211" t="s">
        <v>8</v>
      </c>
      <c r="L1" s="201" t="s">
        <v>51</v>
      </c>
      <c r="M1" s="202"/>
      <c r="N1" s="203"/>
      <c r="O1" s="201" t="s">
        <v>52</v>
      </c>
      <c r="P1" s="204"/>
      <c r="Q1" s="205"/>
      <c r="R1" s="201" t="s">
        <v>53</v>
      </c>
      <c r="S1" s="204"/>
      <c r="T1" s="205"/>
      <c r="U1" s="201" t="s">
        <v>54</v>
      </c>
      <c r="V1" s="202"/>
      <c r="W1" s="203"/>
      <c r="X1" s="201" t="s">
        <v>55</v>
      </c>
      <c r="Y1" s="204"/>
      <c r="Z1" s="203"/>
      <c r="AA1" s="201" t="s">
        <v>56</v>
      </c>
      <c r="AB1" s="204"/>
      <c r="AC1" s="205"/>
      <c r="AD1" s="201" t="s">
        <v>57</v>
      </c>
      <c r="AE1" s="204"/>
      <c r="AF1" s="203"/>
      <c r="AG1" s="201" t="s">
        <v>58</v>
      </c>
      <c r="AH1" s="204"/>
      <c r="AI1" s="205"/>
      <c r="AJ1" s="201" t="s">
        <v>59</v>
      </c>
      <c r="AK1" s="202"/>
      <c r="AL1" s="203"/>
      <c r="AM1" s="201" t="s">
        <v>60</v>
      </c>
      <c r="AN1" s="202"/>
      <c r="AO1" s="203"/>
      <c r="AP1" s="201" t="s">
        <v>61</v>
      </c>
      <c r="AQ1" s="202"/>
      <c r="AR1" s="203"/>
      <c r="AS1" s="201" t="s">
        <v>62</v>
      </c>
      <c r="AT1" s="202"/>
      <c r="AU1" s="203"/>
      <c r="AV1" s="201" t="s">
        <v>63</v>
      </c>
      <c r="AW1" s="202"/>
      <c r="AX1" s="203"/>
      <c r="AY1" s="201" t="s">
        <v>64</v>
      </c>
      <c r="AZ1" s="202"/>
      <c r="BA1" s="203"/>
      <c r="BB1" s="201" t="s">
        <v>65</v>
      </c>
      <c r="BC1" s="202"/>
      <c r="BD1" s="203"/>
      <c r="BE1" s="201" t="s">
        <v>66</v>
      </c>
      <c r="BF1" s="202"/>
      <c r="BG1" s="203"/>
      <c r="BH1" s="201" t="s">
        <v>67</v>
      </c>
      <c r="BI1" s="202"/>
      <c r="BJ1" s="203"/>
      <c r="BK1" s="201" t="s">
        <v>68</v>
      </c>
      <c r="BL1" s="202"/>
      <c r="BM1" s="203"/>
      <c r="BN1" s="201" t="s">
        <v>69</v>
      </c>
      <c r="BO1" s="202"/>
      <c r="BP1" s="203"/>
      <c r="BQ1" s="201" t="s">
        <v>70</v>
      </c>
      <c r="BR1" s="202"/>
      <c r="BS1" s="203"/>
      <c r="BT1" s="201" t="s">
        <v>71</v>
      </c>
      <c r="BU1" s="202"/>
      <c r="BV1" s="203"/>
      <c r="BW1" s="201" t="s">
        <v>72</v>
      </c>
      <c r="BX1" s="202"/>
      <c r="BY1" s="203"/>
      <c r="BZ1" s="201" t="s">
        <v>73</v>
      </c>
      <c r="CA1" s="202"/>
      <c r="CB1" s="203"/>
      <c r="CC1" s="206" t="s">
        <v>74</v>
      </c>
      <c r="CD1" s="204"/>
      <c r="CE1" s="205"/>
      <c r="CF1" s="201"/>
      <c r="CG1" s="204"/>
      <c r="CH1" s="205"/>
      <c r="CI1" s="206"/>
      <c r="CJ1" s="204"/>
      <c r="CK1" s="205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1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28712</v>
      </c>
      <c r="F3" s="127">
        <f>SUM(L3,O3,R3,U3,X3,AA3,AD3,AG3,AJ3,AM3,AP3,AS3,AV3,AY3,BB3,BE3,BH3,BK3,BN3,BQ3,BT3,BW3,BZ3,CC3,CF3,CI3)</f>
        <v>33158</v>
      </c>
      <c r="G3" s="32">
        <f>SUM(G8:G255)</f>
        <v>1223</v>
      </c>
      <c r="H3" s="127">
        <f>SUM(M3,P3,S3,V3,Y3,AB3,AE3,AH3,AK3,AN3,AQ3,AT3,AW3,AZ3,BC3,BF3,BI3,BL3,BO3,BR3,BU3,BX3,CA3,CD3,CG3,CJ3)</f>
        <v>457</v>
      </c>
      <c r="I3" s="32">
        <f>SUM(I8:I255)</f>
        <v>0</v>
      </c>
      <c r="J3" s="128">
        <f>SUM(N3,Q3,T3,W3,Z3,AC3,AF3,AI3,AL3,AO3,AR3,AU3,AX3,BA3,BD3,BG3,BJ3,BM3,BP3,BS3,BV3,BY3,CB3,CE3,CH3,CK3)</f>
        <v>193</v>
      </c>
      <c r="K3" s="32"/>
      <c r="L3" s="98">
        <f>IF(COUNTA(L8:L255)=0,"",SUM(L8:L255))</f>
        <v>170</v>
      </c>
      <c r="M3" s="98">
        <f t="shared" ref="M3:BX3" si="0">IF(COUNTA(M8:M255)=0,"",SUM(M8:M255))</f>
        <v>8</v>
      </c>
      <c r="N3" s="98">
        <f t="shared" si="0"/>
        <v>8</v>
      </c>
      <c r="O3" s="98">
        <f t="shared" si="0"/>
        <v>376</v>
      </c>
      <c r="P3" s="98">
        <f t="shared" si="0"/>
        <v>4</v>
      </c>
      <c r="Q3" s="98">
        <f t="shared" si="0"/>
        <v>1</v>
      </c>
      <c r="R3" s="98">
        <f t="shared" si="0"/>
        <v>102</v>
      </c>
      <c r="S3" s="98">
        <f t="shared" si="0"/>
        <v>3</v>
      </c>
      <c r="T3" s="98">
        <f t="shared" si="0"/>
        <v>0</v>
      </c>
      <c r="U3" s="98">
        <f t="shared" si="0"/>
        <v>329</v>
      </c>
      <c r="V3" s="98">
        <f t="shared" si="0"/>
        <v>4</v>
      </c>
      <c r="W3" s="98">
        <f t="shared" si="0"/>
        <v>0</v>
      </c>
      <c r="X3" s="98">
        <f t="shared" si="0"/>
        <v>572</v>
      </c>
      <c r="Y3" s="98">
        <f t="shared" si="0"/>
        <v>16</v>
      </c>
      <c r="Z3" s="98">
        <f t="shared" si="0"/>
        <v>10</v>
      </c>
      <c r="AA3" s="98">
        <f t="shared" si="0"/>
        <v>391</v>
      </c>
      <c r="AB3" s="98">
        <f t="shared" si="0"/>
        <v>11</v>
      </c>
      <c r="AC3" s="98">
        <f t="shared" si="0"/>
        <v>8</v>
      </c>
      <c r="AD3" s="98">
        <f t="shared" si="0"/>
        <v>475</v>
      </c>
      <c r="AE3" s="98">
        <f t="shared" si="0"/>
        <v>15</v>
      </c>
      <c r="AF3" s="98">
        <f t="shared" si="0"/>
        <v>3</v>
      </c>
      <c r="AG3" s="98">
        <f t="shared" si="0"/>
        <v>417</v>
      </c>
      <c r="AH3" s="98">
        <f t="shared" si="0"/>
        <v>7</v>
      </c>
      <c r="AI3" s="98">
        <f t="shared" si="0"/>
        <v>5</v>
      </c>
      <c r="AJ3" s="98">
        <f t="shared" si="0"/>
        <v>2123</v>
      </c>
      <c r="AK3" s="98">
        <f t="shared" si="0"/>
        <v>25</v>
      </c>
      <c r="AL3" s="98">
        <f t="shared" si="0"/>
        <v>9</v>
      </c>
      <c r="AM3" s="98">
        <f t="shared" si="0"/>
        <v>4700</v>
      </c>
      <c r="AN3" s="98">
        <f t="shared" si="0"/>
        <v>28</v>
      </c>
      <c r="AO3" s="98">
        <f t="shared" si="0"/>
        <v>12</v>
      </c>
      <c r="AP3" s="98">
        <f t="shared" si="0"/>
        <v>1539</v>
      </c>
      <c r="AQ3" s="98">
        <f t="shared" si="0"/>
        <v>14</v>
      </c>
      <c r="AR3" s="98">
        <f t="shared" si="0"/>
        <v>8</v>
      </c>
      <c r="AS3" s="98">
        <f t="shared" si="0"/>
        <v>442</v>
      </c>
      <c r="AT3" s="98">
        <f t="shared" si="0"/>
        <v>12</v>
      </c>
      <c r="AU3" s="98">
        <f t="shared" si="0"/>
        <v>7</v>
      </c>
      <c r="AV3" s="98">
        <f t="shared" si="0"/>
        <v>3902</v>
      </c>
      <c r="AW3" s="98">
        <f t="shared" si="0"/>
        <v>70</v>
      </c>
      <c r="AX3" s="98">
        <f t="shared" si="0"/>
        <v>2</v>
      </c>
      <c r="AY3" s="98">
        <f t="shared" si="0"/>
        <v>4060</v>
      </c>
      <c r="AZ3" s="98">
        <f t="shared" si="0"/>
        <v>76</v>
      </c>
      <c r="BA3" s="98">
        <f t="shared" si="0"/>
        <v>10</v>
      </c>
      <c r="BB3" s="98">
        <f t="shared" si="0"/>
        <v>435</v>
      </c>
      <c r="BC3" s="98">
        <f t="shared" si="0"/>
        <v>12</v>
      </c>
      <c r="BD3" s="98">
        <f t="shared" si="0"/>
        <v>5</v>
      </c>
      <c r="BE3" s="98">
        <f t="shared" si="0"/>
        <v>585</v>
      </c>
      <c r="BF3" s="98">
        <f t="shared" si="0"/>
        <v>5</v>
      </c>
      <c r="BG3" s="98">
        <f t="shared" si="0"/>
        <v>8</v>
      </c>
      <c r="BH3" s="98">
        <f t="shared" si="0"/>
        <v>230</v>
      </c>
      <c r="BI3" s="98">
        <f t="shared" si="0"/>
        <v>5</v>
      </c>
      <c r="BJ3" s="98">
        <f t="shared" si="0"/>
        <v>2</v>
      </c>
      <c r="BK3" s="98">
        <f t="shared" si="0"/>
        <v>830</v>
      </c>
      <c r="BL3" s="98">
        <f t="shared" si="0"/>
        <v>18</v>
      </c>
      <c r="BM3" s="98">
        <f t="shared" si="0"/>
        <v>13</v>
      </c>
      <c r="BN3" s="98">
        <f t="shared" si="0"/>
        <v>2815</v>
      </c>
      <c r="BO3" s="98">
        <f t="shared" si="0"/>
        <v>32</v>
      </c>
      <c r="BP3" s="98">
        <f t="shared" si="0"/>
        <v>17</v>
      </c>
      <c r="BQ3" s="98">
        <f t="shared" si="0"/>
        <v>1633</v>
      </c>
      <c r="BR3" s="98">
        <f t="shared" si="0"/>
        <v>19</v>
      </c>
      <c r="BS3" s="98">
        <f t="shared" si="0"/>
        <v>15</v>
      </c>
      <c r="BT3" s="98">
        <f t="shared" si="0"/>
        <v>2846</v>
      </c>
      <c r="BU3" s="98">
        <f t="shared" si="0"/>
        <v>34</v>
      </c>
      <c r="BV3" s="98">
        <f t="shared" si="0"/>
        <v>5</v>
      </c>
      <c r="BW3" s="98">
        <f t="shared" si="0"/>
        <v>2298</v>
      </c>
      <c r="BX3" s="98">
        <f t="shared" si="0"/>
        <v>12</v>
      </c>
      <c r="BY3" s="98">
        <f t="shared" ref="BY3:CE3" si="1">IF(COUNTA(BY8:BY255)=0,"",SUM(BY8:BY255))</f>
        <v>7</v>
      </c>
      <c r="BZ3" s="98">
        <f t="shared" si="1"/>
        <v>885</v>
      </c>
      <c r="CA3" s="98">
        <f t="shared" si="1"/>
        <v>11</v>
      </c>
      <c r="CB3" s="98">
        <f t="shared" si="1"/>
        <v>8</v>
      </c>
      <c r="CC3" s="98">
        <f t="shared" si="1"/>
        <v>1003</v>
      </c>
      <c r="CD3" s="98">
        <f t="shared" si="1"/>
        <v>16</v>
      </c>
      <c r="CE3" s="98">
        <f t="shared" si="1"/>
        <v>30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170</v>
      </c>
      <c r="M4" s="99">
        <f t="shared" ref="M4:BX4" si="3">SUMIF($D$8:$D$255,"Facility",M8:M255)</f>
        <v>8</v>
      </c>
      <c r="N4" s="99">
        <f t="shared" si="3"/>
        <v>8</v>
      </c>
      <c r="O4" s="99">
        <f t="shared" si="3"/>
        <v>376</v>
      </c>
      <c r="P4" s="99">
        <f t="shared" si="3"/>
        <v>4</v>
      </c>
      <c r="Q4" s="99">
        <f t="shared" si="3"/>
        <v>1</v>
      </c>
      <c r="R4" s="99">
        <f t="shared" si="3"/>
        <v>102</v>
      </c>
      <c r="S4" s="99">
        <f t="shared" si="3"/>
        <v>3</v>
      </c>
      <c r="T4" s="99">
        <f t="shared" si="3"/>
        <v>0</v>
      </c>
      <c r="U4" s="99">
        <f t="shared" si="3"/>
        <v>329</v>
      </c>
      <c r="V4" s="99">
        <f t="shared" si="3"/>
        <v>4</v>
      </c>
      <c r="W4" s="99">
        <f t="shared" si="3"/>
        <v>0</v>
      </c>
      <c r="X4" s="99">
        <f t="shared" si="3"/>
        <v>572</v>
      </c>
      <c r="Y4" s="99">
        <f t="shared" si="3"/>
        <v>16</v>
      </c>
      <c r="Z4" s="99">
        <f t="shared" si="3"/>
        <v>10</v>
      </c>
      <c r="AA4" s="99">
        <f t="shared" si="3"/>
        <v>391</v>
      </c>
      <c r="AB4" s="99">
        <f t="shared" si="3"/>
        <v>11</v>
      </c>
      <c r="AC4" s="99">
        <f t="shared" si="3"/>
        <v>8</v>
      </c>
      <c r="AD4" s="99">
        <f t="shared" si="3"/>
        <v>475</v>
      </c>
      <c r="AE4" s="99">
        <f t="shared" si="3"/>
        <v>15</v>
      </c>
      <c r="AF4" s="99">
        <f t="shared" si="3"/>
        <v>3</v>
      </c>
      <c r="AG4" s="99">
        <f t="shared" si="3"/>
        <v>417</v>
      </c>
      <c r="AH4" s="99">
        <f t="shared" si="3"/>
        <v>7</v>
      </c>
      <c r="AI4" s="99">
        <f t="shared" si="3"/>
        <v>5</v>
      </c>
      <c r="AJ4" s="99">
        <f t="shared" si="3"/>
        <v>2123</v>
      </c>
      <c r="AK4" s="99">
        <f t="shared" si="3"/>
        <v>25</v>
      </c>
      <c r="AL4" s="99">
        <f t="shared" si="3"/>
        <v>9</v>
      </c>
      <c r="AM4" s="99">
        <f t="shared" si="3"/>
        <v>4700</v>
      </c>
      <c r="AN4" s="99">
        <f t="shared" si="3"/>
        <v>28</v>
      </c>
      <c r="AO4" s="99">
        <f t="shared" si="3"/>
        <v>12</v>
      </c>
      <c r="AP4" s="99">
        <f t="shared" si="3"/>
        <v>1539</v>
      </c>
      <c r="AQ4" s="99">
        <f t="shared" si="3"/>
        <v>14</v>
      </c>
      <c r="AR4" s="99">
        <f t="shared" si="3"/>
        <v>8</v>
      </c>
      <c r="AS4" s="99">
        <f t="shared" si="3"/>
        <v>442</v>
      </c>
      <c r="AT4" s="99">
        <f t="shared" si="3"/>
        <v>12</v>
      </c>
      <c r="AU4" s="99">
        <f t="shared" si="3"/>
        <v>7</v>
      </c>
      <c r="AV4" s="99">
        <f t="shared" si="3"/>
        <v>3902</v>
      </c>
      <c r="AW4" s="99">
        <f t="shared" si="3"/>
        <v>70</v>
      </c>
      <c r="AX4" s="99">
        <f t="shared" si="3"/>
        <v>2</v>
      </c>
      <c r="AY4" s="99">
        <f t="shared" si="3"/>
        <v>4060</v>
      </c>
      <c r="AZ4" s="99">
        <f t="shared" si="3"/>
        <v>76</v>
      </c>
      <c r="BA4" s="99">
        <f t="shared" si="3"/>
        <v>10</v>
      </c>
      <c r="BB4" s="99">
        <f t="shared" si="3"/>
        <v>435</v>
      </c>
      <c r="BC4" s="99">
        <f t="shared" si="3"/>
        <v>12</v>
      </c>
      <c r="BD4" s="99">
        <f t="shared" si="3"/>
        <v>5</v>
      </c>
      <c r="BE4" s="99">
        <f t="shared" si="3"/>
        <v>585</v>
      </c>
      <c r="BF4" s="99">
        <f t="shared" si="3"/>
        <v>5</v>
      </c>
      <c r="BG4" s="99">
        <f t="shared" si="3"/>
        <v>8</v>
      </c>
      <c r="BH4" s="99">
        <f t="shared" si="3"/>
        <v>230</v>
      </c>
      <c r="BI4" s="99">
        <f t="shared" si="3"/>
        <v>5</v>
      </c>
      <c r="BJ4" s="99">
        <f t="shared" si="3"/>
        <v>2</v>
      </c>
      <c r="BK4" s="99">
        <f t="shared" si="3"/>
        <v>830</v>
      </c>
      <c r="BL4" s="99">
        <f t="shared" si="3"/>
        <v>18</v>
      </c>
      <c r="BM4" s="99">
        <f t="shared" si="3"/>
        <v>13</v>
      </c>
      <c r="BN4" s="99">
        <f t="shared" si="3"/>
        <v>2815</v>
      </c>
      <c r="BO4" s="99">
        <f t="shared" si="3"/>
        <v>32</v>
      </c>
      <c r="BP4" s="99">
        <f t="shared" si="3"/>
        <v>17</v>
      </c>
      <c r="BQ4" s="99">
        <f t="shared" si="3"/>
        <v>1633</v>
      </c>
      <c r="BR4" s="99">
        <f t="shared" si="3"/>
        <v>19</v>
      </c>
      <c r="BS4" s="99">
        <f t="shared" si="3"/>
        <v>15</v>
      </c>
      <c r="BT4" s="99">
        <f t="shared" si="3"/>
        <v>2846</v>
      </c>
      <c r="BU4" s="99">
        <f t="shared" si="3"/>
        <v>34</v>
      </c>
      <c r="BV4" s="99">
        <f t="shared" si="3"/>
        <v>5</v>
      </c>
      <c r="BW4" s="99">
        <f t="shared" si="3"/>
        <v>2298</v>
      </c>
      <c r="BX4" s="99">
        <f t="shared" si="3"/>
        <v>12</v>
      </c>
      <c r="BY4" s="99">
        <f t="shared" ref="BY4:CK4" si="4">SUMIF($D$8:$D$255,"Facility",BY8:BY255)</f>
        <v>7</v>
      </c>
      <c r="BZ4" s="99">
        <f t="shared" si="4"/>
        <v>885</v>
      </c>
      <c r="CA4" s="99">
        <f t="shared" si="4"/>
        <v>11</v>
      </c>
      <c r="CB4" s="99">
        <f t="shared" si="4"/>
        <v>8</v>
      </c>
      <c r="CC4" s="99">
        <f t="shared" si="4"/>
        <v>1003</v>
      </c>
      <c r="CD4" s="99">
        <f t="shared" si="4"/>
        <v>16</v>
      </c>
      <c r="CE4" s="99">
        <f t="shared" si="4"/>
        <v>30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33158</v>
      </c>
      <c r="M6" s="100">
        <f t="shared" si="7"/>
        <v>457</v>
      </c>
      <c r="N6" s="100">
        <f t="shared" si="7"/>
        <v>193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101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>
        <v>0</v>
      </c>
      <c r="M8" s="104">
        <v>0</v>
      </c>
      <c r="N8" s="71">
        <v>0</v>
      </c>
      <c r="O8" s="101">
        <v>0</v>
      </c>
      <c r="P8" s="104">
        <v>0</v>
      </c>
      <c r="Q8" s="71">
        <v>0</v>
      </c>
      <c r="R8" s="101">
        <v>0</v>
      </c>
      <c r="S8" s="104">
        <v>0</v>
      </c>
      <c r="T8" s="71">
        <v>0</v>
      </c>
      <c r="U8" s="105">
        <v>0</v>
      </c>
      <c r="V8" s="104">
        <v>0</v>
      </c>
      <c r="W8" s="71">
        <v>0</v>
      </c>
      <c r="X8" s="101">
        <v>237</v>
      </c>
      <c r="Y8" s="104">
        <v>6</v>
      </c>
      <c r="Z8" s="71">
        <v>8</v>
      </c>
      <c r="AA8" s="101">
        <v>185</v>
      </c>
      <c r="AB8" s="104">
        <v>9</v>
      </c>
      <c r="AC8" s="71">
        <v>7</v>
      </c>
      <c r="AD8" s="105">
        <v>220</v>
      </c>
      <c r="AE8" s="104">
        <v>12</v>
      </c>
      <c r="AF8" s="71">
        <v>2</v>
      </c>
      <c r="AG8" s="101">
        <v>93</v>
      </c>
      <c r="AH8" s="104">
        <v>4</v>
      </c>
      <c r="AI8" s="71">
        <v>5</v>
      </c>
      <c r="AJ8" s="101">
        <v>1727</v>
      </c>
      <c r="AK8" s="104">
        <v>21</v>
      </c>
      <c r="AL8" s="71">
        <v>9</v>
      </c>
      <c r="AM8" s="105">
        <v>4264</v>
      </c>
      <c r="AN8" s="104">
        <v>16</v>
      </c>
      <c r="AO8" s="71">
        <v>11</v>
      </c>
      <c r="AP8" s="101">
        <v>1385</v>
      </c>
      <c r="AQ8" s="104">
        <v>8</v>
      </c>
      <c r="AR8" s="71">
        <v>6</v>
      </c>
      <c r="AS8" s="101">
        <v>66</v>
      </c>
      <c r="AT8" s="104">
        <v>2</v>
      </c>
      <c r="AU8" s="71">
        <v>7</v>
      </c>
      <c r="AV8" s="105">
        <v>3708</v>
      </c>
      <c r="AW8" s="104">
        <v>66</v>
      </c>
      <c r="AX8" s="71">
        <v>1</v>
      </c>
      <c r="AY8" s="101">
        <v>3768</v>
      </c>
      <c r="AZ8" s="104">
        <v>74</v>
      </c>
      <c r="BA8" s="71">
        <v>9</v>
      </c>
      <c r="BB8" s="101">
        <v>104</v>
      </c>
      <c r="BC8" s="104">
        <v>4</v>
      </c>
      <c r="BD8" s="71">
        <v>5</v>
      </c>
      <c r="BE8" s="101">
        <v>312</v>
      </c>
      <c r="BF8" s="104">
        <v>4</v>
      </c>
      <c r="BG8" s="71">
        <v>7</v>
      </c>
      <c r="BH8" s="101">
        <v>110</v>
      </c>
      <c r="BI8" s="104">
        <v>2</v>
      </c>
      <c r="BJ8" s="71">
        <v>2</v>
      </c>
      <c r="BK8" s="101">
        <v>370</v>
      </c>
      <c r="BL8" s="104">
        <v>9</v>
      </c>
      <c r="BM8" s="71">
        <v>12</v>
      </c>
      <c r="BN8" s="57">
        <v>2594</v>
      </c>
      <c r="BO8" s="60">
        <v>30</v>
      </c>
      <c r="BP8" s="63">
        <v>15</v>
      </c>
      <c r="BQ8" s="101">
        <v>1388</v>
      </c>
      <c r="BR8" s="104">
        <v>17</v>
      </c>
      <c r="BS8" s="71">
        <v>14</v>
      </c>
      <c r="BT8" s="57">
        <v>2701</v>
      </c>
      <c r="BU8" s="60">
        <v>29</v>
      </c>
      <c r="BV8" s="63">
        <v>5</v>
      </c>
      <c r="BW8" s="101">
        <v>1612</v>
      </c>
      <c r="BX8" s="104">
        <v>7</v>
      </c>
      <c r="BY8" s="71">
        <v>5</v>
      </c>
      <c r="BZ8" s="101">
        <v>676</v>
      </c>
      <c r="CA8" s="104">
        <v>8</v>
      </c>
      <c r="CB8" s="71">
        <v>7</v>
      </c>
      <c r="CC8" s="101">
        <v>509</v>
      </c>
      <c r="CD8" s="104">
        <v>7</v>
      </c>
      <c r="CE8" s="71">
        <v>28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102</v>
      </c>
      <c r="D9" s="68" t="s">
        <v>0</v>
      </c>
      <c r="E9" s="57">
        <v>7635</v>
      </c>
      <c r="F9" s="9">
        <f t="shared" ref="F9:F255" si="8">IFERROR((SUM(L9,O9,R9,U9,X9,AA9,AD9,AG9,AJ9,AM9,AP9,AS9,AV9,AY9,BB9,BE9,BH9,BK9,BN9,BQ9,BT9,BW9,BZ9,CC9,CF9,CI9)/E9),"")</f>
        <v>0.44833005893909628</v>
      </c>
      <c r="G9" s="59">
        <v>461</v>
      </c>
      <c r="H9" s="9">
        <f t="shared" ref="H9:H255" si="9">IFERROR((SUM(M9,P9,S9,V9,Y9,AB9,AE9,AH9,AK9,AN9,AQ9,AT9,AW9,AZ9,BC9,BF9,BI9,BL9,BO9,BR9,BU9,BX9,CA9,CD9,CG9,CJ9)/G9),"")</f>
        <v>6.0737527114967459E-2</v>
      </c>
      <c r="I9" s="60"/>
      <c r="J9" s="108" t="str">
        <f>IFERROR((SUM(N9,Q9,T9,W9,Z9,AC9,AF9,AI9,AL9,AO9,AR9,AU9,AX9,BA9,BD9,BG9,BJ9,BM9,BP9,BS9,BV9,BY9,CB9,CE9,CH9,CK9)/I9),"")</f>
        <v/>
      </c>
      <c r="K9" s="110">
        <f t="shared" ref="K9:K240" si="10">IFERROR(H9-F9,"")</f>
        <v>-0.38759253182412884</v>
      </c>
      <c r="L9" s="62">
        <v>133</v>
      </c>
      <c r="M9" s="60">
        <v>2</v>
      </c>
      <c r="N9" s="63">
        <v>7</v>
      </c>
      <c r="O9" s="57">
        <v>105</v>
      </c>
      <c r="P9" s="60">
        <v>1</v>
      </c>
      <c r="Q9" s="63">
        <v>0</v>
      </c>
      <c r="R9" s="57">
        <v>72</v>
      </c>
      <c r="S9" s="60">
        <v>3</v>
      </c>
      <c r="T9" s="63">
        <v>0</v>
      </c>
      <c r="U9" s="57">
        <v>155</v>
      </c>
      <c r="V9" s="60">
        <v>1</v>
      </c>
      <c r="W9" s="63">
        <v>0</v>
      </c>
      <c r="X9" s="57">
        <v>309</v>
      </c>
      <c r="Y9" s="60">
        <v>6</v>
      </c>
      <c r="Z9" s="63">
        <v>0</v>
      </c>
      <c r="AA9" s="57">
        <v>25</v>
      </c>
      <c r="AB9" s="60">
        <v>1</v>
      </c>
      <c r="AC9" s="63">
        <v>1</v>
      </c>
      <c r="AD9" s="57">
        <v>230</v>
      </c>
      <c r="AE9" s="60">
        <v>2</v>
      </c>
      <c r="AF9" s="63">
        <v>0</v>
      </c>
      <c r="AG9" s="57">
        <v>119</v>
      </c>
      <c r="AH9" s="60">
        <v>1</v>
      </c>
      <c r="AI9" s="63">
        <v>0</v>
      </c>
      <c r="AJ9" s="57">
        <v>287</v>
      </c>
      <c r="AK9" s="60">
        <v>1</v>
      </c>
      <c r="AL9" s="63">
        <v>0</v>
      </c>
      <c r="AM9" s="57">
        <v>66</v>
      </c>
      <c r="AN9" s="60">
        <v>0</v>
      </c>
      <c r="AO9" s="63">
        <v>0</v>
      </c>
      <c r="AP9" s="57">
        <v>97</v>
      </c>
      <c r="AQ9" s="60">
        <v>2</v>
      </c>
      <c r="AR9" s="63">
        <v>1</v>
      </c>
      <c r="AS9" s="57">
        <v>203</v>
      </c>
      <c r="AT9" s="60">
        <v>2</v>
      </c>
      <c r="AU9" s="63">
        <v>0</v>
      </c>
      <c r="AV9" s="57">
        <v>121</v>
      </c>
      <c r="AW9" s="60">
        <v>0</v>
      </c>
      <c r="AX9" s="63">
        <v>0</v>
      </c>
      <c r="AY9" s="57">
        <v>207</v>
      </c>
      <c r="AZ9" s="60">
        <v>0</v>
      </c>
      <c r="BA9" s="63">
        <v>0</v>
      </c>
      <c r="BB9" s="57">
        <v>164</v>
      </c>
      <c r="BC9" s="60">
        <v>0</v>
      </c>
      <c r="BD9" s="63">
        <v>0</v>
      </c>
      <c r="BE9" s="57">
        <v>77</v>
      </c>
      <c r="BF9" s="60">
        <v>0</v>
      </c>
      <c r="BG9" s="63">
        <v>0</v>
      </c>
      <c r="BH9" s="57">
        <v>40</v>
      </c>
      <c r="BI9" s="60">
        <v>0</v>
      </c>
      <c r="BJ9" s="63">
        <v>0</v>
      </c>
      <c r="BK9" s="57">
        <v>189</v>
      </c>
      <c r="BL9" s="60">
        <v>0</v>
      </c>
      <c r="BM9" s="63">
        <v>0</v>
      </c>
      <c r="BN9" s="57">
        <v>166</v>
      </c>
      <c r="BO9" s="60">
        <v>0</v>
      </c>
      <c r="BP9" s="63">
        <v>0</v>
      </c>
      <c r="BQ9" s="57">
        <v>120</v>
      </c>
      <c r="BR9" s="60">
        <v>1</v>
      </c>
      <c r="BS9" s="63">
        <v>0</v>
      </c>
      <c r="BT9" s="57">
        <v>97</v>
      </c>
      <c r="BU9" s="60">
        <v>0</v>
      </c>
      <c r="BV9" s="63">
        <v>0</v>
      </c>
      <c r="BW9" s="57">
        <v>213</v>
      </c>
      <c r="BX9" s="60">
        <v>0</v>
      </c>
      <c r="BY9" s="63">
        <v>0</v>
      </c>
      <c r="BZ9" s="57">
        <v>112</v>
      </c>
      <c r="CA9" s="60">
        <v>2</v>
      </c>
      <c r="CB9" s="63"/>
      <c r="CC9" s="57">
        <v>116</v>
      </c>
      <c r="CD9" s="60">
        <v>3</v>
      </c>
      <c r="CE9" s="63">
        <v>0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103</v>
      </c>
      <c r="D10" s="68" t="s">
        <v>0</v>
      </c>
      <c r="E10" s="57">
        <v>12611</v>
      </c>
      <c r="F10" s="9">
        <f t="shared" si="8"/>
        <v>0.2033145666481643</v>
      </c>
      <c r="G10" s="59">
        <v>762</v>
      </c>
      <c r="H10" s="9">
        <f t="shared" si="9"/>
        <v>6.4304461942257224E-2</v>
      </c>
      <c r="I10" s="60"/>
      <c r="J10" s="108" t="str">
        <f t="shared" ref="J10:J255" si="11">IFERROR((SUM(N10,Q10,T10,W10,Z10,AC10,AF10,AI10,AL10,AO10,AR10,AU10,AX10,BA10,BD10,BG10,BJ10,BM10,BP10,BS10,BV10,BY10,CB10,CE10,CH10,CK10)/I10),"")</f>
        <v/>
      </c>
      <c r="K10" s="110">
        <f t="shared" si="10"/>
        <v>-0.13901010470590708</v>
      </c>
      <c r="L10" s="62">
        <v>37</v>
      </c>
      <c r="M10" s="60">
        <v>6</v>
      </c>
      <c r="N10" s="63">
        <v>1</v>
      </c>
      <c r="O10" s="57">
        <v>271</v>
      </c>
      <c r="P10" s="60">
        <v>3</v>
      </c>
      <c r="Q10" s="63">
        <v>1</v>
      </c>
      <c r="R10" s="57">
        <v>30</v>
      </c>
      <c r="S10" s="60">
        <v>0</v>
      </c>
      <c r="T10" s="63">
        <v>0</v>
      </c>
      <c r="U10" s="62">
        <v>174</v>
      </c>
      <c r="V10" s="60">
        <v>3</v>
      </c>
      <c r="W10" s="63">
        <v>0</v>
      </c>
      <c r="X10" s="57">
        <v>26</v>
      </c>
      <c r="Y10" s="60">
        <v>4</v>
      </c>
      <c r="Z10" s="63">
        <v>2</v>
      </c>
      <c r="AA10" s="57">
        <v>181</v>
      </c>
      <c r="AB10" s="60">
        <v>1</v>
      </c>
      <c r="AC10" s="63">
        <v>0</v>
      </c>
      <c r="AD10" s="62">
        <v>21</v>
      </c>
      <c r="AE10" s="60">
        <v>1</v>
      </c>
      <c r="AF10" s="63">
        <v>1</v>
      </c>
      <c r="AG10" s="57">
        <v>204</v>
      </c>
      <c r="AH10" s="60">
        <v>2</v>
      </c>
      <c r="AI10" s="63">
        <v>0</v>
      </c>
      <c r="AJ10" s="57">
        <v>91</v>
      </c>
      <c r="AK10" s="60">
        <v>3</v>
      </c>
      <c r="AL10" s="63">
        <v>0</v>
      </c>
      <c r="AM10" s="62">
        <v>95</v>
      </c>
      <c r="AN10" s="60">
        <v>0</v>
      </c>
      <c r="AO10" s="63">
        <v>0</v>
      </c>
      <c r="AP10" s="57">
        <v>50</v>
      </c>
      <c r="AQ10" s="60">
        <v>3</v>
      </c>
      <c r="AR10" s="63">
        <v>1</v>
      </c>
      <c r="AS10" s="57">
        <v>157</v>
      </c>
      <c r="AT10" s="60">
        <v>4</v>
      </c>
      <c r="AU10" s="63">
        <v>0</v>
      </c>
      <c r="AV10" s="62">
        <v>53</v>
      </c>
      <c r="AW10" s="60">
        <v>3</v>
      </c>
      <c r="AX10" s="63">
        <v>1</v>
      </c>
      <c r="AY10" s="57">
        <v>51</v>
      </c>
      <c r="AZ10" s="60">
        <v>1</v>
      </c>
      <c r="BA10" s="63">
        <v>0</v>
      </c>
      <c r="BB10" s="57">
        <v>17</v>
      </c>
      <c r="BC10" s="60">
        <v>0</v>
      </c>
      <c r="BD10" s="63">
        <v>0</v>
      </c>
      <c r="BE10" s="57">
        <v>188</v>
      </c>
      <c r="BF10" s="60">
        <v>0</v>
      </c>
      <c r="BG10" s="63">
        <v>0</v>
      </c>
      <c r="BH10" s="57">
        <v>46</v>
      </c>
      <c r="BI10" s="60">
        <v>0</v>
      </c>
      <c r="BJ10" s="63">
        <v>0</v>
      </c>
      <c r="BK10" s="57">
        <v>170</v>
      </c>
      <c r="BL10" s="60">
        <v>3</v>
      </c>
      <c r="BM10" s="63">
        <v>0</v>
      </c>
      <c r="BN10" s="57">
        <v>39</v>
      </c>
      <c r="BO10" s="60">
        <v>2</v>
      </c>
      <c r="BP10" s="63">
        <v>2</v>
      </c>
      <c r="BQ10" s="57">
        <v>32</v>
      </c>
      <c r="BR10" s="60">
        <v>0</v>
      </c>
      <c r="BS10" s="63">
        <v>1</v>
      </c>
      <c r="BT10" s="57">
        <v>37</v>
      </c>
      <c r="BU10" s="60">
        <v>3</v>
      </c>
      <c r="BV10" s="63">
        <v>0</v>
      </c>
      <c r="BW10" s="57">
        <v>279</v>
      </c>
      <c r="BX10" s="60">
        <v>3</v>
      </c>
      <c r="BY10" s="63">
        <v>2</v>
      </c>
      <c r="BZ10" s="57">
        <v>70</v>
      </c>
      <c r="CA10" s="60">
        <v>1</v>
      </c>
      <c r="CB10" s="63">
        <v>1</v>
      </c>
      <c r="CC10" s="57">
        <v>245</v>
      </c>
      <c r="CD10" s="60">
        <v>3</v>
      </c>
      <c r="CE10" s="63">
        <v>2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104</v>
      </c>
      <c r="D11" s="68" t="s">
        <v>0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1"/>
        <v/>
      </c>
      <c r="K11" s="110" t="str">
        <f t="shared" si="10"/>
        <v/>
      </c>
      <c r="L11" s="62">
        <v>0</v>
      </c>
      <c r="M11" s="60">
        <v>0</v>
      </c>
      <c r="N11" s="63">
        <v>0</v>
      </c>
      <c r="O11" s="57">
        <v>0</v>
      </c>
      <c r="P11" s="60">
        <v>0</v>
      </c>
      <c r="Q11" s="63">
        <v>0</v>
      </c>
      <c r="R11" s="57">
        <v>0</v>
      </c>
      <c r="S11" s="60">
        <v>0</v>
      </c>
      <c r="T11" s="63">
        <v>0</v>
      </c>
      <c r="U11" s="62">
        <v>0</v>
      </c>
      <c r="V11" s="60">
        <v>0</v>
      </c>
      <c r="W11" s="63">
        <v>0</v>
      </c>
      <c r="X11" s="57">
        <v>0</v>
      </c>
      <c r="Y11" s="60">
        <v>0</v>
      </c>
      <c r="Z11" s="63">
        <v>0</v>
      </c>
      <c r="AA11" s="57">
        <v>0</v>
      </c>
      <c r="AB11" s="60">
        <v>0</v>
      </c>
      <c r="AC11" s="63">
        <v>0</v>
      </c>
      <c r="AD11" s="62">
        <v>4</v>
      </c>
      <c r="AE11" s="60">
        <v>0</v>
      </c>
      <c r="AF11" s="63">
        <v>0</v>
      </c>
      <c r="AG11" s="57">
        <v>1</v>
      </c>
      <c r="AH11" s="60">
        <v>0</v>
      </c>
      <c r="AI11" s="63">
        <v>0</v>
      </c>
      <c r="AJ11" s="57">
        <v>18</v>
      </c>
      <c r="AK11" s="60">
        <v>0</v>
      </c>
      <c r="AL11" s="63">
        <v>0</v>
      </c>
      <c r="AM11" s="62">
        <v>61</v>
      </c>
      <c r="AN11" s="60">
        <v>1</v>
      </c>
      <c r="AO11" s="63">
        <v>0</v>
      </c>
      <c r="AP11" s="57">
        <v>6</v>
      </c>
      <c r="AQ11" s="60">
        <v>1</v>
      </c>
      <c r="AR11" s="63">
        <v>0</v>
      </c>
      <c r="AS11" s="57">
        <v>14</v>
      </c>
      <c r="AT11" s="60">
        <v>3</v>
      </c>
      <c r="AU11" s="63">
        <v>0</v>
      </c>
      <c r="AV11" s="62">
        <v>20</v>
      </c>
      <c r="AW11" s="60">
        <v>1</v>
      </c>
      <c r="AX11" s="63">
        <v>0</v>
      </c>
      <c r="AY11" s="57">
        <v>14</v>
      </c>
      <c r="AZ11" s="60">
        <v>0</v>
      </c>
      <c r="BA11" s="63">
        <v>0</v>
      </c>
      <c r="BB11" s="57">
        <v>133</v>
      </c>
      <c r="BC11" s="60">
        <v>5</v>
      </c>
      <c r="BD11" s="63">
        <v>0</v>
      </c>
      <c r="BE11" s="57">
        <v>2</v>
      </c>
      <c r="BF11" s="60">
        <v>0</v>
      </c>
      <c r="BG11" s="63">
        <v>0</v>
      </c>
      <c r="BH11" s="57">
        <v>24</v>
      </c>
      <c r="BI11" s="60">
        <v>2</v>
      </c>
      <c r="BJ11" s="63">
        <v>0</v>
      </c>
      <c r="BK11" s="57">
        <v>96</v>
      </c>
      <c r="BL11" s="60">
        <v>5</v>
      </c>
      <c r="BM11" s="63">
        <v>1</v>
      </c>
      <c r="BN11" s="57">
        <v>11</v>
      </c>
      <c r="BO11" s="60">
        <v>0</v>
      </c>
      <c r="BP11" s="63">
        <v>0</v>
      </c>
      <c r="BQ11" s="57">
        <v>83</v>
      </c>
      <c r="BR11" s="60">
        <v>0</v>
      </c>
      <c r="BS11" s="63">
        <v>0</v>
      </c>
      <c r="BT11" s="57">
        <v>6</v>
      </c>
      <c r="BU11" s="60">
        <v>0</v>
      </c>
      <c r="BV11" s="63">
        <v>0</v>
      </c>
      <c r="BW11" s="57">
        <v>139</v>
      </c>
      <c r="BX11" s="60">
        <v>2</v>
      </c>
      <c r="BY11" s="63">
        <v>0</v>
      </c>
      <c r="BZ11" s="57">
        <v>13</v>
      </c>
      <c r="CA11" s="60">
        <v>0</v>
      </c>
      <c r="CB11" s="63"/>
      <c r="CC11" s="57">
        <v>118</v>
      </c>
      <c r="CD11" s="60">
        <v>3</v>
      </c>
      <c r="CE11" s="63">
        <v>0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105</v>
      </c>
      <c r="D12" s="68" t="s">
        <v>0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1"/>
        <v/>
      </c>
      <c r="K12" s="110" t="str">
        <f t="shared" si="10"/>
        <v/>
      </c>
      <c r="L12" s="62">
        <v>0</v>
      </c>
      <c r="M12" s="60">
        <v>0</v>
      </c>
      <c r="N12" s="63">
        <v>0</v>
      </c>
      <c r="O12" s="57">
        <v>0</v>
      </c>
      <c r="P12" s="60">
        <v>0</v>
      </c>
      <c r="Q12" s="63">
        <v>0</v>
      </c>
      <c r="R12" s="57">
        <v>0</v>
      </c>
      <c r="S12" s="60">
        <v>0</v>
      </c>
      <c r="T12" s="63">
        <v>0</v>
      </c>
      <c r="U12" s="57">
        <v>0</v>
      </c>
      <c r="V12" s="60">
        <v>0</v>
      </c>
      <c r="W12" s="63">
        <v>0</v>
      </c>
      <c r="X12" s="57">
        <v>0</v>
      </c>
      <c r="Y12" s="60">
        <v>0</v>
      </c>
      <c r="Z12" s="63">
        <v>0</v>
      </c>
      <c r="AA12" s="57">
        <v>0</v>
      </c>
      <c r="AB12" s="60">
        <v>0</v>
      </c>
      <c r="AC12" s="63">
        <v>0</v>
      </c>
      <c r="AD12" s="57">
        <v>0</v>
      </c>
      <c r="AE12" s="60">
        <v>0</v>
      </c>
      <c r="AF12" s="63">
        <v>0</v>
      </c>
      <c r="AG12" s="57">
        <v>0</v>
      </c>
      <c r="AH12" s="60">
        <v>0</v>
      </c>
      <c r="AI12" s="63">
        <v>0</v>
      </c>
      <c r="AJ12" s="57">
        <v>0</v>
      </c>
      <c r="AK12" s="60">
        <v>0</v>
      </c>
      <c r="AL12" s="63">
        <v>0</v>
      </c>
      <c r="AM12" s="57">
        <v>214</v>
      </c>
      <c r="AN12" s="60">
        <v>11</v>
      </c>
      <c r="AO12" s="63">
        <v>1</v>
      </c>
      <c r="AP12" s="57">
        <v>1</v>
      </c>
      <c r="AQ12" s="60">
        <v>0</v>
      </c>
      <c r="AR12" s="63">
        <v>0</v>
      </c>
      <c r="AS12" s="57">
        <v>2</v>
      </c>
      <c r="AT12" s="60">
        <v>1</v>
      </c>
      <c r="AU12" s="63">
        <v>0</v>
      </c>
      <c r="AV12" s="57">
        <v>0</v>
      </c>
      <c r="AW12" s="60">
        <v>0</v>
      </c>
      <c r="AX12" s="63">
        <v>0</v>
      </c>
      <c r="AY12" s="57">
        <v>20</v>
      </c>
      <c r="AZ12" s="60">
        <v>1</v>
      </c>
      <c r="BA12" s="63">
        <v>1</v>
      </c>
      <c r="BB12" s="57">
        <v>17</v>
      </c>
      <c r="BC12" s="60">
        <v>3</v>
      </c>
      <c r="BD12" s="63">
        <v>0</v>
      </c>
      <c r="BE12" s="57">
        <v>6</v>
      </c>
      <c r="BF12" s="60">
        <v>1</v>
      </c>
      <c r="BG12" s="63">
        <v>1</v>
      </c>
      <c r="BH12" s="57">
        <v>10</v>
      </c>
      <c r="BI12" s="60">
        <v>1</v>
      </c>
      <c r="BJ12" s="63">
        <v>0</v>
      </c>
      <c r="BK12" s="57">
        <v>5</v>
      </c>
      <c r="BL12" s="60">
        <v>1</v>
      </c>
      <c r="BM12" s="63">
        <v>0</v>
      </c>
      <c r="BN12" s="57">
        <v>5</v>
      </c>
      <c r="BO12" s="60">
        <v>0</v>
      </c>
      <c r="BP12" s="63">
        <v>0</v>
      </c>
      <c r="BQ12" s="57">
        <v>10</v>
      </c>
      <c r="BR12" s="60">
        <v>1</v>
      </c>
      <c r="BS12" s="63">
        <v>0</v>
      </c>
      <c r="BT12" s="57">
        <v>5</v>
      </c>
      <c r="BU12" s="60">
        <v>2</v>
      </c>
      <c r="BV12" s="63">
        <v>0</v>
      </c>
      <c r="BW12" s="57">
        <v>55</v>
      </c>
      <c r="BX12" s="60">
        <v>0</v>
      </c>
      <c r="BY12" s="63">
        <v>0</v>
      </c>
      <c r="BZ12" s="57">
        <v>14</v>
      </c>
      <c r="CA12" s="60">
        <v>0</v>
      </c>
      <c r="CB12" s="63"/>
      <c r="CC12" s="57">
        <v>15</v>
      </c>
      <c r="CD12" s="60">
        <v>0</v>
      </c>
      <c r="CE12" s="63">
        <v>0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/>
      <c r="D13" s="68" t="s">
        <v>22</v>
      </c>
      <c r="E13" s="57">
        <v>8466</v>
      </c>
      <c r="F13" s="9">
        <f t="shared" si="8"/>
        <v>0</v>
      </c>
      <c r="G13" s="59"/>
      <c r="H13" s="9" t="str">
        <f t="shared" si="9"/>
        <v/>
      </c>
      <c r="I13" s="60"/>
      <c r="J13" s="108" t="str">
        <f t="shared" si="11"/>
        <v/>
      </c>
      <c r="K13" s="110" t="str">
        <f t="shared" si="10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1"/>
        <v/>
      </c>
      <c r="K14" s="110" t="str">
        <f t="shared" si="10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1"/>
        <v/>
      </c>
      <c r="K15" s="110" t="str">
        <f t="shared" si="10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1"/>
        <v/>
      </c>
      <c r="K16" s="110" t="str">
        <f t="shared" si="10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1"/>
        <v/>
      </c>
      <c r="K17" s="110" t="str">
        <f t="shared" si="10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1"/>
        <v/>
      </c>
      <c r="K18" s="110" t="str">
        <f t="shared" si="10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1"/>
        <v/>
      </c>
      <c r="K19" s="110" t="str">
        <f t="shared" si="10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1"/>
        <v/>
      </c>
      <c r="K20" s="110" t="str">
        <f t="shared" si="10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1"/>
        <v/>
      </c>
      <c r="K21" s="110" t="str">
        <f t="shared" si="10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1"/>
        <v/>
      </c>
      <c r="K22" s="110" t="str">
        <f t="shared" si="10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1"/>
        <v/>
      </c>
      <c r="K23" s="110" t="str">
        <f t="shared" si="10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1"/>
        <v/>
      </c>
      <c r="K24" s="110" t="str">
        <f t="shared" si="10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1"/>
        <v/>
      </c>
      <c r="K25" s="110" t="str">
        <f t="shared" si="10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1"/>
        <v/>
      </c>
      <c r="K26" s="110" t="str">
        <f t="shared" si="10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1"/>
        <v/>
      </c>
      <c r="K27" s="110" t="str">
        <f t="shared" si="10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1"/>
        <v/>
      </c>
      <c r="K28" s="110" t="str">
        <f t="shared" si="10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1"/>
        <v/>
      </c>
      <c r="K29" s="110" t="str">
        <f t="shared" si="10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1"/>
        <v/>
      </c>
      <c r="K30" s="110" t="str">
        <f t="shared" si="10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1"/>
        <v/>
      </c>
      <c r="K31" s="110" t="str">
        <f t="shared" si="10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1"/>
        <v/>
      </c>
      <c r="K32" s="110" t="str">
        <f t="shared" si="10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1"/>
        <v/>
      </c>
      <c r="K33" s="110" t="str">
        <f t="shared" si="10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1"/>
        <v/>
      </c>
      <c r="K34" s="110" t="str">
        <f t="shared" si="10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1"/>
        <v/>
      </c>
      <c r="K35" s="110" t="str">
        <f t="shared" si="10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1"/>
        <v/>
      </c>
      <c r="K36" s="110" t="str">
        <f t="shared" si="10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1"/>
        <v/>
      </c>
      <c r="K37" s="110" t="str">
        <f t="shared" si="10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1"/>
        <v/>
      </c>
      <c r="K38" s="110" t="str">
        <f t="shared" si="10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1"/>
        <v/>
      </c>
      <c r="K39" s="110" t="str">
        <f t="shared" si="10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1"/>
        <v/>
      </c>
      <c r="K40" s="110" t="str">
        <f t="shared" si="10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1"/>
        <v/>
      </c>
      <c r="K41" s="110" t="str">
        <f t="shared" si="10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1"/>
        <v/>
      </c>
      <c r="K42" s="110" t="str">
        <f t="shared" si="10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1"/>
        <v/>
      </c>
      <c r="K43" s="110" t="str">
        <f t="shared" si="10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1"/>
        <v/>
      </c>
      <c r="K44" s="110" t="str">
        <f t="shared" si="10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1"/>
        <v/>
      </c>
      <c r="K45" s="110" t="str">
        <f t="shared" si="10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1"/>
        <v/>
      </c>
      <c r="K46" s="110" t="str">
        <f t="shared" si="10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1"/>
        <v/>
      </c>
      <c r="K47" s="110" t="str">
        <f t="shared" si="10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1"/>
        <v/>
      </c>
      <c r="K48" s="110" t="str">
        <f t="shared" si="10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1"/>
        <v/>
      </c>
      <c r="K49" s="110" t="str">
        <f t="shared" si="10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1"/>
        <v/>
      </c>
      <c r="K50" s="110" t="str">
        <f t="shared" si="10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1"/>
        <v/>
      </c>
      <c r="K51" s="110" t="str">
        <f t="shared" si="10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1"/>
        <v/>
      </c>
      <c r="K52" s="110" t="str">
        <f t="shared" si="10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1"/>
        <v/>
      </c>
      <c r="K53" s="110" t="str">
        <f t="shared" si="10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1"/>
        <v/>
      </c>
      <c r="K54" s="110" t="str">
        <f t="shared" si="10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1"/>
        <v/>
      </c>
      <c r="K55" s="110" t="str">
        <f t="shared" si="10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1"/>
        <v/>
      </c>
      <c r="K56" s="110" t="str">
        <f t="shared" si="10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1"/>
        <v/>
      </c>
      <c r="K57" s="110" t="str">
        <f t="shared" si="10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1"/>
        <v/>
      </c>
      <c r="K58" s="110" t="str">
        <f t="shared" si="10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1"/>
        <v/>
      </c>
      <c r="K59" s="110" t="str">
        <f t="shared" si="10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1"/>
        <v/>
      </c>
      <c r="K60" s="110" t="str">
        <f t="shared" si="10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1"/>
        <v/>
      </c>
      <c r="K61" s="110" t="str">
        <f t="shared" si="10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1"/>
        <v/>
      </c>
      <c r="K62" s="110" t="str">
        <f t="shared" si="10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1"/>
        <v/>
      </c>
      <c r="K63" s="110" t="str">
        <f t="shared" si="10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1"/>
        <v/>
      </c>
      <c r="K64" s="110" t="str">
        <f t="shared" si="10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1"/>
        <v/>
      </c>
      <c r="K65" s="110" t="str">
        <f t="shared" si="10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1"/>
        <v/>
      </c>
      <c r="K66" s="110" t="str">
        <f t="shared" si="10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1"/>
        <v/>
      </c>
      <c r="K67" s="110" t="str">
        <f t="shared" si="10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1"/>
        <v/>
      </c>
      <c r="K68" s="110" t="str">
        <f t="shared" si="10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1"/>
        <v/>
      </c>
      <c r="K69" s="110" t="str">
        <f t="shared" si="10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1"/>
        <v/>
      </c>
      <c r="K70" s="110" t="str">
        <f t="shared" si="10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1"/>
        <v/>
      </c>
      <c r="K71" s="110" t="str">
        <f t="shared" si="10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1"/>
        <v/>
      </c>
      <c r="K72" s="110" t="str">
        <f t="shared" si="10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1"/>
        <v/>
      </c>
      <c r="K73" s="110" t="str">
        <f t="shared" si="10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1"/>
        <v/>
      </c>
      <c r="K74" s="110" t="str">
        <f t="shared" si="10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1"/>
        <v/>
      </c>
      <c r="K75" s="110" t="str">
        <f t="shared" si="10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1"/>
        <v/>
      </c>
      <c r="K76" s="110" t="str">
        <f t="shared" si="10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1"/>
        <v/>
      </c>
      <c r="K77" s="110" t="str">
        <f t="shared" si="10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1"/>
        <v/>
      </c>
      <c r="K78" s="110" t="str">
        <f t="shared" si="10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1"/>
        <v/>
      </c>
      <c r="K79" s="110" t="str">
        <f t="shared" si="10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1"/>
        <v/>
      </c>
      <c r="K80" s="110" t="str">
        <f t="shared" si="10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1"/>
        <v/>
      </c>
      <c r="K81" s="110" t="str">
        <f t="shared" si="10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1"/>
        <v/>
      </c>
      <c r="K82" s="110" t="str">
        <f t="shared" si="10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1"/>
        <v/>
      </c>
      <c r="K83" s="110" t="str">
        <f t="shared" si="10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1"/>
        <v/>
      </c>
      <c r="K84" s="110" t="str">
        <f t="shared" si="10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1"/>
        <v/>
      </c>
      <c r="K85" s="110" t="str">
        <f t="shared" si="10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1"/>
        <v/>
      </c>
      <c r="K86" s="110" t="str">
        <f t="shared" si="10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1"/>
        <v/>
      </c>
      <c r="K87" s="110" t="str">
        <f t="shared" si="10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1"/>
        <v/>
      </c>
      <c r="K88" s="110" t="str">
        <f t="shared" si="10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1"/>
        <v/>
      </c>
      <c r="K89" s="110" t="str">
        <f t="shared" si="10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1"/>
        <v/>
      </c>
      <c r="K90" s="110" t="str">
        <f t="shared" si="10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1"/>
        <v/>
      </c>
      <c r="K91" s="110" t="str">
        <f t="shared" si="10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1"/>
        <v/>
      </c>
      <c r="K92" s="110" t="str">
        <f t="shared" si="10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1"/>
        <v/>
      </c>
      <c r="K93" s="110" t="str">
        <f t="shared" si="10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1"/>
        <v/>
      </c>
      <c r="K94" s="110" t="str">
        <f t="shared" si="10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1"/>
        <v/>
      </c>
      <c r="K95" s="110" t="str">
        <f t="shared" si="10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1"/>
        <v/>
      </c>
      <c r="K96" s="110" t="str">
        <f t="shared" si="10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1"/>
        <v/>
      </c>
      <c r="K97" s="110" t="str">
        <f t="shared" si="10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1"/>
        <v/>
      </c>
      <c r="K98" s="110" t="str">
        <f t="shared" si="10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1"/>
        <v/>
      </c>
      <c r="K99" s="110" t="str">
        <f t="shared" si="10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1"/>
        <v/>
      </c>
      <c r="K100" s="110" t="str">
        <f t="shared" si="10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1"/>
        <v/>
      </c>
      <c r="K101" s="110" t="str">
        <f t="shared" si="10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1"/>
        <v/>
      </c>
      <c r="K102" s="110" t="str">
        <f t="shared" si="10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1"/>
        <v/>
      </c>
      <c r="K103" s="110" t="str">
        <f t="shared" si="10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1"/>
        <v/>
      </c>
      <c r="K104" s="110" t="str">
        <f t="shared" si="10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1"/>
        <v/>
      </c>
      <c r="K105" s="110" t="str">
        <f t="shared" si="10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1"/>
        <v/>
      </c>
      <c r="K106" s="110" t="str">
        <f t="shared" si="10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1"/>
        <v/>
      </c>
      <c r="K107" s="110" t="str">
        <f t="shared" si="10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1"/>
        <v/>
      </c>
      <c r="K108" s="110" t="str">
        <f t="shared" si="10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1"/>
        <v/>
      </c>
      <c r="K109" s="110" t="str">
        <f t="shared" si="10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1"/>
        <v/>
      </c>
      <c r="K110" s="110" t="str">
        <f t="shared" si="10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1"/>
        <v/>
      </c>
      <c r="K111" s="110" t="str">
        <f t="shared" si="10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1"/>
        <v/>
      </c>
      <c r="K112" s="110" t="str">
        <f t="shared" si="10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1"/>
        <v/>
      </c>
      <c r="K113" s="110" t="str">
        <f t="shared" si="10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1"/>
        <v/>
      </c>
      <c r="K114" s="110" t="str">
        <f t="shared" si="10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1"/>
        <v/>
      </c>
      <c r="K115" s="110" t="str">
        <f t="shared" si="10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1"/>
        <v/>
      </c>
      <c r="K116" s="110" t="str">
        <f t="shared" si="10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1"/>
        <v/>
      </c>
      <c r="K117" s="110" t="str">
        <f t="shared" si="10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1"/>
        <v/>
      </c>
      <c r="K118" s="110" t="str">
        <f t="shared" si="10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1"/>
        <v/>
      </c>
      <c r="K119" s="110" t="str">
        <f t="shared" si="10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1"/>
        <v/>
      </c>
      <c r="K120" s="110" t="str">
        <f t="shared" si="10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1"/>
        <v/>
      </c>
      <c r="K121" s="110" t="str">
        <f t="shared" si="10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1"/>
        <v/>
      </c>
      <c r="K122" s="110" t="str">
        <f t="shared" si="10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1"/>
        <v/>
      </c>
      <c r="K123" s="110" t="str">
        <f t="shared" si="10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1"/>
        <v/>
      </c>
      <c r="K124" s="110" t="str">
        <f t="shared" si="10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1"/>
        <v/>
      </c>
      <c r="K125" s="110" t="str">
        <f t="shared" si="10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1"/>
        <v/>
      </c>
      <c r="K126" s="110" t="str">
        <f t="shared" si="10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1"/>
        <v/>
      </c>
      <c r="K127" s="110" t="str">
        <f t="shared" si="10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1"/>
        <v/>
      </c>
      <c r="K128" s="110" t="str">
        <f t="shared" si="10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1"/>
        <v/>
      </c>
      <c r="K129" s="110" t="str">
        <f t="shared" si="10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1"/>
        <v/>
      </c>
      <c r="K130" s="110" t="str">
        <f t="shared" si="10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1"/>
        <v/>
      </c>
      <c r="K131" s="110" t="str">
        <f t="shared" si="10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1"/>
        <v/>
      </c>
      <c r="K132" s="110" t="str">
        <f t="shared" si="10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1"/>
        <v/>
      </c>
      <c r="K133" s="110" t="str">
        <f t="shared" si="10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1"/>
        <v/>
      </c>
      <c r="K134" s="110" t="str">
        <f t="shared" si="10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1"/>
        <v/>
      </c>
      <c r="K135" s="110" t="str">
        <f t="shared" si="10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1"/>
        <v/>
      </c>
      <c r="K136" s="110" t="str">
        <f t="shared" si="10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1"/>
        <v/>
      </c>
      <c r="K137" s="110" t="str">
        <f t="shared" si="10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1"/>
        <v/>
      </c>
      <c r="K138" s="110" t="str">
        <f t="shared" si="10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1"/>
        <v/>
      </c>
      <c r="K139" s="110" t="str">
        <f t="shared" si="10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1"/>
        <v/>
      </c>
      <c r="K140" s="110" t="str">
        <f t="shared" si="10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1"/>
        <v/>
      </c>
      <c r="K141" s="110" t="str">
        <f t="shared" si="10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1"/>
        <v/>
      </c>
      <c r="K142" s="110" t="str">
        <f t="shared" si="10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1"/>
        <v/>
      </c>
      <c r="K143" s="110" t="str">
        <f t="shared" si="10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1"/>
        <v/>
      </c>
      <c r="K144" s="110" t="str">
        <f t="shared" si="10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1"/>
        <v/>
      </c>
      <c r="K145" s="110" t="str">
        <f t="shared" si="10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1"/>
        <v/>
      </c>
      <c r="K146" s="110" t="str">
        <f t="shared" si="10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1"/>
        <v/>
      </c>
      <c r="K147" s="110" t="str">
        <f t="shared" si="10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1"/>
        <v/>
      </c>
      <c r="K148" s="110" t="str">
        <f t="shared" si="10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1"/>
        <v/>
      </c>
      <c r="K149" s="110" t="str">
        <f t="shared" si="10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1"/>
        <v/>
      </c>
      <c r="K150" s="110" t="str">
        <f t="shared" si="10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1"/>
        <v/>
      </c>
      <c r="K151" s="110" t="str">
        <f t="shared" si="10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1"/>
        <v/>
      </c>
      <c r="K152" s="110" t="str">
        <f t="shared" si="10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1"/>
        <v/>
      </c>
      <c r="K153" s="110" t="str">
        <f t="shared" si="10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1"/>
        <v/>
      </c>
      <c r="K154" s="110" t="str">
        <f t="shared" si="10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1"/>
        <v/>
      </c>
      <c r="K155" s="110" t="str">
        <f t="shared" si="10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1"/>
        <v/>
      </c>
      <c r="K156" s="110" t="str">
        <f t="shared" si="10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1"/>
        <v/>
      </c>
      <c r="K157" s="110" t="str">
        <f t="shared" si="10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1"/>
        <v/>
      </c>
      <c r="K158" s="110" t="str">
        <f t="shared" si="10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1"/>
        <v/>
      </c>
      <c r="K159" s="110" t="str">
        <f t="shared" si="10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1"/>
        <v/>
      </c>
      <c r="K160" s="110" t="str">
        <f t="shared" si="10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1"/>
        <v/>
      </c>
      <c r="K161" s="110" t="str">
        <f t="shared" si="10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1"/>
        <v/>
      </c>
      <c r="K162" s="110" t="str">
        <f t="shared" si="10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1"/>
        <v/>
      </c>
      <c r="K163" s="110" t="str">
        <f t="shared" si="10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1"/>
        <v/>
      </c>
      <c r="K164" s="110" t="str">
        <f t="shared" si="10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1"/>
        <v/>
      </c>
      <c r="K165" s="110" t="str">
        <f t="shared" si="10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1"/>
        <v/>
      </c>
      <c r="K166" s="110" t="str">
        <f t="shared" si="10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1"/>
        <v/>
      </c>
      <c r="K167" s="110" t="str">
        <f t="shared" si="10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1"/>
        <v/>
      </c>
      <c r="K168" s="110" t="str">
        <f t="shared" si="10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1"/>
        <v/>
      </c>
      <c r="K169" s="110" t="str">
        <f t="shared" si="10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1"/>
        <v/>
      </c>
      <c r="K170" s="110" t="str">
        <f t="shared" si="10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1"/>
        <v/>
      </c>
      <c r="K171" s="110" t="str">
        <f t="shared" si="10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1"/>
        <v/>
      </c>
      <c r="K172" s="110" t="str">
        <f t="shared" si="10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1"/>
        <v/>
      </c>
      <c r="K173" s="110" t="str">
        <f t="shared" si="10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1"/>
        <v/>
      </c>
      <c r="K174" s="110" t="str">
        <f t="shared" si="10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1"/>
        <v/>
      </c>
      <c r="K175" s="110" t="str">
        <f t="shared" si="10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1"/>
        <v/>
      </c>
      <c r="K176" s="110" t="str">
        <f t="shared" si="10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1"/>
        <v/>
      </c>
      <c r="K177" s="110" t="str">
        <f t="shared" si="10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1"/>
        <v/>
      </c>
      <c r="K178" s="110" t="str">
        <f t="shared" si="10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1"/>
        <v/>
      </c>
      <c r="K179" s="110" t="str">
        <f t="shared" si="10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1"/>
        <v/>
      </c>
      <c r="K180" s="110" t="str">
        <f t="shared" si="10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1"/>
        <v/>
      </c>
      <c r="K181" s="110" t="str">
        <f t="shared" si="10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1"/>
        <v/>
      </c>
      <c r="K182" s="110" t="str">
        <f t="shared" si="10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1"/>
        <v/>
      </c>
      <c r="K183" s="110" t="str">
        <f t="shared" si="10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1"/>
        <v/>
      </c>
      <c r="K184" s="110" t="str">
        <f t="shared" si="10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1"/>
        <v/>
      </c>
      <c r="K185" s="110" t="str">
        <f t="shared" si="10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1"/>
        <v/>
      </c>
      <c r="K186" s="110" t="str">
        <f t="shared" si="10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1"/>
        <v/>
      </c>
      <c r="K187" s="110" t="str">
        <f t="shared" si="10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1"/>
        <v/>
      </c>
      <c r="K188" s="110" t="str">
        <f t="shared" si="10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1"/>
        <v/>
      </c>
      <c r="K189" s="110" t="str">
        <f t="shared" si="10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1"/>
        <v/>
      </c>
      <c r="K190" s="110" t="str">
        <f t="shared" si="10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1"/>
        <v/>
      </c>
      <c r="K191" s="110" t="str">
        <f t="shared" si="10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1"/>
        <v/>
      </c>
      <c r="K192" s="110" t="str">
        <f t="shared" si="10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1"/>
        <v/>
      </c>
      <c r="K193" s="110" t="str">
        <f t="shared" si="10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1"/>
        <v/>
      </c>
      <c r="K194" s="110" t="str">
        <f t="shared" si="10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1"/>
        <v/>
      </c>
      <c r="K195" s="110" t="str">
        <f t="shared" si="10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1"/>
        <v/>
      </c>
      <c r="K196" s="110" t="str">
        <f t="shared" si="10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1"/>
        <v/>
      </c>
      <c r="K197" s="110" t="str">
        <f t="shared" si="10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1"/>
        <v/>
      </c>
      <c r="K198" s="110" t="str">
        <f t="shared" si="10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1"/>
        <v/>
      </c>
      <c r="K199" s="110" t="str">
        <f t="shared" si="10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1"/>
        <v/>
      </c>
      <c r="K200" s="110" t="str">
        <f t="shared" si="10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1"/>
        <v/>
      </c>
      <c r="K201" s="110" t="str">
        <f t="shared" si="10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1"/>
        <v/>
      </c>
      <c r="K202" s="110" t="str">
        <f t="shared" si="10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1"/>
        <v/>
      </c>
      <c r="K203" s="110" t="str">
        <f t="shared" si="10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1"/>
        <v/>
      </c>
      <c r="K204" s="110" t="str">
        <f t="shared" si="10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1"/>
        <v/>
      </c>
      <c r="K205" s="110" t="str">
        <f t="shared" si="10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1"/>
        <v/>
      </c>
      <c r="K206" s="110" t="str">
        <f t="shared" si="10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1"/>
        <v/>
      </c>
      <c r="K207" s="110" t="str">
        <f t="shared" si="10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1"/>
        <v/>
      </c>
      <c r="K208" s="110" t="str">
        <f t="shared" si="10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1"/>
        <v/>
      </c>
      <c r="K209" s="110" t="str">
        <f t="shared" si="10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1"/>
        <v/>
      </c>
      <c r="K210" s="110" t="str">
        <f t="shared" si="10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1"/>
        <v/>
      </c>
      <c r="K211" s="110" t="str">
        <f t="shared" si="10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1"/>
        <v/>
      </c>
      <c r="K212" s="110" t="str">
        <f t="shared" si="10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1"/>
        <v/>
      </c>
      <c r="K213" s="110" t="str">
        <f t="shared" si="10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1"/>
        <v/>
      </c>
      <c r="K214" s="110" t="str">
        <f t="shared" si="10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1"/>
        <v/>
      </c>
      <c r="K215" s="110" t="str">
        <f t="shared" si="10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1"/>
        <v/>
      </c>
      <c r="K216" s="110" t="str">
        <f t="shared" si="10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1"/>
        <v/>
      </c>
      <c r="K217" s="110" t="str">
        <f t="shared" si="10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1"/>
        <v/>
      </c>
      <c r="K218" s="110" t="str">
        <f t="shared" si="10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1"/>
        <v/>
      </c>
      <c r="K219" s="110" t="str">
        <f t="shared" si="10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1"/>
        <v/>
      </c>
      <c r="K220" s="110" t="str">
        <f t="shared" si="10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1"/>
        <v/>
      </c>
      <c r="K221" s="110" t="str">
        <f t="shared" si="10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1"/>
        <v/>
      </c>
      <c r="K222" s="110" t="str">
        <f t="shared" si="10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1"/>
        <v/>
      </c>
      <c r="K223" s="110" t="str">
        <f t="shared" si="10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1"/>
        <v/>
      </c>
      <c r="K224" s="110" t="str">
        <f t="shared" si="10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1"/>
        <v/>
      </c>
      <c r="K225" s="110" t="str">
        <f t="shared" si="10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1"/>
        <v/>
      </c>
      <c r="K226" s="110" t="str">
        <f t="shared" si="10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1"/>
        <v/>
      </c>
      <c r="K227" s="110" t="str">
        <f t="shared" si="10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1"/>
        <v/>
      </c>
      <c r="K228" s="110" t="str">
        <f t="shared" si="10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1"/>
        <v/>
      </c>
      <c r="K229" s="110" t="str">
        <f t="shared" si="10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1"/>
        <v/>
      </c>
      <c r="K230" s="110" t="str">
        <f t="shared" si="10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1"/>
        <v/>
      </c>
      <c r="K231" s="110" t="str">
        <f t="shared" si="10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1"/>
        <v/>
      </c>
      <c r="K232" s="110" t="str">
        <f t="shared" si="10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1"/>
        <v/>
      </c>
      <c r="K233" s="110" t="str">
        <f t="shared" si="10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1"/>
        <v/>
      </c>
      <c r="K234" s="110" t="str">
        <f t="shared" si="10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1"/>
        <v/>
      </c>
      <c r="K235" s="110" t="str">
        <f t="shared" si="10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1"/>
        <v/>
      </c>
      <c r="K236" s="110" t="str">
        <f t="shared" si="10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1"/>
        <v/>
      </c>
      <c r="K237" s="110" t="str">
        <f t="shared" si="10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1"/>
        <v/>
      </c>
      <c r="K238" s="110" t="str">
        <f t="shared" si="10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1"/>
        <v/>
      </c>
      <c r="K239" s="110" t="str">
        <f t="shared" si="10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1"/>
        <v/>
      </c>
      <c r="K240" s="110" t="str">
        <f t="shared" si="10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1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1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1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1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1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1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1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1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1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1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1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1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1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1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1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23" priority="1">
      <formula>LEN(TRIM(K8))=0</formula>
    </cfRule>
    <cfRule type="cellIs" dxfId="22" priority="2" operator="greaterThanOrEqual">
      <formula>0</formula>
    </cfRule>
    <cfRule type="cellIs" dxfId="21" priority="3" operator="between">
      <formula>0%</formula>
      <formula>-5%</formula>
    </cfRule>
    <cfRule type="cellIs" dxfId="2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75.855468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118</v>
      </c>
      <c r="B1" s="209" t="str">
        <f ca="1">'LGA Registration'!A9</f>
        <v>Buruku</v>
      </c>
      <c r="C1" s="210"/>
      <c r="D1" s="118" t="s">
        <v>40</v>
      </c>
      <c r="E1" s="207" t="s">
        <v>7</v>
      </c>
      <c r="F1" s="208"/>
      <c r="G1" s="208"/>
      <c r="H1" s="208"/>
      <c r="I1" s="208"/>
      <c r="J1" s="208"/>
      <c r="K1" s="211" t="s">
        <v>8</v>
      </c>
      <c r="L1" s="201" t="s">
        <v>51</v>
      </c>
      <c r="M1" s="202"/>
      <c r="N1" s="203"/>
      <c r="O1" s="201" t="s">
        <v>52</v>
      </c>
      <c r="P1" s="204"/>
      <c r="Q1" s="205"/>
      <c r="R1" s="201" t="s">
        <v>53</v>
      </c>
      <c r="S1" s="204"/>
      <c r="T1" s="205"/>
      <c r="U1" s="201" t="s">
        <v>54</v>
      </c>
      <c r="V1" s="202"/>
      <c r="W1" s="203"/>
      <c r="X1" s="201" t="s">
        <v>55</v>
      </c>
      <c r="Y1" s="204"/>
      <c r="Z1" s="203"/>
      <c r="AA1" s="201" t="s">
        <v>56</v>
      </c>
      <c r="AB1" s="204"/>
      <c r="AC1" s="205"/>
      <c r="AD1" s="201" t="s">
        <v>57</v>
      </c>
      <c r="AE1" s="204"/>
      <c r="AF1" s="203"/>
      <c r="AG1" s="201" t="s">
        <v>58</v>
      </c>
      <c r="AH1" s="204"/>
      <c r="AI1" s="205"/>
      <c r="AJ1" s="201" t="s">
        <v>59</v>
      </c>
      <c r="AK1" s="202"/>
      <c r="AL1" s="203"/>
      <c r="AM1" s="201" t="s">
        <v>60</v>
      </c>
      <c r="AN1" s="202"/>
      <c r="AO1" s="203"/>
      <c r="AP1" s="201" t="s">
        <v>61</v>
      </c>
      <c r="AQ1" s="202"/>
      <c r="AR1" s="203"/>
      <c r="AS1" s="201" t="s">
        <v>62</v>
      </c>
      <c r="AT1" s="202"/>
      <c r="AU1" s="203"/>
      <c r="AV1" s="201" t="s">
        <v>63</v>
      </c>
      <c r="AW1" s="202"/>
      <c r="AX1" s="203"/>
      <c r="AY1" s="201" t="s">
        <v>64</v>
      </c>
      <c r="AZ1" s="202"/>
      <c r="BA1" s="203"/>
      <c r="BB1" s="201" t="s">
        <v>65</v>
      </c>
      <c r="BC1" s="202"/>
      <c r="BD1" s="203"/>
      <c r="BE1" s="201" t="s">
        <v>66</v>
      </c>
      <c r="BF1" s="202"/>
      <c r="BG1" s="203"/>
      <c r="BH1" s="201" t="s">
        <v>67</v>
      </c>
      <c r="BI1" s="202"/>
      <c r="BJ1" s="203"/>
      <c r="BK1" s="201" t="s">
        <v>68</v>
      </c>
      <c r="BL1" s="202"/>
      <c r="BM1" s="203"/>
      <c r="BN1" s="201" t="s">
        <v>69</v>
      </c>
      <c r="BO1" s="202"/>
      <c r="BP1" s="203"/>
      <c r="BQ1" s="201" t="s">
        <v>70</v>
      </c>
      <c r="BR1" s="202"/>
      <c r="BS1" s="203"/>
      <c r="BT1" s="201" t="s">
        <v>71</v>
      </c>
      <c r="BU1" s="202"/>
      <c r="BV1" s="203"/>
      <c r="BW1" s="201" t="s">
        <v>72</v>
      </c>
      <c r="BX1" s="202"/>
      <c r="BY1" s="203"/>
      <c r="BZ1" s="201" t="s">
        <v>73</v>
      </c>
      <c r="CA1" s="202"/>
      <c r="CB1" s="203"/>
      <c r="CC1" s="206" t="s">
        <v>74</v>
      </c>
      <c r="CD1" s="204"/>
      <c r="CE1" s="205"/>
      <c r="CF1" s="201"/>
      <c r="CG1" s="204"/>
      <c r="CH1" s="205"/>
      <c r="CI1" s="206"/>
      <c r="CJ1" s="204"/>
      <c r="CK1" s="205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1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10900</v>
      </c>
      <c r="F3" s="127">
        <f>SUM(L3,O3,R3,U3,X3,AA3,AD3,AG3,AJ3,AM3,AP3,AS3,AV3,AY3,BB3,BE3,BH3,BK3,BN3,BQ3,BT3,BW3,BZ3,CC3,CF3,CI3)</f>
        <v>21908</v>
      </c>
      <c r="G3" s="32">
        <f>SUM(G8:G255)</f>
        <v>983</v>
      </c>
      <c r="H3" s="127">
        <f>SUM(M3,P3,S3,V3,Y3,AB3,AE3,AH3,AK3,AN3,AQ3,AT3,AW3,AZ3,BC3,BF3,BI3,BL3,BO3,BR3,BU3,BX3,CA3,CD3,CG3,CJ3)</f>
        <v>449</v>
      </c>
      <c r="I3" s="32">
        <f>SUM(I8:I255)</f>
        <v>0</v>
      </c>
      <c r="J3" s="128">
        <f>SUM(N3,Q3,T3,W3,Z3,AC3,AF3,AI3,AL3,AO3,AR3,AU3,AX3,BA3,BD3,BG3,BJ3,BM3,BP3,BS3,BV3,BY3,CB3,CE3,CH3,CK3)</f>
        <v>638</v>
      </c>
      <c r="K3" s="32"/>
      <c r="L3" s="98">
        <f>IF(COUNTA(L8:L255)=0,"",SUM(L8:L255))</f>
        <v>20</v>
      </c>
      <c r="M3" s="98">
        <f t="shared" ref="M3:BX3" si="0">IF(COUNTA(M8:M255)=0,"",SUM(M8:M255))</f>
        <v>4</v>
      </c>
      <c r="N3" s="98">
        <f t="shared" si="0"/>
        <v>2</v>
      </c>
      <c r="O3" s="98">
        <f t="shared" si="0"/>
        <v>171</v>
      </c>
      <c r="P3" s="98">
        <f t="shared" si="0"/>
        <v>14</v>
      </c>
      <c r="Q3" s="98">
        <f t="shared" si="0"/>
        <v>1</v>
      </c>
      <c r="R3" s="98">
        <f t="shared" si="0"/>
        <v>185</v>
      </c>
      <c r="S3" s="98">
        <f t="shared" si="0"/>
        <v>3</v>
      </c>
      <c r="T3" s="98">
        <f t="shared" si="0"/>
        <v>1</v>
      </c>
      <c r="U3" s="98">
        <f t="shared" si="0"/>
        <v>155</v>
      </c>
      <c r="V3" s="98">
        <f t="shared" si="0"/>
        <v>4</v>
      </c>
      <c r="W3" s="98">
        <f t="shared" si="0"/>
        <v>0</v>
      </c>
      <c r="X3" s="98">
        <f t="shared" si="0"/>
        <v>1391</v>
      </c>
      <c r="Y3" s="98">
        <f t="shared" si="0"/>
        <v>34</v>
      </c>
      <c r="Z3" s="98">
        <f t="shared" si="0"/>
        <v>3</v>
      </c>
      <c r="AA3" s="98">
        <f t="shared" si="0"/>
        <v>1368</v>
      </c>
      <c r="AB3" s="98">
        <f t="shared" si="0"/>
        <v>29</v>
      </c>
      <c r="AC3" s="98">
        <f t="shared" si="0"/>
        <v>4</v>
      </c>
      <c r="AD3" s="98">
        <f t="shared" si="0"/>
        <v>129</v>
      </c>
      <c r="AE3" s="98">
        <f t="shared" si="0"/>
        <v>3</v>
      </c>
      <c r="AF3" s="98">
        <f t="shared" si="0"/>
        <v>0</v>
      </c>
      <c r="AG3" s="98">
        <f t="shared" si="0"/>
        <v>259</v>
      </c>
      <c r="AH3" s="98">
        <f t="shared" si="0"/>
        <v>11</v>
      </c>
      <c r="AI3" s="98">
        <f t="shared" si="0"/>
        <v>0</v>
      </c>
      <c r="AJ3" s="98">
        <f t="shared" si="0"/>
        <v>2489</v>
      </c>
      <c r="AK3" s="98">
        <f t="shared" si="0"/>
        <v>58</v>
      </c>
      <c r="AL3" s="98">
        <f t="shared" si="0"/>
        <v>66</v>
      </c>
      <c r="AM3" s="98">
        <f t="shared" si="0"/>
        <v>1511</v>
      </c>
      <c r="AN3" s="98">
        <f t="shared" si="0"/>
        <v>22</v>
      </c>
      <c r="AO3" s="98">
        <f t="shared" si="0"/>
        <v>20</v>
      </c>
      <c r="AP3" s="98">
        <f t="shared" si="0"/>
        <v>2443</v>
      </c>
      <c r="AQ3" s="98">
        <f t="shared" si="0"/>
        <v>37</v>
      </c>
      <c r="AR3" s="98">
        <f t="shared" si="0"/>
        <v>29</v>
      </c>
      <c r="AS3" s="98">
        <f t="shared" si="0"/>
        <v>1306</v>
      </c>
      <c r="AT3" s="98">
        <f t="shared" si="0"/>
        <v>26</v>
      </c>
      <c r="AU3" s="98">
        <f t="shared" si="0"/>
        <v>60</v>
      </c>
      <c r="AV3" s="98">
        <f t="shared" si="0"/>
        <v>759</v>
      </c>
      <c r="AW3" s="98">
        <f t="shared" si="0"/>
        <v>13</v>
      </c>
      <c r="AX3" s="98">
        <f t="shared" si="0"/>
        <v>10</v>
      </c>
      <c r="AY3" s="98">
        <f t="shared" si="0"/>
        <v>695</v>
      </c>
      <c r="AZ3" s="98">
        <f t="shared" si="0"/>
        <v>13</v>
      </c>
      <c r="BA3" s="98">
        <f t="shared" si="0"/>
        <v>59</v>
      </c>
      <c r="BB3" s="98">
        <f t="shared" si="0"/>
        <v>446</v>
      </c>
      <c r="BC3" s="98">
        <f t="shared" si="0"/>
        <v>10</v>
      </c>
      <c r="BD3" s="98">
        <f t="shared" si="0"/>
        <v>3</v>
      </c>
      <c r="BE3" s="98">
        <f t="shared" si="0"/>
        <v>189</v>
      </c>
      <c r="BF3" s="98">
        <f t="shared" si="0"/>
        <v>10</v>
      </c>
      <c r="BG3" s="98">
        <f t="shared" si="0"/>
        <v>34</v>
      </c>
      <c r="BH3" s="98">
        <f t="shared" si="0"/>
        <v>467</v>
      </c>
      <c r="BI3" s="98">
        <f t="shared" si="0"/>
        <v>15</v>
      </c>
      <c r="BJ3" s="98">
        <f t="shared" si="0"/>
        <v>26</v>
      </c>
      <c r="BK3" s="98">
        <f t="shared" si="0"/>
        <v>331</v>
      </c>
      <c r="BL3" s="98">
        <f t="shared" si="0"/>
        <v>20</v>
      </c>
      <c r="BM3" s="98">
        <f t="shared" si="0"/>
        <v>29</v>
      </c>
      <c r="BN3" s="98">
        <f t="shared" si="0"/>
        <v>2530</v>
      </c>
      <c r="BO3" s="98">
        <f t="shared" si="0"/>
        <v>38</v>
      </c>
      <c r="BP3" s="98">
        <f t="shared" si="0"/>
        <v>13</v>
      </c>
      <c r="BQ3" s="98">
        <f t="shared" si="0"/>
        <v>1279</v>
      </c>
      <c r="BR3" s="98">
        <f t="shared" si="0"/>
        <v>11</v>
      </c>
      <c r="BS3" s="98">
        <f t="shared" si="0"/>
        <v>29</v>
      </c>
      <c r="BT3" s="98">
        <f t="shared" si="0"/>
        <v>1185</v>
      </c>
      <c r="BU3" s="98">
        <f t="shared" si="0"/>
        <v>23</v>
      </c>
      <c r="BV3" s="98">
        <f t="shared" si="0"/>
        <v>10</v>
      </c>
      <c r="BW3" s="98">
        <f t="shared" si="0"/>
        <v>1488</v>
      </c>
      <c r="BX3" s="98">
        <f t="shared" si="0"/>
        <v>14</v>
      </c>
      <c r="BY3" s="98">
        <f t="shared" ref="BY3:CE3" si="1">IF(COUNTA(BY8:BY255)=0,"",SUM(BY8:BY255))</f>
        <v>7</v>
      </c>
      <c r="BZ3" s="98">
        <f t="shared" si="1"/>
        <v>257</v>
      </c>
      <c r="CA3" s="98">
        <f t="shared" si="1"/>
        <v>29</v>
      </c>
      <c r="CB3" s="98">
        <f t="shared" si="1"/>
        <v>205</v>
      </c>
      <c r="CC3" s="98">
        <f t="shared" si="1"/>
        <v>855</v>
      </c>
      <c r="CD3" s="98">
        <f t="shared" si="1"/>
        <v>8</v>
      </c>
      <c r="CE3" s="98">
        <f t="shared" si="1"/>
        <v>27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20</v>
      </c>
      <c r="M4" s="99">
        <f t="shared" ref="M4:BX4" si="3">SUMIF($D$8:$D$255,"Facility",M8:M255)</f>
        <v>4</v>
      </c>
      <c r="N4" s="99">
        <f t="shared" si="3"/>
        <v>2</v>
      </c>
      <c r="O4" s="99">
        <f t="shared" si="3"/>
        <v>171</v>
      </c>
      <c r="P4" s="99">
        <f t="shared" si="3"/>
        <v>14</v>
      </c>
      <c r="Q4" s="99">
        <f t="shared" si="3"/>
        <v>1</v>
      </c>
      <c r="R4" s="99">
        <f t="shared" si="3"/>
        <v>185</v>
      </c>
      <c r="S4" s="99">
        <f t="shared" si="3"/>
        <v>3</v>
      </c>
      <c r="T4" s="99">
        <f t="shared" si="3"/>
        <v>1</v>
      </c>
      <c r="U4" s="99">
        <f t="shared" si="3"/>
        <v>155</v>
      </c>
      <c r="V4" s="99">
        <f t="shared" si="3"/>
        <v>4</v>
      </c>
      <c r="W4" s="99">
        <f t="shared" si="3"/>
        <v>0</v>
      </c>
      <c r="X4" s="99">
        <f t="shared" si="3"/>
        <v>1391</v>
      </c>
      <c r="Y4" s="99">
        <f t="shared" si="3"/>
        <v>34</v>
      </c>
      <c r="Z4" s="99">
        <f t="shared" si="3"/>
        <v>3</v>
      </c>
      <c r="AA4" s="99">
        <f t="shared" si="3"/>
        <v>1368</v>
      </c>
      <c r="AB4" s="99">
        <f t="shared" si="3"/>
        <v>29</v>
      </c>
      <c r="AC4" s="99">
        <f t="shared" si="3"/>
        <v>4</v>
      </c>
      <c r="AD4" s="99">
        <f t="shared" si="3"/>
        <v>129</v>
      </c>
      <c r="AE4" s="99">
        <f t="shared" si="3"/>
        <v>3</v>
      </c>
      <c r="AF4" s="99">
        <f t="shared" si="3"/>
        <v>0</v>
      </c>
      <c r="AG4" s="99">
        <f t="shared" si="3"/>
        <v>259</v>
      </c>
      <c r="AH4" s="99">
        <f t="shared" si="3"/>
        <v>11</v>
      </c>
      <c r="AI4" s="99">
        <f t="shared" si="3"/>
        <v>0</v>
      </c>
      <c r="AJ4" s="99">
        <f t="shared" si="3"/>
        <v>812</v>
      </c>
      <c r="AK4" s="99">
        <f t="shared" si="3"/>
        <v>24</v>
      </c>
      <c r="AL4" s="99">
        <f t="shared" si="3"/>
        <v>66</v>
      </c>
      <c r="AM4" s="99">
        <f t="shared" si="3"/>
        <v>749</v>
      </c>
      <c r="AN4" s="99">
        <f t="shared" si="3"/>
        <v>11</v>
      </c>
      <c r="AO4" s="99">
        <f t="shared" si="3"/>
        <v>20</v>
      </c>
      <c r="AP4" s="99">
        <f t="shared" si="3"/>
        <v>301</v>
      </c>
      <c r="AQ4" s="99">
        <f t="shared" si="3"/>
        <v>15</v>
      </c>
      <c r="AR4" s="99">
        <f t="shared" si="3"/>
        <v>29</v>
      </c>
      <c r="AS4" s="99">
        <f t="shared" si="3"/>
        <v>638</v>
      </c>
      <c r="AT4" s="99">
        <f t="shared" si="3"/>
        <v>23</v>
      </c>
      <c r="AU4" s="99">
        <f t="shared" si="3"/>
        <v>60</v>
      </c>
      <c r="AV4" s="99">
        <f t="shared" si="3"/>
        <v>759</v>
      </c>
      <c r="AW4" s="99">
        <f t="shared" si="3"/>
        <v>13</v>
      </c>
      <c r="AX4" s="99">
        <f t="shared" si="3"/>
        <v>10</v>
      </c>
      <c r="AY4" s="99">
        <f t="shared" si="3"/>
        <v>695</v>
      </c>
      <c r="AZ4" s="99">
        <f t="shared" si="3"/>
        <v>13</v>
      </c>
      <c r="BA4" s="99">
        <f t="shared" si="3"/>
        <v>59</v>
      </c>
      <c r="BB4" s="99">
        <f t="shared" si="3"/>
        <v>446</v>
      </c>
      <c r="BC4" s="99">
        <f t="shared" si="3"/>
        <v>10</v>
      </c>
      <c r="BD4" s="99">
        <f t="shared" si="3"/>
        <v>3</v>
      </c>
      <c r="BE4" s="99">
        <f t="shared" si="3"/>
        <v>189</v>
      </c>
      <c r="BF4" s="99">
        <f t="shared" si="3"/>
        <v>10</v>
      </c>
      <c r="BG4" s="99">
        <f t="shared" si="3"/>
        <v>34</v>
      </c>
      <c r="BH4" s="99">
        <f t="shared" si="3"/>
        <v>467</v>
      </c>
      <c r="BI4" s="99">
        <f t="shared" si="3"/>
        <v>15</v>
      </c>
      <c r="BJ4" s="99">
        <f t="shared" si="3"/>
        <v>26</v>
      </c>
      <c r="BK4" s="99">
        <f t="shared" si="3"/>
        <v>331</v>
      </c>
      <c r="BL4" s="99">
        <f t="shared" si="3"/>
        <v>20</v>
      </c>
      <c r="BM4" s="99">
        <f t="shared" si="3"/>
        <v>29</v>
      </c>
      <c r="BN4" s="99">
        <f t="shared" si="3"/>
        <v>322</v>
      </c>
      <c r="BO4" s="99">
        <f t="shared" si="3"/>
        <v>18</v>
      </c>
      <c r="BP4" s="99">
        <f t="shared" si="3"/>
        <v>13</v>
      </c>
      <c r="BQ4" s="99">
        <f t="shared" si="3"/>
        <v>259</v>
      </c>
      <c r="BR4" s="99">
        <f t="shared" si="3"/>
        <v>9</v>
      </c>
      <c r="BS4" s="99">
        <f t="shared" si="3"/>
        <v>29</v>
      </c>
      <c r="BT4" s="99">
        <f t="shared" si="3"/>
        <v>216</v>
      </c>
      <c r="BU4" s="99">
        <f t="shared" si="3"/>
        <v>19</v>
      </c>
      <c r="BV4" s="99">
        <f t="shared" si="3"/>
        <v>10</v>
      </c>
      <c r="BW4" s="99">
        <f t="shared" si="3"/>
        <v>259</v>
      </c>
      <c r="BX4" s="99">
        <f t="shared" si="3"/>
        <v>9</v>
      </c>
      <c r="BY4" s="99">
        <f t="shared" ref="BY4:CK4" si="4">SUMIF($D$8:$D$255,"Facility",BY8:BY255)</f>
        <v>7</v>
      </c>
      <c r="BZ4" s="99">
        <f t="shared" si="4"/>
        <v>257</v>
      </c>
      <c r="CA4" s="99">
        <f t="shared" si="4"/>
        <v>29</v>
      </c>
      <c r="CB4" s="99">
        <f t="shared" si="4"/>
        <v>205</v>
      </c>
      <c r="CC4" s="99">
        <f t="shared" si="4"/>
        <v>855</v>
      </c>
      <c r="CD4" s="99">
        <f t="shared" si="4"/>
        <v>8</v>
      </c>
      <c r="CE4" s="99">
        <f t="shared" si="4"/>
        <v>27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1677</v>
      </c>
      <c r="AK5" s="99">
        <f t="shared" si="5"/>
        <v>34</v>
      </c>
      <c r="AL5" s="99">
        <f t="shared" si="5"/>
        <v>0</v>
      </c>
      <c r="AM5" s="99">
        <f t="shared" si="5"/>
        <v>762</v>
      </c>
      <c r="AN5" s="99">
        <f t="shared" si="5"/>
        <v>11</v>
      </c>
      <c r="AO5" s="99">
        <f t="shared" si="5"/>
        <v>0</v>
      </c>
      <c r="AP5" s="99">
        <f t="shared" si="5"/>
        <v>2142</v>
      </c>
      <c r="AQ5" s="99">
        <f t="shared" si="5"/>
        <v>22</v>
      </c>
      <c r="AR5" s="99">
        <f t="shared" si="5"/>
        <v>0</v>
      </c>
      <c r="AS5" s="99">
        <f t="shared" si="5"/>
        <v>668</v>
      </c>
      <c r="AT5" s="99">
        <f t="shared" si="5"/>
        <v>3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2208</v>
      </c>
      <c r="BO5" s="99">
        <f t="shared" si="5"/>
        <v>20</v>
      </c>
      <c r="BP5" s="99">
        <f t="shared" si="5"/>
        <v>0</v>
      </c>
      <c r="BQ5" s="99">
        <f t="shared" si="5"/>
        <v>1020</v>
      </c>
      <c r="BR5" s="99">
        <f t="shared" si="5"/>
        <v>2</v>
      </c>
      <c r="BS5" s="99">
        <f t="shared" si="5"/>
        <v>0</v>
      </c>
      <c r="BT5" s="99">
        <f t="shared" si="5"/>
        <v>969</v>
      </c>
      <c r="BU5" s="99">
        <f t="shared" si="5"/>
        <v>4</v>
      </c>
      <c r="BV5" s="99">
        <f t="shared" si="5"/>
        <v>0</v>
      </c>
      <c r="BW5" s="99">
        <f t="shared" si="5"/>
        <v>1229</v>
      </c>
      <c r="BX5" s="99">
        <f t="shared" si="5"/>
        <v>5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11233</v>
      </c>
      <c r="M6" s="100">
        <f t="shared" si="7"/>
        <v>348</v>
      </c>
      <c r="N6" s="100">
        <f t="shared" si="7"/>
        <v>638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10675</v>
      </c>
      <c r="M7" s="100">
        <f t="shared" si="7"/>
        <v>101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83</v>
      </c>
      <c r="D8" s="170" t="s">
        <v>0</v>
      </c>
      <c r="E8" s="101">
        <v>8362</v>
      </c>
      <c r="F8" s="102">
        <f>IFERROR((SUM(L8,O8,R8,U8,X8,AA8,AD8,AG8,AJ8,AM8,AP8,AS8,AV8,AY8,BB8,BE8,BH8,BK8,BN8,BQ8,BT8,BW8,BZ8,CC8,CF8,CI8)/E8),"")</f>
        <v>0.85481942119110266</v>
      </c>
      <c r="G8" s="103">
        <v>983</v>
      </c>
      <c r="H8" s="102">
        <f>IFERROR((SUM(M8,P8,S8,V8,Y8,AB8,AE8,AH8,AK8,AN8,AQ8,AT8,AW8,AZ8,BC8,BF8,BI8,BL8,BO8,BR8,BU8,BX8,CA8,CD8,CG8,CJ8)/G8),"")</f>
        <v>0.18413021363173956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-0.67068920755936312</v>
      </c>
      <c r="L8" s="105">
        <v>20</v>
      </c>
      <c r="M8" s="104">
        <v>4</v>
      </c>
      <c r="N8" s="71">
        <v>2</v>
      </c>
      <c r="O8" s="101">
        <v>171</v>
      </c>
      <c r="P8" s="104">
        <v>14</v>
      </c>
      <c r="Q8" s="71">
        <v>1</v>
      </c>
      <c r="R8" s="101">
        <v>135</v>
      </c>
      <c r="S8" s="104">
        <v>2</v>
      </c>
      <c r="T8" s="71">
        <v>1</v>
      </c>
      <c r="U8" s="105">
        <v>104</v>
      </c>
      <c r="V8" s="104">
        <v>1</v>
      </c>
      <c r="W8" s="71">
        <v>0</v>
      </c>
      <c r="X8" s="101">
        <v>1082</v>
      </c>
      <c r="Y8" s="104">
        <v>12</v>
      </c>
      <c r="Z8" s="71">
        <v>1</v>
      </c>
      <c r="AA8" s="101">
        <v>1033</v>
      </c>
      <c r="AB8" s="104">
        <v>14</v>
      </c>
      <c r="AC8" s="71">
        <v>4</v>
      </c>
      <c r="AD8" s="105">
        <v>97</v>
      </c>
      <c r="AE8" s="104">
        <v>1</v>
      </c>
      <c r="AF8" s="71">
        <v>0</v>
      </c>
      <c r="AG8" s="101">
        <v>44</v>
      </c>
      <c r="AH8" s="104">
        <v>2</v>
      </c>
      <c r="AI8" s="71">
        <v>0</v>
      </c>
      <c r="AJ8" s="101">
        <v>719</v>
      </c>
      <c r="AK8" s="104">
        <v>12</v>
      </c>
      <c r="AL8" s="71">
        <v>66</v>
      </c>
      <c r="AM8" s="105">
        <v>460</v>
      </c>
      <c r="AN8" s="104">
        <v>4</v>
      </c>
      <c r="AO8" s="71">
        <v>18</v>
      </c>
      <c r="AP8" s="101">
        <v>27</v>
      </c>
      <c r="AQ8" s="104">
        <v>5</v>
      </c>
      <c r="AR8" s="71">
        <v>28</v>
      </c>
      <c r="AS8" s="101">
        <v>167</v>
      </c>
      <c r="AT8" s="104">
        <v>14</v>
      </c>
      <c r="AU8" s="71">
        <v>60</v>
      </c>
      <c r="AV8" s="105">
        <v>627</v>
      </c>
      <c r="AW8" s="104">
        <v>7</v>
      </c>
      <c r="AX8" s="71">
        <v>10</v>
      </c>
      <c r="AY8" s="101">
        <v>590</v>
      </c>
      <c r="AZ8" s="104">
        <v>10</v>
      </c>
      <c r="BA8" s="71">
        <v>59</v>
      </c>
      <c r="BB8" s="101">
        <v>156</v>
      </c>
      <c r="BC8" s="104">
        <v>6</v>
      </c>
      <c r="BD8" s="71">
        <v>3</v>
      </c>
      <c r="BE8" s="101">
        <v>98</v>
      </c>
      <c r="BF8" s="104">
        <v>5</v>
      </c>
      <c r="BG8" s="71">
        <v>32</v>
      </c>
      <c r="BH8" s="101">
        <v>396</v>
      </c>
      <c r="BI8" s="104">
        <v>14</v>
      </c>
      <c r="BJ8" s="71">
        <v>26</v>
      </c>
      <c r="BK8" s="101">
        <v>195</v>
      </c>
      <c r="BL8" s="104">
        <v>10</v>
      </c>
      <c r="BM8" s="71">
        <v>28</v>
      </c>
      <c r="BN8" s="101">
        <v>147</v>
      </c>
      <c r="BO8" s="104">
        <v>10</v>
      </c>
      <c r="BP8" s="71">
        <v>13</v>
      </c>
      <c r="BQ8" s="101">
        <v>146</v>
      </c>
      <c r="BR8" s="104">
        <v>4</v>
      </c>
      <c r="BS8" s="71">
        <v>29</v>
      </c>
      <c r="BT8" s="101">
        <v>153</v>
      </c>
      <c r="BU8" s="104">
        <v>7</v>
      </c>
      <c r="BV8" s="71">
        <v>10</v>
      </c>
      <c r="BW8" s="101">
        <v>146</v>
      </c>
      <c r="BX8" s="104">
        <v>4</v>
      </c>
      <c r="BY8" s="71">
        <v>7</v>
      </c>
      <c r="BZ8" s="101">
        <v>116</v>
      </c>
      <c r="CA8" s="104">
        <v>17</v>
      </c>
      <c r="CB8" s="71">
        <v>205</v>
      </c>
      <c r="CC8" s="101">
        <v>319</v>
      </c>
      <c r="CD8" s="104">
        <v>2</v>
      </c>
      <c r="CE8" s="71">
        <v>27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84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>
        <v>0</v>
      </c>
      <c r="M9" s="60">
        <v>0</v>
      </c>
      <c r="N9" s="63">
        <v>0</v>
      </c>
      <c r="O9" s="57">
        <v>0</v>
      </c>
      <c r="P9" s="60">
        <v>0</v>
      </c>
      <c r="Q9" s="63">
        <v>0</v>
      </c>
      <c r="R9" s="57">
        <v>50</v>
      </c>
      <c r="S9" s="60">
        <v>1</v>
      </c>
      <c r="T9" s="63">
        <v>0</v>
      </c>
      <c r="U9" s="57">
        <v>51</v>
      </c>
      <c r="V9" s="60">
        <v>3</v>
      </c>
      <c r="W9" s="63">
        <v>0</v>
      </c>
      <c r="X9" s="57">
        <v>220</v>
      </c>
      <c r="Y9" s="60">
        <v>7</v>
      </c>
      <c r="Z9" s="63">
        <v>2</v>
      </c>
      <c r="AA9" s="57">
        <v>256</v>
      </c>
      <c r="AB9" s="60">
        <v>10</v>
      </c>
      <c r="AC9" s="63">
        <v>0</v>
      </c>
      <c r="AD9" s="57">
        <v>32</v>
      </c>
      <c r="AE9" s="60">
        <v>2</v>
      </c>
      <c r="AF9" s="63">
        <v>0</v>
      </c>
      <c r="AG9" s="57">
        <v>215</v>
      </c>
      <c r="AH9" s="60">
        <v>9</v>
      </c>
      <c r="AI9" s="63">
        <v>0</v>
      </c>
      <c r="AJ9" s="57">
        <v>75</v>
      </c>
      <c r="AK9" s="60">
        <v>10</v>
      </c>
      <c r="AL9" s="63"/>
      <c r="AM9" s="57">
        <v>153</v>
      </c>
      <c r="AN9" s="60">
        <v>3</v>
      </c>
      <c r="AO9" s="63"/>
      <c r="AP9" s="57">
        <v>264</v>
      </c>
      <c r="AQ9" s="60">
        <v>8</v>
      </c>
      <c r="AR9" s="63">
        <v>1</v>
      </c>
      <c r="AS9" s="57">
        <v>371</v>
      </c>
      <c r="AT9" s="60">
        <v>5</v>
      </c>
      <c r="AU9" s="63"/>
      <c r="AV9" s="57">
        <v>103</v>
      </c>
      <c r="AW9" s="60">
        <v>2</v>
      </c>
      <c r="AX9" s="63">
        <v>0</v>
      </c>
      <c r="AY9" s="57">
        <v>15</v>
      </c>
      <c r="AZ9" s="60">
        <v>1</v>
      </c>
      <c r="BA9" s="63"/>
      <c r="BB9" s="57">
        <v>258</v>
      </c>
      <c r="BC9" s="60">
        <v>1</v>
      </c>
      <c r="BD9" s="63">
        <v>0</v>
      </c>
      <c r="BE9" s="57">
        <v>20</v>
      </c>
      <c r="BF9" s="60">
        <v>1</v>
      </c>
      <c r="BG9" s="63">
        <v>0</v>
      </c>
      <c r="BH9" s="57">
        <v>36</v>
      </c>
      <c r="BI9" s="60">
        <v>0</v>
      </c>
      <c r="BJ9" s="63">
        <v>0</v>
      </c>
      <c r="BK9" s="57">
        <v>67</v>
      </c>
      <c r="BL9" s="60">
        <v>4</v>
      </c>
      <c r="BM9" s="63">
        <v>0</v>
      </c>
      <c r="BN9" s="57">
        <v>151</v>
      </c>
      <c r="BO9" s="60">
        <v>5</v>
      </c>
      <c r="BP9" s="63">
        <v>0</v>
      </c>
      <c r="BQ9" s="57">
        <v>81</v>
      </c>
      <c r="BR9" s="60">
        <v>2</v>
      </c>
      <c r="BS9" s="63">
        <v>0</v>
      </c>
      <c r="BT9" s="57">
        <v>23</v>
      </c>
      <c r="BU9" s="60">
        <v>3</v>
      </c>
      <c r="BV9" s="63">
        <v>0</v>
      </c>
      <c r="BW9" s="57">
        <v>81</v>
      </c>
      <c r="BX9" s="60">
        <v>2</v>
      </c>
      <c r="BY9" s="63">
        <v>0</v>
      </c>
      <c r="BZ9" s="57">
        <v>107</v>
      </c>
      <c r="CA9" s="60">
        <v>1</v>
      </c>
      <c r="CB9" s="63"/>
      <c r="CC9" s="57">
        <v>503</v>
      </c>
      <c r="CD9" s="60">
        <v>0</v>
      </c>
      <c r="CE9" s="63">
        <v>0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85</v>
      </c>
      <c r="D10" s="68" t="s">
        <v>0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>
        <v>0</v>
      </c>
      <c r="M10" s="60">
        <v>0</v>
      </c>
      <c r="N10" s="63">
        <v>0</v>
      </c>
      <c r="O10" s="57">
        <v>0</v>
      </c>
      <c r="P10" s="60">
        <v>0</v>
      </c>
      <c r="Q10" s="63">
        <v>0</v>
      </c>
      <c r="R10" s="57">
        <v>0</v>
      </c>
      <c r="S10" s="60">
        <v>0</v>
      </c>
      <c r="T10" s="63">
        <v>0</v>
      </c>
      <c r="U10" s="62">
        <v>0</v>
      </c>
      <c r="V10" s="60">
        <v>0</v>
      </c>
      <c r="W10" s="63">
        <v>0</v>
      </c>
      <c r="X10" s="57">
        <v>89</v>
      </c>
      <c r="Y10" s="60">
        <v>15</v>
      </c>
      <c r="Z10" s="63">
        <v>0</v>
      </c>
      <c r="AA10" s="57">
        <v>79</v>
      </c>
      <c r="AB10" s="60">
        <v>5</v>
      </c>
      <c r="AC10" s="63">
        <v>0</v>
      </c>
      <c r="AD10" s="62">
        <v>0</v>
      </c>
      <c r="AE10" s="60">
        <v>0</v>
      </c>
      <c r="AF10" s="63">
        <v>0</v>
      </c>
      <c r="AG10" s="57">
        <v>0</v>
      </c>
      <c r="AH10" s="60">
        <v>0</v>
      </c>
      <c r="AI10" s="63">
        <v>0</v>
      </c>
      <c r="AJ10" s="57">
        <v>18</v>
      </c>
      <c r="AK10" s="60">
        <v>2</v>
      </c>
      <c r="AL10" s="63">
        <v>0</v>
      </c>
      <c r="AM10" s="62">
        <v>136</v>
      </c>
      <c r="AN10" s="60">
        <v>4</v>
      </c>
      <c r="AO10" s="63">
        <v>2</v>
      </c>
      <c r="AP10" s="57">
        <v>10</v>
      </c>
      <c r="AQ10" s="60">
        <v>2</v>
      </c>
      <c r="AR10" s="63">
        <v>0</v>
      </c>
      <c r="AS10" s="57">
        <v>100</v>
      </c>
      <c r="AT10" s="60">
        <v>4</v>
      </c>
      <c r="AU10" s="63">
        <v>0</v>
      </c>
      <c r="AV10" s="62">
        <v>29</v>
      </c>
      <c r="AW10" s="60">
        <v>4</v>
      </c>
      <c r="AX10" s="63">
        <v>0</v>
      </c>
      <c r="AY10" s="57">
        <v>90</v>
      </c>
      <c r="AZ10" s="60">
        <v>2</v>
      </c>
      <c r="BA10" s="63">
        <v>0</v>
      </c>
      <c r="BB10" s="57">
        <v>32</v>
      </c>
      <c r="BC10" s="60">
        <v>3</v>
      </c>
      <c r="BD10" s="63">
        <v>0</v>
      </c>
      <c r="BE10" s="57">
        <v>71</v>
      </c>
      <c r="BF10" s="60">
        <v>4</v>
      </c>
      <c r="BG10" s="63">
        <v>2</v>
      </c>
      <c r="BH10" s="57">
        <v>35</v>
      </c>
      <c r="BI10" s="60">
        <v>1</v>
      </c>
      <c r="BJ10" s="63">
        <v>0</v>
      </c>
      <c r="BK10" s="57">
        <v>69</v>
      </c>
      <c r="BL10" s="60">
        <v>6</v>
      </c>
      <c r="BM10" s="63">
        <v>1</v>
      </c>
      <c r="BN10" s="57">
        <v>24</v>
      </c>
      <c r="BO10" s="60">
        <v>3</v>
      </c>
      <c r="BP10" s="63">
        <v>0</v>
      </c>
      <c r="BQ10" s="57">
        <v>32</v>
      </c>
      <c r="BR10" s="60">
        <v>3</v>
      </c>
      <c r="BS10" s="63">
        <v>0</v>
      </c>
      <c r="BT10" s="57">
        <v>40</v>
      </c>
      <c r="BU10" s="60">
        <v>9</v>
      </c>
      <c r="BV10" s="63">
        <v>0</v>
      </c>
      <c r="BW10" s="57">
        <v>32</v>
      </c>
      <c r="BX10" s="60">
        <v>3</v>
      </c>
      <c r="BY10" s="63">
        <v>0</v>
      </c>
      <c r="BZ10" s="57">
        <v>34</v>
      </c>
      <c r="CA10" s="60">
        <v>11</v>
      </c>
      <c r="CB10" s="63"/>
      <c r="CC10" s="57">
        <v>33</v>
      </c>
      <c r="CD10" s="60">
        <v>6</v>
      </c>
      <c r="CE10" s="63">
        <v>0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86</v>
      </c>
      <c r="D11" s="68" t="s">
        <v>22</v>
      </c>
      <c r="E11" s="57">
        <v>2538</v>
      </c>
      <c r="F11" s="9">
        <f t="shared" si="8"/>
        <v>4.2060677698975573</v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1677</v>
      </c>
      <c r="AK11" s="60">
        <v>34</v>
      </c>
      <c r="AL11" s="63">
        <v>0</v>
      </c>
      <c r="AM11" s="62">
        <v>762</v>
      </c>
      <c r="AN11" s="60">
        <v>11</v>
      </c>
      <c r="AO11" s="63">
        <v>0</v>
      </c>
      <c r="AP11" s="57">
        <v>2142</v>
      </c>
      <c r="AQ11" s="60">
        <v>22</v>
      </c>
      <c r="AR11" s="63">
        <v>0</v>
      </c>
      <c r="AS11" s="57">
        <v>668</v>
      </c>
      <c r="AT11" s="60">
        <v>3</v>
      </c>
      <c r="AU11" s="63">
        <v>0</v>
      </c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>
        <v>2208</v>
      </c>
      <c r="BO11" s="60">
        <v>20</v>
      </c>
      <c r="BP11" s="63">
        <v>0</v>
      </c>
      <c r="BQ11" s="57">
        <v>1020</v>
      </c>
      <c r="BR11" s="60">
        <v>2</v>
      </c>
      <c r="BS11" s="63">
        <v>0</v>
      </c>
      <c r="BT11" s="57">
        <v>969</v>
      </c>
      <c r="BU11" s="60">
        <v>4</v>
      </c>
      <c r="BV11" s="63">
        <v>0</v>
      </c>
      <c r="BW11" s="57">
        <v>1229</v>
      </c>
      <c r="BX11" s="60">
        <v>5</v>
      </c>
      <c r="BY11" s="63">
        <v>0</v>
      </c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2">
      <c r="B12" s="7"/>
      <c r="C12" s="55"/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2">
      <c r="B13" s="7"/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2">
      <c r="B14" s="7"/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2">
      <c r="B15" s="7"/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/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/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/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/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/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/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/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/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/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/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/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/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/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19" priority="1">
      <formula>LEN(TRIM(K8))=0</formula>
    </cfRule>
    <cfRule type="cellIs" dxfId="18" priority="2" operator="greaterThanOrEqual">
      <formula>0</formula>
    </cfRule>
    <cfRule type="cellIs" dxfId="17" priority="3" operator="between">
      <formula>0%</formula>
      <formula>-5%</formula>
    </cfRule>
    <cfRule type="cellIs" dxfId="16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6"/>
  <sheetViews>
    <sheetView showGridLines="0" tabSelected="1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62.570312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119</v>
      </c>
      <c r="B1" s="209" t="str">
        <f ca="1">'LGA Registration'!A10</f>
        <v>Ushongo</v>
      </c>
      <c r="C1" s="210"/>
      <c r="D1" s="118" t="s">
        <v>40</v>
      </c>
      <c r="E1" s="207" t="s">
        <v>7</v>
      </c>
      <c r="F1" s="208"/>
      <c r="G1" s="208"/>
      <c r="H1" s="208"/>
      <c r="I1" s="208"/>
      <c r="J1" s="208"/>
      <c r="K1" s="211" t="s">
        <v>8</v>
      </c>
      <c r="L1" s="201" t="s">
        <v>51</v>
      </c>
      <c r="M1" s="202"/>
      <c r="N1" s="203"/>
      <c r="O1" s="201" t="s">
        <v>52</v>
      </c>
      <c r="P1" s="204"/>
      <c r="Q1" s="205"/>
      <c r="R1" s="201" t="s">
        <v>53</v>
      </c>
      <c r="S1" s="204"/>
      <c r="T1" s="205"/>
      <c r="U1" s="201" t="s">
        <v>54</v>
      </c>
      <c r="V1" s="202"/>
      <c r="W1" s="203"/>
      <c r="X1" s="201" t="s">
        <v>55</v>
      </c>
      <c r="Y1" s="204"/>
      <c r="Z1" s="203"/>
      <c r="AA1" s="201" t="s">
        <v>56</v>
      </c>
      <c r="AB1" s="204"/>
      <c r="AC1" s="205"/>
      <c r="AD1" s="201" t="s">
        <v>57</v>
      </c>
      <c r="AE1" s="204"/>
      <c r="AF1" s="203"/>
      <c r="AG1" s="201" t="s">
        <v>58</v>
      </c>
      <c r="AH1" s="204"/>
      <c r="AI1" s="205"/>
      <c r="AJ1" s="201" t="s">
        <v>59</v>
      </c>
      <c r="AK1" s="202"/>
      <c r="AL1" s="203"/>
      <c r="AM1" s="201" t="s">
        <v>60</v>
      </c>
      <c r="AN1" s="202"/>
      <c r="AO1" s="203"/>
      <c r="AP1" s="201" t="s">
        <v>61</v>
      </c>
      <c r="AQ1" s="202"/>
      <c r="AR1" s="203"/>
      <c r="AS1" s="201" t="s">
        <v>62</v>
      </c>
      <c r="AT1" s="202"/>
      <c r="AU1" s="203"/>
      <c r="AV1" s="201" t="s">
        <v>63</v>
      </c>
      <c r="AW1" s="202"/>
      <c r="AX1" s="203"/>
      <c r="AY1" s="201" t="s">
        <v>64</v>
      </c>
      <c r="AZ1" s="202"/>
      <c r="BA1" s="203"/>
      <c r="BB1" s="201" t="s">
        <v>65</v>
      </c>
      <c r="BC1" s="202"/>
      <c r="BD1" s="203"/>
      <c r="BE1" s="201" t="s">
        <v>66</v>
      </c>
      <c r="BF1" s="202"/>
      <c r="BG1" s="203"/>
      <c r="BH1" s="201" t="s">
        <v>67</v>
      </c>
      <c r="BI1" s="202"/>
      <c r="BJ1" s="203"/>
      <c r="BK1" s="201" t="s">
        <v>68</v>
      </c>
      <c r="BL1" s="202"/>
      <c r="BM1" s="203"/>
      <c r="BN1" s="201" t="s">
        <v>69</v>
      </c>
      <c r="BO1" s="202"/>
      <c r="BP1" s="203"/>
      <c r="BQ1" s="201" t="s">
        <v>70</v>
      </c>
      <c r="BR1" s="202"/>
      <c r="BS1" s="203"/>
      <c r="BT1" s="201" t="s">
        <v>71</v>
      </c>
      <c r="BU1" s="202"/>
      <c r="BV1" s="203"/>
      <c r="BW1" s="201" t="s">
        <v>72</v>
      </c>
      <c r="BX1" s="202"/>
      <c r="BY1" s="203"/>
      <c r="BZ1" s="201" t="s">
        <v>73</v>
      </c>
      <c r="CA1" s="202"/>
      <c r="CB1" s="203"/>
      <c r="CC1" s="206" t="s">
        <v>74</v>
      </c>
      <c r="CD1" s="204"/>
      <c r="CE1" s="205"/>
      <c r="CF1" s="201"/>
      <c r="CG1" s="204"/>
      <c r="CH1" s="205"/>
      <c r="CI1" s="206"/>
      <c r="CJ1" s="204"/>
      <c r="CK1" s="205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1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19347</v>
      </c>
      <c r="F3" s="127">
        <f>SUM(L3,O3,R3,U3,X3,AA3,AD3,AG3,AJ3,AM3,AP3,AS3,AV3,AY3,BB3,BE3,BH3,BK3,BN3,BQ3,BT3,BW3,BZ3,CC3,CF3,CI3)</f>
        <v>30576</v>
      </c>
      <c r="G3" s="32">
        <f>SUM(G8:G255)</f>
        <v>1384</v>
      </c>
      <c r="H3" s="127">
        <f>SUM(M3,P3,S3,V3,Y3,AB3,AE3,AH3,AK3,AN3,AQ3,AT3,AW3,AZ3,BC3,BF3,BI3,BL3,BO3,BR3,BU3,BX3,CA3,CD3,CG3,CJ3)</f>
        <v>627</v>
      </c>
      <c r="I3" s="32">
        <f>SUM(I8:I255)</f>
        <v>0</v>
      </c>
      <c r="J3" s="128">
        <f>SUM(N3,Q3,T3,W3,Z3,AC3,AF3,AI3,AL3,AO3,AR3,AU3,AX3,BA3,BD3,BG3,BJ3,BM3,BP3,BS3,BV3,BY3,CB3,CE3,CH3,CK3)</f>
        <v>333</v>
      </c>
      <c r="K3" s="32"/>
      <c r="L3" s="98">
        <f>IF(COUNTA(L8:L255)=0,"",SUM(L8:L255))</f>
        <v>21</v>
      </c>
      <c r="M3" s="98">
        <f t="shared" ref="M3:BX3" si="0">IF(COUNTA(M8:M255)=0,"",SUM(M8:M255))</f>
        <v>1</v>
      </c>
      <c r="N3" s="98">
        <f t="shared" si="0"/>
        <v>0</v>
      </c>
      <c r="O3" s="98">
        <f t="shared" si="0"/>
        <v>204</v>
      </c>
      <c r="P3" s="98">
        <f t="shared" si="0"/>
        <v>20</v>
      </c>
      <c r="Q3" s="98">
        <f t="shared" si="0"/>
        <v>4</v>
      </c>
      <c r="R3" s="98">
        <f t="shared" si="0"/>
        <v>14</v>
      </c>
      <c r="S3" s="98">
        <f t="shared" si="0"/>
        <v>3</v>
      </c>
      <c r="T3" s="98">
        <f t="shared" si="0"/>
        <v>3</v>
      </c>
      <c r="U3" s="98">
        <f t="shared" si="0"/>
        <v>105</v>
      </c>
      <c r="V3" s="98">
        <f t="shared" si="0"/>
        <v>4</v>
      </c>
      <c r="W3" s="98">
        <f t="shared" si="0"/>
        <v>0</v>
      </c>
      <c r="X3" s="98">
        <f t="shared" si="0"/>
        <v>618</v>
      </c>
      <c r="Y3" s="98">
        <f t="shared" si="0"/>
        <v>22</v>
      </c>
      <c r="Z3" s="98">
        <f t="shared" si="0"/>
        <v>6</v>
      </c>
      <c r="AA3" s="98">
        <f t="shared" si="0"/>
        <v>198</v>
      </c>
      <c r="AB3" s="98">
        <f t="shared" si="0"/>
        <v>11</v>
      </c>
      <c r="AC3" s="98">
        <f t="shared" si="0"/>
        <v>7</v>
      </c>
      <c r="AD3" s="98">
        <f t="shared" si="0"/>
        <v>55</v>
      </c>
      <c r="AE3" s="98">
        <f t="shared" si="0"/>
        <v>7</v>
      </c>
      <c r="AF3" s="98">
        <f t="shared" si="0"/>
        <v>7</v>
      </c>
      <c r="AG3" s="98">
        <f t="shared" si="0"/>
        <v>782</v>
      </c>
      <c r="AH3" s="98">
        <f t="shared" si="0"/>
        <v>12</v>
      </c>
      <c r="AI3" s="98">
        <f t="shared" si="0"/>
        <v>4</v>
      </c>
      <c r="AJ3" s="98">
        <f t="shared" si="0"/>
        <v>4004</v>
      </c>
      <c r="AK3" s="98">
        <f t="shared" si="0"/>
        <v>49</v>
      </c>
      <c r="AL3" s="98">
        <f t="shared" si="0"/>
        <v>14</v>
      </c>
      <c r="AM3" s="98">
        <f t="shared" si="0"/>
        <v>7211</v>
      </c>
      <c r="AN3" s="98">
        <f t="shared" si="0"/>
        <v>88</v>
      </c>
      <c r="AO3" s="98">
        <f t="shared" si="0"/>
        <v>17</v>
      </c>
      <c r="AP3" s="98">
        <f t="shared" si="0"/>
        <v>400</v>
      </c>
      <c r="AQ3" s="98">
        <f t="shared" si="0"/>
        <v>33</v>
      </c>
      <c r="AR3" s="98">
        <f t="shared" si="0"/>
        <v>8</v>
      </c>
      <c r="AS3" s="98">
        <f t="shared" si="0"/>
        <v>725</v>
      </c>
      <c r="AT3" s="98">
        <f t="shared" si="0"/>
        <v>28</v>
      </c>
      <c r="AU3" s="98">
        <f t="shared" si="0"/>
        <v>10</v>
      </c>
      <c r="AV3" s="98">
        <f t="shared" si="0"/>
        <v>259</v>
      </c>
      <c r="AW3" s="98">
        <f t="shared" si="0"/>
        <v>21</v>
      </c>
      <c r="AX3" s="98">
        <f t="shared" si="0"/>
        <v>12</v>
      </c>
      <c r="AY3" s="98">
        <f t="shared" si="0"/>
        <v>652</v>
      </c>
      <c r="AZ3" s="98">
        <f t="shared" si="0"/>
        <v>26</v>
      </c>
      <c r="BA3" s="98">
        <f t="shared" si="0"/>
        <v>16</v>
      </c>
      <c r="BB3" s="98">
        <f t="shared" si="0"/>
        <v>446</v>
      </c>
      <c r="BC3" s="98">
        <f t="shared" si="0"/>
        <v>8</v>
      </c>
      <c r="BD3" s="98">
        <f t="shared" si="0"/>
        <v>2</v>
      </c>
      <c r="BE3" s="98">
        <f t="shared" si="0"/>
        <v>870</v>
      </c>
      <c r="BF3" s="98">
        <f t="shared" si="0"/>
        <v>21</v>
      </c>
      <c r="BG3" s="98">
        <f t="shared" si="0"/>
        <v>9</v>
      </c>
      <c r="BH3" s="98">
        <f t="shared" si="0"/>
        <v>804</v>
      </c>
      <c r="BI3" s="98">
        <f t="shared" si="0"/>
        <v>26</v>
      </c>
      <c r="BJ3" s="98">
        <f t="shared" si="0"/>
        <v>12</v>
      </c>
      <c r="BK3" s="98">
        <f t="shared" si="0"/>
        <v>1430</v>
      </c>
      <c r="BL3" s="98">
        <f t="shared" si="0"/>
        <v>55</v>
      </c>
      <c r="BM3" s="98">
        <f t="shared" si="0"/>
        <v>26</v>
      </c>
      <c r="BN3" s="98">
        <f t="shared" si="0"/>
        <v>3209</v>
      </c>
      <c r="BO3" s="98">
        <f t="shared" si="0"/>
        <v>48</v>
      </c>
      <c r="BP3" s="98">
        <f t="shared" si="0"/>
        <v>18</v>
      </c>
      <c r="BQ3" s="98">
        <f t="shared" si="0"/>
        <v>1417</v>
      </c>
      <c r="BR3" s="98">
        <f t="shared" si="0"/>
        <v>29</v>
      </c>
      <c r="BS3" s="98">
        <f t="shared" si="0"/>
        <v>12</v>
      </c>
      <c r="BT3" s="98">
        <f t="shared" si="0"/>
        <v>1926</v>
      </c>
      <c r="BU3" s="98">
        <f t="shared" si="0"/>
        <v>31</v>
      </c>
      <c r="BV3" s="98">
        <f t="shared" si="0"/>
        <v>11</v>
      </c>
      <c r="BW3" s="98">
        <f t="shared" si="0"/>
        <v>1379</v>
      </c>
      <c r="BX3" s="98">
        <f t="shared" si="0"/>
        <v>32</v>
      </c>
      <c r="BY3" s="98">
        <f t="shared" ref="BY3:CE3" si="1">IF(COUNTA(BY8:BY255)=0,"",SUM(BY8:BY255))</f>
        <v>34</v>
      </c>
      <c r="BZ3" s="98">
        <f t="shared" si="1"/>
        <v>299</v>
      </c>
      <c r="CA3" s="98">
        <f t="shared" si="1"/>
        <v>14</v>
      </c>
      <c r="CB3" s="98">
        <f t="shared" si="1"/>
        <v>37</v>
      </c>
      <c r="CC3" s="98">
        <f t="shared" si="1"/>
        <v>3548</v>
      </c>
      <c r="CD3" s="98">
        <f t="shared" si="1"/>
        <v>38</v>
      </c>
      <c r="CE3" s="98">
        <f t="shared" si="1"/>
        <v>64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21</v>
      </c>
      <c r="M4" s="99">
        <f t="shared" ref="M4:BX4" si="3">SUMIF($D$8:$D$255,"Facility",M8:M255)</f>
        <v>1</v>
      </c>
      <c r="N4" s="99">
        <f t="shared" si="3"/>
        <v>0</v>
      </c>
      <c r="O4" s="99">
        <f t="shared" si="3"/>
        <v>204</v>
      </c>
      <c r="P4" s="99">
        <f t="shared" si="3"/>
        <v>20</v>
      </c>
      <c r="Q4" s="99">
        <f t="shared" si="3"/>
        <v>4</v>
      </c>
      <c r="R4" s="99">
        <f t="shared" si="3"/>
        <v>14</v>
      </c>
      <c r="S4" s="99">
        <f t="shared" si="3"/>
        <v>3</v>
      </c>
      <c r="T4" s="99">
        <f t="shared" si="3"/>
        <v>3</v>
      </c>
      <c r="U4" s="99">
        <f t="shared" si="3"/>
        <v>105</v>
      </c>
      <c r="V4" s="99">
        <f t="shared" si="3"/>
        <v>4</v>
      </c>
      <c r="W4" s="99">
        <f t="shared" si="3"/>
        <v>0</v>
      </c>
      <c r="X4" s="99">
        <f t="shared" si="3"/>
        <v>618</v>
      </c>
      <c r="Y4" s="99">
        <f t="shared" si="3"/>
        <v>22</v>
      </c>
      <c r="Z4" s="99">
        <f t="shared" si="3"/>
        <v>6</v>
      </c>
      <c r="AA4" s="99">
        <f t="shared" si="3"/>
        <v>198</v>
      </c>
      <c r="AB4" s="99">
        <f t="shared" si="3"/>
        <v>11</v>
      </c>
      <c r="AC4" s="99">
        <f t="shared" si="3"/>
        <v>7</v>
      </c>
      <c r="AD4" s="99">
        <f t="shared" si="3"/>
        <v>55</v>
      </c>
      <c r="AE4" s="99">
        <f t="shared" si="3"/>
        <v>7</v>
      </c>
      <c r="AF4" s="99">
        <f t="shared" si="3"/>
        <v>7</v>
      </c>
      <c r="AG4" s="99">
        <f t="shared" si="3"/>
        <v>782</v>
      </c>
      <c r="AH4" s="99">
        <f t="shared" si="3"/>
        <v>12</v>
      </c>
      <c r="AI4" s="99">
        <f t="shared" si="3"/>
        <v>4</v>
      </c>
      <c r="AJ4" s="99">
        <f t="shared" si="3"/>
        <v>4004</v>
      </c>
      <c r="AK4" s="99">
        <f t="shared" si="3"/>
        <v>49</v>
      </c>
      <c r="AL4" s="99">
        <f t="shared" si="3"/>
        <v>14</v>
      </c>
      <c r="AM4" s="99">
        <f t="shared" si="3"/>
        <v>7211</v>
      </c>
      <c r="AN4" s="99">
        <f t="shared" si="3"/>
        <v>88</v>
      </c>
      <c r="AO4" s="99">
        <f t="shared" si="3"/>
        <v>17</v>
      </c>
      <c r="AP4" s="99">
        <f t="shared" si="3"/>
        <v>400</v>
      </c>
      <c r="AQ4" s="99">
        <f t="shared" si="3"/>
        <v>33</v>
      </c>
      <c r="AR4" s="99">
        <f t="shared" si="3"/>
        <v>8</v>
      </c>
      <c r="AS4" s="99">
        <f t="shared" si="3"/>
        <v>725</v>
      </c>
      <c r="AT4" s="99">
        <f t="shared" si="3"/>
        <v>28</v>
      </c>
      <c r="AU4" s="99">
        <f t="shared" si="3"/>
        <v>10</v>
      </c>
      <c r="AV4" s="99">
        <f t="shared" si="3"/>
        <v>259</v>
      </c>
      <c r="AW4" s="99">
        <f t="shared" si="3"/>
        <v>21</v>
      </c>
      <c r="AX4" s="99">
        <f t="shared" si="3"/>
        <v>12</v>
      </c>
      <c r="AY4" s="99">
        <f t="shared" si="3"/>
        <v>652</v>
      </c>
      <c r="AZ4" s="99">
        <f t="shared" si="3"/>
        <v>26</v>
      </c>
      <c r="BA4" s="99">
        <f t="shared" si="3"/>
        <v>16</v>
      </c>
      <c r="BB4" s="99">
        <f t="shared" si="3"/>
        <v>446</v>
      </c>
      <c r="BC4" s="99">
        <f t="shared" si="3"/>
        <v>8</v>
      </c>
      <c r="BD4" s="99">
        <f t="shared" si="3"/>
        <v>2</v>
      </c>
      <c r="BE4" s="99">
        <f t="shared" si="3"/>
        <v>870</v>
      </c>
      <c r="BF4" s="99">
        <f t="shared" si="3"/>
        <v>21</v>
      </c>
      <c r="BG4" s="99">
        <f t="shared" si="3"/>
        <v>9</v>
      </c>
      <c r="BH4" s="99">
        <f t="shared" si="3"/>
        <v>804</v>
      </c>
      <c r="BI4" s="99">
        <f t="shared" si="3"/>
        <v>26</v>
      </c>
      <c r="BJ4" s="99">
        <f t="shared" si="3"/>
        <v>12</v>
      </c>
      <c r="BK4" s="99">
        <f t="shared" si="3"/>
        <v>1430</v>
      </c>
      <c r="BL4" s="99">
        <f t="shared" si="3"/>
        <v>55</v>
      </c>
      <c r="BM4" s="99">
        <f t="shared" si="3"/>
        <v>26</v>
      </c>
      <c r="BN4" s="99">
        <f t="shared" si="3"/>
        <v>3209</v>
      </c>
      <c r="BO4" s="99">
        <f t="shared" si="3"/>
        <v>48</v>
      </c>
      <c r="BP4" s="99">
        <f t="shared" si="3"/>
        <v>18</v>
      </c>
      <c r="BQ4" s="99">
        <f t="shared" si="3"/>
        <v>1417</v>
      </c>
      <c r="BR4" s="99">
        <f t="shared" si="3"/>
        <v>29</v>
      </c>
      <c r="BS4" s="99">
        <f t="shared" si="3"/>
        <v>12</v>
      </c>
      <c r="BT4" s="99">
        <f t="shared" si="3"/>
        <v>1926</v>
      </c>
      <c r="BU4" s="99">
        <f t="shared" si="3"/>
        <v>31</v>
      </c>
      <c r="BV4" s="99">
        <f t="shared" si="3"/>
        <v>11</v>
      </c>
      <c r="BW4" s="99">
        <f t="shared" si="3"/>
        <v>1379</v>
      </c>
      <c r="BX4" s="99">
        <f t="shared" si="3"/>
        <v>32</v>
      </c>
      <c r="BY4" s="99">
        <f t="shared" ref="BY4:CK4" si="4">SUMIF($D$8:$D$255,"Facility",BY8:BY255)</f>
        <v>34</v>
      </c>
      <c r="BZ4" s="99">
        <f t="shared" si="4"/>
        <v>299</v>
      </c>
      <c r="CA4" s="99">
        <f t="shared" si="4"/>
        <v>14</v>
      </c>
      <c r="CB4" s="99">
        <f t="shared" si="4"/>
        <v>37</v>
      </c>
      <c r="CC4" s="99">
        <f t="shared" si="4"/>
        <v>3548</v>
      </c>
      <c r="CD4" s="99">
        <f t="shared" si="4"/>
        <v>38</v>
      </c>
      <c r="CE4" s="99">
        <f t="shared" si="4"/>
        <v>64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30576</v>
      </c>
      <c r="M6" s="100">
        <f t="shared" si="7"/>
        <v>627</v>
      </c>
      <c r="N6" s="100">
        <f t="shared" si="7"/>
        <v>333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106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>
        <v>0</v>
      </c>
      <c r="M8" s="104">
        <v>0</v>
      </c>
      <c r="N8" s="71">
        <v>0</v>
      </c>
      <c r="O8" s="101">
        <v>0</v>
      </c>
      <c r="P8" s="104">
        <v>0</v>
      </c>
      <c r="Q8" s="71">
        <v>0</v>
      </c>
      <c r="R8" s="101">
        <v>0</v>
      </c>
      <c r="S8" s="104">
        <v>0</v>
      </c>
      <c r="T8" s="71">
        <v>0</v>
      </c>
      <c r="U8" s="105">
        <v>0</v>
      </c>
      <c r="V8" s="104">
        <v>0</v>
      </c>
      <c r="W8" s="71">
        <v>0</v>
      </c>
      <c r="X8" s="101">
        <v>378</v>
      </c>
      <c r="Y8" s="104">
        <v>17</v>
      </c>
      <c r="Z8" s="71">
        <v>6</v>
      </c>
      <c r="AA8" s="101">
        <v>179</v>
      </c>
      <c r="AB8" s="104">
        <v>10</v>
      </c>
      <c r="AC8" s="71">
        <v>7</v>
      </c>
      <c r="AD8" s="105">
        <v>35</v>
      </c>
      <c r="AE8" s="104">
        <v>7</v>
      </c>
      <c r="AF8" s="71">
        <v>7</v>
      </c>
      <c r="AG8" s="101">
        <v>594</v>
      </c>
      <c r="AH8" s="104">
        <v>9</v>
      </c>
      <c r="AI8" s="71">
        <v>3</v>
      </c>
      <c r="AJ8" s="101">
        <v>3874</v>
      </c>
      <c r="AK8" s="104">
        <v>43</v>
      </c>
      <c r="AL8" s="71">
        <v>7</v>
      </c>
      <c r="AM8" s="105">
        <v>6055</v>
      </c>
      <c r="AN8" s="104">
        <v>47</v>
      </c>
      <c r="AO8" s="71">
        <v>15</v>
      </c>
      <c r="AP8" s="101">
        <v>102</v>
      </c>
      <c r="AQ8" s="104">
        <v>8</v>
      </c>
      <c r="AR8" s="71">
        <v>4</v>
      </c>
      <c r="AS8" s="101">
        <v>120</v>
      </c>
      <c r="AT8" s="104">
        <v>14</v>
      </c>
      <c r="AU8" s="71">
        <v>8</v>
      </c>
      <c r="AV8" s="105">
        <v>58</v>
      </c>
      <c r="AW8" s="104">
        <v>7</v>
      </c>
      <c r="AX8" s="71">
        <v>4</v>
      </c>
      <c r="AY8" s="101">
        <v>150</v>
      </c>
      <c r="AZ8" s="104">
        <v>11</v>
      </c>
      <c r="BA8" s="71">
        <v>9</v>
      </c>
      <c r="BB8" s="101">
        <v>39</v>
      </c>
      <c r="BC8" s="104">
        <v>3</v>
      </c>
      <c r="BD8" s="71">
        <v>1</v>
      </c>
      <c r="BE8" s="101">
        <v>519</v>
      </c>
      <c r="BF8" s="104">
        <v>6</v>
      </c>
      <c r="BG8" s="71">
        <v>1</v>
      </c>
      <c r="BH8" s="101">
        <v>461</v>
      </c>
      <c r="BI8" s="104">
        <v>13</v>
      </c>
      <c r="BJ8" s="71">
        <v>9</v>
      </c>
      <c r="BK8" s="101">
        <v>354</v>
      </c>
      <c r="BL8" s="104">
        <v>13</v>
      </c>
      <c r="BM8" s="71">
        <v>15</v>
      </c>
      <c r="BN8" s="101">
        <v>2954</v>
      </c>
      <c r="BO8" s="104">
        <v>35</v>
      </c>
      <c r="BP8" s="71">
        <v>18</v>
      </c>
      <c r="BQ8" s="101">
        <v>738</v>
      </c>
      <c r="BR8" s="104">
        <v>18</v>
      </c>
      <c r="BS8" s="71">
        <v>12</v>
      </c>
      <c r="BT8" s="101">
        <v>1755</v>
      </c>
      <c r="BU8" s="104">
        <v>17</v>
      </c>
      <c r="BV8" s="71">
        <v>11</v>
      </c>
      <c r="BW8" s="101">
        <v>568</v>
      </c>
      <c r="BX8" s="104">
        <v>7</v>
      </c>
      <c r="BY8" s="71">
        <v>34</v>
      </c>
      <c r="BZ8" s="101">
        <v>58</v>
      </c>
      <c r="CA8" s="104">
        <v>8</v>
      </c>
      <c r="CB8" s="71">
        <v>37</v>
      </c>
      <c r="CC8" s="101">
        <v>2244</v>
      </c>
      <c r="CD8" s="104">
        <v>19</v>
      </c>
      <c r="CE8" s="71">
        <v>64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107</v>
      </c>
      <c r="D9" s="68" t="s">
        <v>0</v>
      </c>
      <c r="E9" s="57">
        <v>13748</v>
      </c>
      <c r="F9" s="9">
        <f t="shared" ref="F9:F255" si="8">IFERROR((SUM(L9,O9,R9,U9,X9,AA9,AD9,AG9,AJ9,AM9,AP9,AS9,AV9,AY9,BB9,BE9,BH9,BK9,BN9,BQ9,BT9,BW9,BZ9,CC9,CF9,CI9)/E9),"")</f>
        <v>0.26578411405295316</v>
      </c>
      <c r="G9" s="59">
        <v>1384</v>
      </c>
      <c r="H9" s="9">
        <f t="shared" ref="H9:H255" si="9">IFERROR((SUM(M9,P9,S9,V9,Y9,AB9,AE9,AH9,AK9,AN9,AQ9,AT9,AW9,AZ9,BC9,BF9,BI9,BL9,BO9,BR9,BU9,BX9,CA9,CD9,CG9,CJ9)/G9),"")</f>
        <v>6.1416184971098263E-2</v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>
        <f t="shared" ref="K9:K240" si="11">IFERROR(H9-F9,"")</f>
        <v>-0.20436792908185489</v>
      </c>
      <c r="L9" s="62">
        <v>21</v>
      </c>
      <c r="M9" s="60">
        <v>1</v>
      </c>
      <c r="N9" s="63">
        <v>0</v>
      </c>
      <c r="O9" s="57">
        <v>204</v>
      </c>
      <c r="P9" s="60">
        <v>20</v>
      </c>
      <c r="Q9" s="63">
        <v>4</v>
      </c>
      <c r="R9" s="57">
        <v>14</v>
      </c>
      <c r="S9" s="60">
        <v>3</v>
      </c>
      <c r="T9" s="63">
        <v>3</v>
      </c>
      <c r="U9" s="57">
        <v>100</v>
      </c>
      <c r="V9" s="60">
        <v>4</v>
      </c>
      <c r="W9" s="63">
        <v>0</v>
      </c>
      <c r="X9" s="57">
        <v>140</v>
      </c>
      <c r="Y9" s="60">
        <v>2</v>
      </c>
      <c r="Z9" s="63">
        <v>0</v>
      </c>
      <c r="AA9" s="57">
        <v>19</v>
      </c>
      <c r="AB9" s="60">
        <v>1</v>
      </c>
      <c r="AC9" s="63">
        <v>0</v>
      </c>
      <c r="AD9" s="57">
        <v>20</v>
      </c>
      <c r="AE9" s="60">
        <v>0</v>
      </c>
      <c r="AF9" s="63">
        <v>0</v>
      </c>
      <c r="AG9" s="57">
        <v>188</v>
      </c>
      <c r="AH9" s="60">
        <v>3</v>
      </c>
      <c r="AI9" s="63">
        <v>1</v>
      </c>
      <c r="AJ9" s="57">
        <v>14</v>
      </c>
      <c r="AK9" s="60">
        <v>1</v>
      </c>
      <c r="AL9" s="63">
        <v>0</v>
      </c>
      <c r="AM9" s="57">
        <v>337</v>
      </c>
      <c r="AN9" s="60">
        <v>6</v>
      </c>
      <c r="AO9" s="63">
        <v>2</v>
      </c>
      <c r="AP9" s="57">
        <v>26</v>
      </c>
      <c r="AQ9" s="60">
        <v>2</v>
      </c>
      <c r="AR9" s="63">
        <v>0</v>
      </c>
      <c r="AS9" s="57">
        <v>386</v>
      </c>
      <c r="AT9" s="60">
        <v>2</v>
      </c>
      <c r="AU9" s="63">
        <v>1</v>
      </c>
      <c r="AV9" s="57">
        <v>29</v>
      </c>
      <c r="AW9" s="60">
        <v>3</v>
      </c>
      <c r="AX9" s="63">
        <v>0</v>
      </c>
      <c r="AY9" s="57">
        <v>206</v>
      </c>
      <c r="AZ9" s="60">
        <v>2</v>
      </c>
      <c r="BA9" s="63">
        <v>2</v>
      </c>
      <c r="BB9" s="57">
        <v>22</v>
      </c>
      <c r="BC9" s="60">
        <v>1</v>
      </c>
      <c r="BD9" s="63">
        <v>0</v>
      </c>
      <c r="BE9" s="57">
        <v>206</v>
      </c>
      <c r="BF9" s="60">
        <v>3</v>
      </c>
      <c r="BG9" s="63">
        <v>0</v>
      </c>
      <c r="BH9" s="57">
        <v>24</v>
      </c>
      <c r="BI9" s="60">
        <v>1</v>
      </c>
      <c r="BJ9" s="63">
        <v>0</v>
      </c>
      <c r="BK9" s="57">
        <v>506</v>
      </c>
      <c r="BL9" s="60">
        <v>9</v>
      </c>
      <c r="BM9" s="63">
        <v>0</v>
      </c>
      <c r="BN9" s="57">
        <v>25</v>
      </c>
      <c r="BO9" s="60">
        <v>1</v>
      </c>
      <c r="BP9" s="63">
        <v>0</v>
      </c>
      <c r="BQ9" s="57">
        <v>285</v>
      </c>
      <c r="BR9" s="60">
        <v>2</v>
      </c>
      <c r="BS9" s="63">
        <v>0</v>
      </c>
      <c r="BT9" s="57">
        <v>23</v>
      </c>
      <c r="BU9" s="60">
        <v>2</v>
      </c>
      <c r="BV9" s="63">
        <v>0</v>
      </c>
      <c r="BW9" s="57">
        <v>282</v>
      </c>
      <c r="BX9" s="60">
        <v>8</v>
      </c>
      <c r="BY9" s="63">
        <v>0</v>
      </c>
      <c r="BZ9" s="57">
        <v>26</v>
      </c>
      <c r="CA9" s="60">
        <v>3</v>
      </c>
      <c r="CB9" s="63"/>
      <c r="CC9" s="57">
        <v>551</v>
      </c>
      <c r="CD9" s="60">
        <v>5</v>
      </c>
      <c r="CE9" s="63">
        <v>0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108</v>
      </c>
      <c r="D10" s="68" t="s">
        <v>0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>
        <v>0</v>
      </c>
      <c r="M10" s="60">
        <v>0</v>
      </c>
      <c r="N10" s="63">
        <v>0</v>
      </c>
      <c r="O10" s="57">
        <v>0</v>
      </c>
      <c r="P10" s="60">
        <v>0</v>
      </c>
      <c r="Q10" s="63">
        <v>0</v>
      </c>
      <c r="R10" s="57">
        <v>0</v>
      </c>
      <c r="S10" s="60">
        <v>0</v>
      </c>
      <c r="T10" s="63">
        <v>0</v>
      </c>
      <c r="U10" s="62">
        <v>0</v>
      </c>
      <c r="V10" s="60">
        <v>0</v>
      </c>
      <c r="W10" s="63">
        <v>0</v>
      </c>
      <c r="X10" s="57">
        <v>0</v>
      </c>
      <c r="Y10" s="60">
        <v>0</v>
      </c>
      <c r="Z10" s="63">
        <v>0</v>
      </c>
      <c r="AA10" s="57">
        <v>0</v>
      </c>
      <c r="AB10" s="60">
        <v>0</v>
      </c>
      <c r="AC10" s="63">
        <v>0</v>
      </c>
      <c r="AD10" s="62">
        <v>0</v>
      </c>
      <c r="AE10" s="60">
        <v>0</v>
      </c>
      <c r="AF10" s="63">
        <v>0</v>
      </c>
      <c r="AG10" s="57">
        <v>0</v>
      </c>
      <c r="AH10" s="60">
        <v>0</v>
      </c>
      <c r="AI10" s="63">
        <v>0</v>
      </c>
      <c r="AJ10" s="57">
        <v>0</v>
      </c>
      <c r="AK10" s="60">
        <v>0</v>
      </c>
      <c r="AL10" s="63">
        <v>0</v>
      </c>
      <c r="AM10" s="62">
        <v>165</v>
      </c>
      <c r="AN10" s="60">
        <v>3</v>
      </c>
      <c r="AO10" s="63">
        <v>0</v>
      </c>
      <c r="AP10" s="57">
        <v>152</v>
      </c>
      <c r="AQ10" s="60">
        <v>7</v>
      </c>
      <c r="AR10" s="63">
        <v>1</v>
      </c>
      <c r="AS10" s="57">
        <v>13</v>
      </c>
      <c r="AT10" s="60">
        <v>0</v>
      </c>
      <c r="AU10" s="63">
        <v>0</v>
      </c>
      <c r="AV10" s="62">
        <v>46</v>
      </c>
      <c r="AW10" s="60">
        <v>0</v>
      </c>
      <c r="AX10" s="63">
        <v>0</v>
      </c>
      <c r="AY10" s="57">
        <v>84</v>
      </c>
      <c r="AZ10" s="60">
        <v>2</v>
      </c>
      <c r="BA10" s="63">
        <v>0</v>
      </c>
      <c r="BB10" s="57">
        <v>175</v>
      </c>
      <c r="BC10" s="60">
        <v>1</v>
      </c>
      <c r="BD10" s="63">
        <v>0</v>
      </c>
      <c r="BE10" s="57">
        <v>24</v>
      </c>
      <c r="BF10" s="60">
        <v>1</v>
      </c>
      <c r="BG10" s="63">
        <v>0</v>
      </c>
      <c r="BH10" s="57">
        <v>82</v>
      </c>
      <c r="BI10" s="60">
        <v>7</v>
      </c>
      <c r="BJ10" s="63">
        <v>2</v>
      </c>
      <c r="BK10" s="57">
        <v>86</v>
      </c>
      <c r="BL10" s="60">
        <v>17</v>
      </c>
      <c r="BM10" s="63">
        <v>6</v>
      </c>
      <c r="BN10" s="57">
        <v>13</v>
      </c>
      <c r="BO10" s="60">
        <v>0</v>
      </c>
      <c r="BP10" s="63">
        <v>0</v>
      </c>
      <c r="BQ10" s="57">
        <v>43</v>
      </c>
      <c r="BR10" s="60">
        <v>2</v>
      </c>
      <c r="BS10" s="63">
        <v>0</v>
      </c>
      <c r="BT10" s="57">
        <v>35</v>
      </c>
      <c r="BU10" s="60">
        <v>2</v>
      </c>
      <c r="BV10" s="63">
        <v>0</v>
      </c>
      <c r="BW10" s="57">
        <v>125</v>
      </c>
      <c r="BX10" s="60">
        <v>8</v>
      </c>
      <c r="BY10" s="63">
        <v>0</v>
      </c>
      <c r="BZ10" s="57">
        <v>19</v>
      </c>
      <c r="CA10" s="60">
        <v>0</v>
      </c>
      <c r="CB10" s="63"/>
      <c r="CC10" s="57">
        <v>57</v>
      </c>
      <c r="CD10" s="60">
        <v>4</v>
      </c>
      <c r="CE10" s="63">
        <v>0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109</v>
      </c>
      <c r="D11" s="68" t="s">
        <v>0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>
        <v>0</v>
      </c>
      <c r="M11" s="60">
        <v>0</v>
      </c>
      <c r="N11" s="63">
        <v>0</v>
      </c>
      <c r="O11" s="57">
        <v>0</v>
      </c>
      <c r="P11" s="60">
        <v>0</v>
      </c>
      <c r="Q11" s="63">
        <v>0</v>
      </c>
      <c r="R11" s="57">
        <v>0</v>
      </c>
      <c r="S11" s="60">
        <v>0</v>
      </c>
      <c r="T11" s="63">
        <v>0</v>
      </c>
      <c r="U11" s="62">
        <v>0</v>
      </c>
      <c r="V11" s="60">
        <v>0</v>
      </c>
      <c r="W11" s="63">
        <v>0</v>
      </c>
      <c r="X11" s="57">
        <v>0</v>
      </c>
      <c r="Y11" s="60">
        <v>0</v>
      </c>
      <c r="Z11" s="63">
        <v>0</v>
      </c>
      <c r="AA11" s="57">
        <v>0</v>
      </c>
      <c r="AB11" s="60">
        <v>0</v>
      </c>
      <c r="AC11" s="63">
        <v>0</v>
      </c>
      <c r="AD11" s="62">
        <v>0</v>
      </c>
      <c r="AE11" s="60">
        <v>0</v>
      </c>
      <c r="AF11" s="63">
        <v>0</v>
      </c>
      <c r="AG11" s="57">
        <v>0</v>
      </c>
      <c r="AH11" s="60">
        <v>0</v>
      </c>
      <c r="AI11" s="63">
        <v>0</v>
      </c>
      <c r="AJ11" s="57">
        <v>100</v>
      </c>
      <c r="AK11" s="60">
        <v>0</v>
      </c>
      <c r="AL11" s="63">
        <v>2</v>
      </c>
      <c r="AM11" s="62">
        <v>76</v>
      </c>
      <c r="AN11" s="60">
        <v>0</v>
      </c>
      <c r="AO11" s="63">
        <v>0</v>
      </c>
      <c r="AP11" s="57">
        <v>32</v>
      </c>
      <c r="AQ11" s="60">
        <v>0</v>
      </c>
      <c r="AR11" s="63">
        <v>0</v>
      </c>
      <c r="AS11" s="57">
        <v>30</v>
      </c>
      <c r="AT11" s="60">
        <v>1</v>
      </c>
      <c r="AU11" s="63">
        <v>1</v>
      </c>
      <c r="AV11" s="62">
        <v>40</v>
      </c>
      <c r="AW11" s="60">
        <v>2</v>
      </c>
      <c r="AX11" s="63">
        <v>3</v>
      </c>
      <c r="AY11" s="57">
        <v>34</v>
      </c>
      <c r="AZ11" s="60">
        <v>0</v>
      </c>
      <c r="BA11" s="63">
        <v>0</v>
      </c>
      <c r="BB11" s="57">
        <v>84</v>
      </c>
      <c r="BC11" s="60">
        <v>0</v>
      </c>
      <c r="BD11" s="63">
        <v>0</v>
      </c>
      <c r="BE11" s="57">
        <v>31</v>
      </c>
      <c r="BF11" s="60">
        <v>3</v>
      </c>
      <c r="BG11" s="63">
        <v>3</v>
      </c>
      <c r="BH11" s="57">
        <v>106</v>
      </c>
      <c r="BI11" s="60">
        <v>1</v>
      </c>
      <c r="BJ11" s="63">
        <v>0</v>
      </c>
      <c r="BK11" s="57">
        <v>101</v>
      </c>
      <c r="BL11" s="60">
        <v>2</v>
      </c>
      <c r="BM11" s="63">
        <v>0</v>
      </c>
      <c r="BN11" s="57">
        <v>54</v>
      </c>
      <c r="BO11" s="60">
        <v>5</v>
      </c>
      <c r="BP11" s="63">
        <v>0</v>
      </c>
      <c r="BQ11" s="57">
        <v>23</v>
      </c>
      <c r="BR11" s="60">
        <v>0</v>
      </c>
      <c r="BS11" s="63">
        <v>0</v>
      </c>
      <c r="BT11" s="57">
        <v>30</v>
      </c>
      <c r="BU11" s="60">
        <v>2</v>
      </c>
      <c r="BV11" s="63">
        <v>0</v>
      </c>
      <c r="BW11" s="57">
        <v>205</v>
      </c>
      <c r="BX11" s="60">
        <v>0</v>
      </c>
      <c r="BY11" s="63">
        <v>0</v>
      </c>
      <c r="BZ11" s="57">
        <v>98</v>
      </c>
      <c r="CA11" s="60">
        <v>0</v>
      </c>
      <c r="CB11" s="63"/>
      <c r="CC11" s="57">
        <v>120</v>
      </c>
      <c r="CD11" s="60">
        <v>2</v>
      </c>
      <c r="CE11" s="63">
        <v>0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110</v>
      </c>
      <c r="D12" s="68" t="s">
        <v>0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>
        <v>0</v>
      </c>
      <c r="M12" s="60">
        <v>0</v>
      </c>
      <c r="N12" s="63">
        <v>0</v>
      </c>
      <c r="O12" s="57">
        <v>0</v>
      </c>
      <c r="P12" s="60">
        <v>0</v>
      </c>
      <c r="Q12" s="63">
        <v>0</v>
      </c>
      <c r="R12" s="57">
        <v>0</v>
      </c>
      <c r="S12" s="60">
        <v>0</v>
      </c>
      <c r="T12" s="63">
        <v>0</v>
      </c>
      <c r="U12" s="57">
        <v>0</v>
      </c>
      <c r="V12" s="60">
        <v>0</v>
      </c>
      <c r="W12" s="63">
        <v>0</v>
      </c>
      <c r="X12" s="57">
        <v>0</v>
      </c>
      <c r="Y12" s="60">
        <v>0</v>
      </c>
      <c r="Z12" s="63">
        <v>0</v>
      </c>
      <c r="AA12" s="57">
        <v>0</v>
      </c>
      <c r="AB12" s="60">
        <v>0</v>
      </c>
      <c r="AC12" s="63">
        <v>0</v>
      </c>
      <c r="AD12" s="57">
        <v>0</v>
      </c>
      <c r="AE12" s="60">
        <v>0</v>
      </c>
      <c r="AF12" s="63">
        <v>0</v>
      </c>
      <c r="AG12" s="57">
        <v>0</v>
      </c>
      <c r="AH12" s="60">
        <v>0</v>
      </c>
      <c r="AI12" s="63">
        <v>0</v>
      </c>
      <c r="AJ12" s="57">
        <v>11</v>
      </c>
      <c r="AK12" s="60">
        <v>0</v>
      </c>
      <c r="AL12" s="63">
        <v>0</v>
      </c>
      <c r="AM12" s="57">
        <v>131</v>
      </c>
      <c r="AN12" s="60">
        <v>5</v>
      </c>
      <c r="AO12" s="63">
        <v>0</v>
      </c>
      <c r="AP12" s="57">
        <v>26</v>
      </c>
      <c r="AQ12" s="60">
        <v>4</v>
      </c>
      <c r="AR12" s="63">
        <v>1</v>
      </c>
      <c r="AS12" s="57">
        <v>107</v>
      </c>
      <c r="AT12" s="60">
        <v>4</v>
      </c>
      <c r="AU12" s="63">
        <v>0</v>
      </c>
      <c r="AV12" s="57">
        <v>18</v>
      </c>
      <c r="AW12" s="60">
        <v>1</v>
      </c>
      <c r="AX12" s="63">
        <v>1</v>
      </c>
      <c r="AY12" s="57">
        <v>109</v>
      </c>
      <c r="AZ12" s="60">
        <v>6</v>
      </c>
      <c r="BA12" s="63">
        <v>1</v>
      </c>
      <c r="BB12" s="57">
        <v>31</v>
      </c>
      <c r="BC12" s="60">
        <v>2</v>
      </c>
      <c r="BD12" s="63">
        <v>0</v>
      </c>
      <c r="BE12" s="57">
        <v>61</v>
      </c>
      <c r="BF12" s="60">
        <v>1</v>
      </c>
      <c r="BG12" s="63">
        <v>0</v>
      </c>
      <c r="BH12" s="57">
        <v>26</v>
      </c>
      <c r="BI12" s="60">
        <v>0</v>
      </c>
      <c r="BJ12" s="63">
        <v>1</v>
      </c>
      <c r="BK12" s="57">
        <v>210</v>
      </c>
      <c r="BL12" s="60">
        <v>3</v>
      </c>
      <c r="BM12" s="63">
        <v>0</v>
      </c>
      <c r="BN12" s="57">
        <v>26</v>
      </c>
      <c r="BO12" s="60">
        <v>1</v>
      </c>
      <c r="BP12" s="63">
        <v>0</v>
      </c>
      <c r="BQ12" s="57">
        <v>101</v>
      </c>
      <c r="BR12" s="60">
        <v>3</v>
      </c>
      <c r="BS12" s="63">
        <v>0</v>
      </c>
      <c r="BT12" s="57">
        <v>22</v>
      </c>
      <c r="BU12" s="60">
        <v>2</v>
      </c>
      <c r="BV12" s="63">
        <v>0</v>
      </c>
      <c r="BW12" s="57">
        <v>91</v>
      </c>
      <c r="BX12" s="60">
        <v>2</v>
      </c>
      <c r="BY12" s="63">
        <v>0</v>
      </c>
      <c r="BZ12" s="57">
        <v>14</v>
      </c>
      <c r="CA12" s="60">
        <v>0</v>
      </c>
      <c r="CB12" s="63"/>
      <c r="CC12" s="57">
        <v>28</v>
      </c>
      <c r="CD12" s="60">
        <v>0</v>
      </c>
      <c r="CE12" s="63">
        <v>0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111</v>
      </c>
      <c r="D13" s="68" t="s">
        <v>0</v>
      </c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>
        <v>0</v>
      </c>
      <c r="M13" s="60">
        <v>0</v>
      </c>
      <c r="N13" s="63">
        <v>0</v>
      </c>
      <c r="O13" s="57">
        <v>0</v>
      </c>
      <c r="P13" s="60">
        <v>0</v>
      </c>
      <c r="Q13" s="63">
        <v>0</v>
      </c>
      <c r="R13" s="57">
        <v>0</v>
      </c>
      <c r="S13" s="60">
        <v>0</v>
      </c>
      <c r="T13" s="63">
        <v>0</v>
      </c>
      <c r="U13" s="57">
        <v>5</v>
      </c>
      <c r="V13" s="60">
        <v>0</v>
      </c>
      <c r="W13" s="63">
        <v>0</v>
      </c>
      <c r="X13" s="57">
        <v>100</v>
      </c>
      <c r="Y13" s="60">
        <v>3</v>
      </c>
      <c r="Z13" s="63">
        <v>0</v>
      </c>
      <c r="AA13" s="57">
        <v>0</v>
      </c>
      <c r="AB13" s="60">
        <v>0</v>
      </c>
      <c r="AC13" s="63">
        <v>0</v>
      </c>
      <c r="AD13" s="57">
        <v>0</v>
      </c>
      <c r="AE13" s="60">
        <v>0</v>
      </c>
      <c r="AF13" s="63">
        <v>0</v>
      </c>
      <c r="AG13" s="57">
        <v>0</v>
      </c>
      <c r="AH13" s="60">
        <v>0</v>
      </c>
      <c r="AI13" s="63">
        <v>0</v>
      </c>
      <c r="AJ13" s="57">
        <v>5</v>
      </c>
      <c r="AK13" s="60">
        <v>5</v>
      </c>
      <c r="AL13" s="63">
        <v>5</v>
      </c>
      <c r="AM13" s="57">
        <v>260</v>
      </c>
      <c r="AN13" s="60">
        <v>13</v>
      </c>
      <c r="AO13" s="63">
        <v>0</v>
      </c>
      <c r="AP13" s="57">
        <v>45</v>
      </c>
      <c r="AQ13" s="60">
        <v>7</v>
      </c>
      <c r="AR13" s="63">
        <v>2</v>
      </c>
      <c r="AS13" s="57">
        <v>38</v>
      </c>
      <c r="AT13" s="60">
        <v>5</v>
      </c>
      <c r="AU13" s="63">
        <v>0</v>
      </c>
      <c r="AV13" s="57">
        <v>45</v>
      </c>
      <c r="AW13" s="60">
        <v>7</v>
      </c>
      <c r="AX13" s="63">
        <v>4</v>
      </c>
      <c r="AY13" s="57">
        <v>48</v>
      </c>
      <c r="AZ13" s="60">
        <v>5</v>
      </c>
      <c r="BA13" s="63">
        <v>4</v>
      </c>
      <c r="BB13" s="57">
        <v>72</v>
      </c>
      <c r="BC13" s="60">
        <v>1</v>
      </c>
      <c r="BD13" s="63">
        <v>1</v>
      </c>
      <c r="BE13" s="57">
        <v>14</v>
      </c>
      <c r="BF13" s="60">
        <v>5</v>
      </c>
      <c r="BG13" s="63">
        <v>5</v>
      </c>
      <c r="BH13" s="57">
        <v>80</v>
      </c>
      <c r="BI13" s="60">
        <v>2</v>
      </c>
      <c r="BJ13" s="63">
        <v>0</v>
      </c>
      <c r="BK13" s="57">
        <v>73</v>
      </c>
      <c r="BL13" s="60">
        <v>6</v>
      </c>
      <c r="BM13" s="63">
        <v>5</v>
      </c>
      <c r="BN13" s="57">
        <v>19</v>
      </c>
      <c r="BO13" s="60">
        <v>2</v>
      </c>
      <c r="BP13" s="63">
        <v>0</v>
      </c>
      <c r="BQ13" s="57">
        <v>82</v>
      </c>
      <c r="BR13" s="60">
        <v>2</v>
      </c>
      <c r="BS13" s="63">
        <v>0</v>
      </c>
      <c r="BT13" s="57">
        <v>23</v>
      </c>
      <c r="BU13" s="60">
        <v>2</v>
      </c>
      <c r="BV13" s="63">
        <v>0</v>
      </c>
      <c r="BW13" s="57">
        <v>48</v>
      </c>
      <c r="BX13" s="60">
        <v>4</v>
      </c>
      <c r="BY13" s="63">
        <v>0</v>
      </c>
      <c r="BZ13" s="57">
        <v>40</v>
      </c>
      <c r="CA13" s="60">
        <v>0</v>
      </c>
      <c r="CB13" s="63"/>
      <c r="CC13" s="57">
        <v>74</v>
      </c>
      <c r="CD13" s="60">
        <v>3</v>
      </c>
      <c r="CE13" s="63">
        <v>0</v>
      </c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112</v>
      </c>
      <c r="D14" s="68" t="s">
        <v>0</v>
      </c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>
        <v>0</v>
      </c>
      <c r="M14" s="60">
        <v>0</v>
      </c>
      <c r="N14" s="63">
        <v>0</v>
      </c>
      <c r="O14" s="57">
        <v>0</v>
      </c>
      <c r="P14" s="60">
        <v>0</v>
      </c>
      <c r="Q14" s="63">
        <v>0</v>
      </c>
      <c r="R14" s="57">
        <v>0</v>
      </c>
      <c r="S14" s="60">
        <v>0</v>
      </c>
      <c r="T14" s="63">
        <v>0</v>
      </c>
      <c r="U14" s="57">
        <v>0</v>
      </c>
      <c r="V14" s="60">
        <v>0</v>
      </c>
      <c r="W14" s="63">
        <v>0</v>
      </c>
      <c r="X14" s="57">
        <v>0</v>
      </c>
      <c r="Y14" s="60">
        <v>0</v>
      </c>
      <c r="Z14" s="63">
        <v>0</v>
      </c>
      <c r="AA14" s="57">
        <v>0</v>
      </c>
      <c r="AB14" s="60">
        <v>0</v>
      </c>
      <c r="AC14" s="63">
        <v>0</v>
      </c>
      <c r="AD14" s="57">
        <v>0</v>
      </c>
      <c r="AE14" s="60">
        <v>0</v>
      </c>
      <c r="AF14" s="63">
        <v>0</v>
      </c>
      <c r="AG14" s="57">
        <v>0</v>
      </c>
      <c r="AH14" s="60">
        <v>0</v>
      </c>
      <c r="AI14" s="63">
        <v>0</v>
      </c>
      <c r="AJ14" s="57">
        <v>0</v>
      </c>
      <c r="AK14" s="60">
        <v>0</v>
      </c>
      <c r="AL14" s="63">
        <v>0</v>
      </c>
      <c r="AM14" s="57">
        <v>187</v>
      </c>
      <c r="AN14" s="60">
        <v>14</v>
      </c>
      <c r="AO14" s="63">
        <v>0</v>
      </c>
      <c r="AP14" s="57">
        <v>17</v>
      </c>
      <c r="AQ14" s="60">
        <v>5</v>
      </c>
      <c r="AR14" s="63">
        <v>0</v>
      </c>
      <c r="AS14" s="57">
        <v>31</v>
      </c>
      <c r="AT14" s="60">
        <v>2</v>
      </c>
      <c r="AU14" s="63">
        <v>0</v>
      </c>
      <c r="AV14" s="57">
        <v>23</v>
      </c>
      <c r="AW14" s="60">
        <v>1</v>
      </c>
      <c r="AX14" s="63">
        <v>0</v>
      </c>
      <c r="AY14" s="57">
        <v>21</v>
      </c>
      <c r="AZ14" s="60">
        <v>0</v>
      </c>
      <c r="BA14" s="63">
        <v>0</v>
      </c>
      <c r="BB14" s="57">
        <v>23</v>
      </c>
      <c r="BC14" s="60">
        <v>0</v>
      </c>
      <c r="BD14" s="63">
        <v>0</v>
      </c>
      <c r="BE14" s="57">
        <v>15</v>
      </c>
      <c r="BF14" s="60">
        <v>2</v>
      </c>
      <c r="BG14" s="63">
        <v>0</v>
      </c>
      <c r="BH14" s="57">
        <v>25</v>
      </c>
      <c r="BI14" s="60">
        <v>2</v>
      </c>
      <c r="BJ14" s="63">
        <v>0</v>
      </c>
      <c r="BK14" s="57">
        <v>100</v>
      </c>
      <c r="BL14" s="60">
        <v>5</v>
      </c>
      <c r="BM14" s="63">
        <v>0</v>
      </c>
      <c r="BN14" s="57">
        <v>118</v>
      </c>
      <c r="BO14" s="60">
        <v>4</v>
      </c>
      <c r="BP14" s="63">
        <v>0</v>
      </c>
      <c r="BQ14" s="57">
        <v>145</v>
      </c>
      <c r="BR14" s="60">
        <v>2</v>
      </c>
      <c r="BS14" s="63">
        <v>0</v>
      </c>
      <c r="BT14" s="57">
        <v>38</v>
      </c>
      <c r="BU14" s="60">
        <v>4</v>
      </c>
      <c r="BV14" s="63">
        <v>0</v>
      </c>
      <c r="BW14" s="57">
        <v>60</v>
      </c>
      <c r="BX14" s="60">
        <v>3</v>
      </c>
      <c r="BY14" s="63">
        <v>0</v>
      </c>
      <c r="BZ14" s="57">
        <v>44</v>
      </c>
      <c r="CA14" s="60">
        <v>3</v>
      </c>
      <c r="CB14" s="63"/>
      <c r="CC14" s="57">
        <v>474</v>
      </c>
      <c r="CD14" s="60">
        <v>5</v>
      </c>
      <c r="CE14" s="63">
        <v>0</v>
      </c>
      <c r="CF14" s="57"/>
      <c r="CG14" s="60"/>
      <c r="CH14" s="63"/>
      <c r="CI14" s="57"/>
      <c r="CJ14" s="60"/>
      <c r="CK14" s="63"/>
    </row>
    <row r="15" spans="1:89" ht="25.15" customHeight="1" x14ac:dyDescent="0.2">
      <c r="B15" s="7"/>
      <c r="C15" s="55"/>
      <c r="D15" s="68"/>
      <c r="E15" s="57">
        <v>5599</v>
      </c>
      <c r="F15" s="9">
        <f t="shared" si="8"/>
        <v>0</v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2">
      <c r="B16" s="7"/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2">
      <c r="B17" s="7"/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2">
      <c r="B18" s="7"/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2">
      <c r="B19" s="7"/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2">
      <c r="B20" s="7"/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2">
      <c r="B21" s="7"/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2">
      <c r="B22" s="7"/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2">
      <c r="B23" s="7"/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2">
      <c r="B24" s="7"/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2">
      <c r="B25" s="7"/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2">
      <c r="B26" s="7"/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2">
      <c r="B27" s="7"/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2">
      <c r="B28" s="7"/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2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2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15" priority="1">
      <formula>LEN(TRIM(K8))=0</formula>
    </cfRule>
    <cfRule type="cellIs" dxfId="14" priority="2" operator="greaterThanOrEqual">
      <formula>0</formula>
    </cfRule>
    <cfRule type="cellIs" dxfId="13" priority="3" operator="between">
      <formula>0%</formula>
      <formula>-5%</formula>
    </cfRule>
    <cfRule type="cellIs" dxfId="1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09" t="str">
        <f ca="1">'LGA Registration'!A11</f>
        <v>LGA8</v>
      </c>
      <c r="B1" s="210"/>
      <c r="C1" s="118" t="s">
        <v>40</v>
      </c>
      <c r="D1" s="207" t="s">
        <v>7</v>
      </c>
      <c r="E1" s="208"/>
      <c r="F1" s="208"/>
      <c r="G1" s="208"/>
      <c r="H1" s="208"/>
      <c r="I1" s="208"/>
      <c r="J1" s="211" t="s">
        <v>8</v>
      </c>
      <c r="K1" s="201" t="s">
        <v>51</v>
      </c>
      <c r="L1" s="202"/>
      <c r="M1" s="203"/>
      <c r="N1" s="201" t="s">
        <v>52</v>
      </c>
      <c r="O1" s="204"/>
      <c r="P1" s="205"/>
      <c r="Q1" s="201" t="s">
        <v>53</v>
      </c>
      <c r="R1" s="204"/>
      <c r="S1" s="205"/>
      <c r="T1" s="201" t="s">
        <v>54</v>
      </c>
      <c r="U1" s="202"/>
      <c r="V1" s="203"/>
      <c r="W1" s="201" t="s">
        <v>55</v>
      </c>
      <c r="X1" s="204"/>
      <c r="Y1" s="203"/>
      <c r="Z1" s="201" t="s">
        <v>56</v>
      </c>
      <c r="AA1" s="204"/>
      <c r="AB1" s="205"/>
      <c r="AC1" s="201" t="s">
        <v>57</v>
      </c>
      <c r="AD1" s="204"/>
      <c r="AE1" s="203"/>
      <c r="AF1" s="201" t="s">
        <v>58</v>
      </c>
      <c r="AG1" s="204"/>
      <c r="AH1" s="205"/>
      <c r="AI1" s="201" t="s">
        <v>59</v>
      </c>
      <c r="AJ1" s="202"/>
      <c r="AK1" s="203"/>
      <c r="AL1" s="201" t="s">
        <v>60</v>
      </c>
      <c r="AM1" s="202"/>
      <c r="AN1" s="203"/>
      <c r="AO1" s="201" t="s">
        <v>61</v>
      </c>
      <c r="AP1" s="202"/>
      <c r="AQ1" s="203"/>
      <c r="AR1" s="201" t="s">
        <v>62</v>
      </c>
      <c r="AS1" s="202"/>
      <c r="AT1" s="203"/>
      <c r="AU1" s="201" t="s">
        <v>63</v>
      </c>
      <c r="AV1" s="202"/>
      <c r="AW1" s="203"/>
      <c r="AX1" s="201" t="s">
        <v>64</v>
      </c>
      <c r="AY1" s="202"/>
      <c r="AZ1" s="203"/>
      <c r="BA1" s="201" t="s">
        <v>65</v>
      </c>
      <c r="BB1" s="202"/>
      <c r="BC1" s="203"/>
      <c r="BD1" s="201" t="s">
        <v>66</v>
      </c>
      <c r="BE1" s="202"/>
      <c r="BF1" s="203"/>
      <c r="BG1" s="201" t="s">
        <v>67</v>
      </c>
      <c r="BH1" s="202"/>
      <c r="BI1" s="203"/>
      <c r="BJ1" s="201" t="s">
        <v>68</v>
      </c>
      <c r="BK1" s="202"/>
      <c r="BL1" s="203"/>
      <c r="BM1" s="201" t="s">
        <v>69</v>
      </c>
      <c r="BN1" s="202"/>
      <c r="BO1" s="203"/>
      <c r="BP1" s="201" t="s">
        <v>70</v>
      </c>
      <c r="BQ1" s="202"/>
      <c r="BR1" s="203"/>
      <c r="BS1" s="201" t="s">
        <v>71</v>
      </c>
      <c r="BT1" s="202"/>
      <c r="BU1" s="203"/>
      <c r="BV1" s="201" t="s">
        <v>72</v>
      </c>
      <c r="BW1" s="202"/>
      <c r="BX1" s="203"/>
      <c r="BY1" s="201" t="s">
        <v>73</v>
      </c>
      <c r="BZ1" s="202"/>
      <c r="CA1" s="203"/>
      <c r="CB1" s="206" t="s">
        <v>74</v>
      </c>
      <c r="CC1" s="204"/>
      <c r="CD1" s="205"/>
      <c r="CE1" s="201"/>
      <c r="CF1" s="204"/>
      <c r="CG1" s="205"/>
      <c r="CH1" s="206"/>
      <c r="CI1" s="204"/>
      <c r="CJ1" s="205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1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9" t="str">
        <f t="shared" si="7"/>
        <v/>
      </c>
      <c r="F255" s="59"/>
      <c r="G255" s="9" t="str">
        <f t="shared" si="8"/>
        <v/>
      </c>
      <c r="H255" s="60"/>
      <c r="I255" s="108" t="str">
        <f t="shared" si="9"/>
        <v/>
      </c>
      <c r="J255" s="110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1" priority="1">
      <formula>LEN(TRIM(J8))=0</formula>
    </cfRule>
    <cfRule type="cellIs" dxfId="10" priority="2" operator="greaterThanOrEqual">
      <formula>0</formula>
    </cfRule>
    <cfRule type="cellIs" dxfId="9" priority="3" operator="between">
      <formula>0%</formula>
      <formula>-5%</formula>
    </cfRule>
    <cfRule type="cellIs" dxfId="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09" t="str">
        <f ca="1">'LGA Registration'!A12</f>
        <v>LGA9</v>
      </c>
      <c r="B1" s="210"/>
      <c r="C1" s="118" t="s">
        <v>40</v>
      </c>
      <c r="D1" s="207" t="s">
        <v>7</v>
      </c>
      <c r="E1" s="208"/>
      <c r="F1" s="208"/>
      <c r="G1" s="208"/>
      <c r="H1" s="208"/>
      <c r="I1" s="208"/>
      <c r="J1" s="211" t="s">
        <v>8</v>
      </c>
      <c r="K1" s="201" t="s">
        <v>51</v>
      </c>
      <c r="L1" s="202"/>
      <c r="M1" s="203"/>
      <c r="N1" s="201" t="s">
        <v>52</v>
      </c>
      <c r="O1" s="204"/>
      <c r="P1" s="205"/>
      <c r="Q1" s="201" t="s">
        <v>53</v>
      </c>
      <c r="R1" s="204"/>
      <c r="S1" s="205"/>
      <c r="T1" s="201" t="s">
        <v>54</v>
      </c>
      <c r="U1" s="202"/>
      <c r="V1" s="203"/>
      <c r="W1" s="201" t="s">
        <v>55</v>
      </c>
      <c r="X1" s="204"/>
      <c r="Y1" s="203"/>
      <c r="Z1" s="201" t="s">
        <v>56</v>
      </c>
      <c r="AA1" s="204"/>
      <c r="AB1" s="205"/>
      <c r="AC1" s="201" t="s">
        <v>57</v>
      </c>
      <c r="AD1" s="204"/>
      <c r="AE1" s="203"/>
      <c r="AF1" s="201" t="s">
        <v>58</v>
      </c>
      <c r="AG1" s="204"/>
      <c r="AH1" s="205"/>
      <c r="AI1" s="201" t="s">
        <v>59</v>
      </c>
      <c r="AJ1" s="202"/>
      <c r="AK1" s="203"/>
      <c r="AL1" s="201" t="s">
        <v>60</v>
      </c>
      <c r="AM1" s="202"/>
      <c r="AN1" s="203"/>
      <c r="AO1" s="201" t="s">
        <v>61</v>
      </c>
      <c r="AP1" s="202"/>
      <c r="AQ1" s="203"/>
      <c r="AR1" s="201" t="s">
        <v>62</v>
      </c>
      <c r="AS1" s="202"/>
      <c r="AT1" s="203"/>
      <c r="AU1" s="201" t="s">
        <v>63</v>
      </c>
      <c r="AV1" s="202"/>
      <c r="AW1" s="203"/>
      <c r="AX1" s="201" t="s">
        <v>64</v>
      </c>
      <c r="AY1" s="202"/>
      <c r="AZ1" s="203"/>
      <c r="BA1" s="201" t="s">
        <v>65</v>
      </c>
      <c r="BB1" s="202"/>
      <c r="BC1" s="203"/>
      <c r="BD1" s="201" t="s">
        <v>66</v>
      </c>
      <c r="BE1" s="202"/>
      <c r="BF1" s="203"/>
      <c r="BG1" s="201" t="s">
        <v>67</v>
      </c>
      <c r="BH1" s="202"/>
      <c r="BI1" s="203"/>
      <c r="BJ1" s="201" t="s">
        <v>68</v>
      </c>
      <c r="BK1" s="202"/>
      <c r="BL1" s="203"/>
      <c r="BM1" s="201" t="s">
        <v>69</v>
      </c>
      <c r="BN1" s="202"/>
      <c r="BO1" s="203"/>
      <c r="BP1" s="201" t="s">
        <v>70</v>
      </c>
      <c r="BQ1" s="202"/>
      <c r="BR1" s="203"/>
      <c r="BS1" s="201" t="s">
        <v>71</v>
      </c>
      <c r="BT1" s="202"/>
      <c r="BU1" s="203"/>
      <c r="BV1" s="201" t="s">
        <v>72</v>
      </c>
      <c r="BW1" s="202"/>
      <c r="BX1" s="203"/>
      <c r="BY1" s="201" t="s">
        <v>73</v>
      </c>
      <c r="BZ1" s="202"/>
      <c r="CA1" s="203"/>
      <c r="CB1" s="206" t="s">
        <v>74</v>
      </c>
      <c r="CC1" s="204"/>
      <c r="CD1" s="205"/>
      <c r="CE1" s="201"/>
      <c r="CF1" s="204"/>
      <c r="CG1" s="205"/>
      <c r="CH1" s="206"/>
      <c r="CI1" s="204"/>
      <c r="CJ1" s="205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1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7"/>
        <v/>
      </c>
      <c r="F255" s="172"/>
      <c r="G255" s="171" t="str">
        <f t="shared" si="8"/>
        <v/>
      </c>
      <c r="H255" s="61"/>
      <c r="I255" s="173" t="str">
        <f t="shared" si="9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7" priority="1">
      <formula>LEN(TRIM(J8))=0</formula>
    </cfRule>
    <cfRule type="cellIs" dxfId="6" priority="2" operator="greaterThanOrEqual">
      <formula>0</formula>
    </cfRule>
    <cfRule type="cellIs" dxfId="5" priority="3" operator="between">
      <formula>0%</formula>
      <formula>-5%</formula>
    </cfRule>
    <cfRule type="cellIs" dxfId="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zoomScaleNormal="10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09" t="str">
        <f ca="1">'LGA Registration'!A13</f>
        <v>LGA10</v>
      </c>
      <c r="B1" s="210"/>
      <c r="C1" s="118" t="s">
        <v>40</v>
      </c>
      <c r="D1" s="207" t="s">
        <v>7</v>
      </c>
      <c r="E1" s="208"/>
      <c r="F1" s="208"/>
      <c r="G1" s="208"/>
      <c r="H1" s="208"/>
      <c r="I1" s="208"/>
      <c r="J1" s="211" t="s">
        <v>8</v>
      </c>
      <c r="K1" s="201" t="s">
        <v>51</v>
      </c>
      <c r="L1" s="202"/>
      <c r="M1" s="203"/>
      <c r="N1" s="201" t="s">
        <v>52</v>
      </c>
      <c r="O1" s="204"/>
      <c r="P1" s="205"/>
      <c r="Q1" s="201" t="s">
        <v>53</v>
      </c>
      <c r="R1" s="204"/>
      <c r="S1" s="205"/>
      <c r="T1" s="201" t="s">
        <v>54</v>
      </c>
      <c r="U1" s="202"/>
      <c r="V1" s="203"/>
      <c r="W1" s="201" t="s">
        <v>55</v>
      </c>
      <c r="X1" s="204"/>
      <c r="Y1" s="203"/>
      <c r="Z1" s="201" t="s">
        <v>56</v>
      </c>
      <c r="AA1" s="204"/>
      <c r="AB1" s="205"/>
      <c r="AC1" s="201" t="s">
        <v>57</v>
      </c>
      <c r="AD1" s="204"/>
      <c r="AE1" s="203"/>
      <c r="AF1" s="201" t="s">
        <v>58</v>
      </c>
      <c r="AG1" s="204"/>
      <c r="AH1" s="205"/>
      <c r="AI1" s="201" t="s">
        <v>59</v>
      </c>
      <c r="AJ1" s="202"/>
      <c r="AK1" s="203"/>
      <c r="AL1" s="201" t="s">
        <v>60</v>
      </c>
      <c r="AM1" s="202"/>
      <c r="AN1" s="203"/>
      <c r="AO1" s="201" t="s">
        <v>61</v>
      </c>
      <c r="AP1" s="202"/>
      <c r="AQ1" s="203"/>
      <c r="AR1" s="201" t="s">
        <v>62</v>
      </c>
      <c r="AS1" s="202"/>
      <c r="AT1" s="203"/>
      <c r="AU1" s="201" t="s">
        <v>63</v>
      </c>
      <c r="AV1" s="202"/>
      <c r="AW1" s="203"/>
      <c r="AX1" s="201" t="s">
        <v>64</v>
      </c>
      <c r="AY1" s="202"/>
      <c r="AZ1" s="203"/>
      <c r="BA1" s="201" t="s">
        <v>65</v>
      </c>
      <c r="BB1" s="202"/>
      <c r="BC1" s="203"/>
      <c r="BD1" s="201" t="s">
        <v>66</v>
      </c>
      <c r="BE1" s="202"/>
      <c r="BF1" s="203"/>
      <c r="BG1" s="201" t="s">
        <v>67</v>
      </c>
      <c r="BH1" s="202"/>
      <c r="BI1" s="203"/>
      <c r="BJ1" s="201" t="s">
        <v>68</v>
      </c>
      <c r="BK1" s="202"/>
      <c r="BL1" s="203"/>
      <c r="BM1" s="201" t="s">
        <v>69</v>
      </c>
      <c r="BN1" s="202"/>
      <c r="BO1" s="203"/>
      <c r="BP1" s="201" t="s">
        <v>70</v>
      </c>
      <c r="BQ1" s="202"/>
      <c r="BR1" s="203"/>
      <c r="BS1" s="201" t="s">
        <v>71</v>
      </c>
      <c r="BT1" s="202"/>
      <c r="BU1" s="203"/>
      <c r="BV1" s="201" t="s">
        <v>72</v>
      </c>
      <c r="BW1" s="202"/>
      <c r="BX1" s="203"/>
      <c r="BY1" s="201" t="s">
        <v>73</v>
      </c>
      <c r="BZ1" s="202"/>
      <c r="CA1" s="203"/>
      <c r="CB1" s="206" t="s">
        <v>74</v>
      </c>
      <c r="CC1" s="204"/>
      <c r="CD1" s="205"/>
      <c r="CE1" s="201"/>
      <c r="CF1" s="204"/>
      <c r="CG1" s="205"/>
      <c r="CH1" s="206"/>
      <c r="CI1" s="204"/>
      <c r="CJ1" s="205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1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37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ref="J238:J255" si="12">IFERROR(G238-E238,"")</f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2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2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2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Tarka</vt:lpstr>
      <vt:lpstr>Logo </vt:lpstr>
      <vt:lpstr>Katsina-Ala</vt:lpstr>
      <vt:lpstr>Gwer West</vt:lpstr>
      <vt:lpstr>Konshisha</vt:lpstr>
      <vt:lpstr>Buruku</vt:lpstr>
      <vt:lpstr>Ushongo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2017-01-26T08:26:40Z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52acbce1-6845-4a17-a63b-c817e4e45de1</vt:lpwstr>
  </property>
</Properties>
</file>