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Distritos" sheetId="1" state="visible" r:id="rId2"/>
    <sheet name="Población y RR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<sst xmlns="http://schemas.openxmlformats.org/spreadsheetml/2006/main" count="151" uniqueCount="48">
  <si>
    <t xml:space="preserve">Estado </t>
  </si>
  <si>
    <t xml:space="preserve">Distritos 1928</t>
  </si>
  <si>
    <t xml:space="preserve">Distritos 1930</t>
  </si>
  <si>
    <t xml:space="preserve">Diferencia</t>
  </si>
  <si>
    <t xml:space="preserve">Estado</t>
  </si>
  <si>
    <t xml:space="preserve">Población 1921</t>
  </si>
  <si>
    <t xml:space="preserve">Población 1930 </t>
  </si>
  <si>
    <t xml:space="preserve">PobEstado1930/Distritos1928</t>
  </si>
  <si>
    <t xml:space="preserve">PobEstado1930/Distritos1930</t>
  </si>
  <si>
    <t xml:space="preserve">RRI 1928</t>
  </si>
  <si>
    <t xml:space="preserve">RRI 1930</t>
  </si>
  <si>
    <t xml:space="preserve">Aguascalientes</t>
  </si>
  <si>
    <t xml:space="preserve">Baja California</t>
  </si>
  <si>
    <t xml:space="preserve">Baja California Norte</t>
  </si>
  <si>
    <t xml:space="preserve">Campeche</t>
  </si>
  <si>
    <t xml:space="preserve">Baja California Sur</t>
  </si>
  <si>
    <t xml:space="preserve">Coahuila</t>
  </si>
  <si>
    <t xml:space="preserve">Colima</t>
  </si>
  <si>
    <t xml:space="preserve">Chiapas</t>
  </si>
  <si>
    <t xml:space="preserve">Chihuahua</t>
  </si>
  <si>
    <t xml:space="preserve">D.F</t>
  </si>
  <si>
    <t xml:space="preserve">Durango </t>
  </si>
  <si>
    <t xml:space="preserve">Guanajuato</t>
  </si>
  <si>
    <t xml:space="preserve">Guerrero </t>
  </si>
  <si>
    <t xml:space="preserve">Hidalgo</t>
  </si>
  <si>
    <t xml:space="preserve">Jalisco </t>
  </si>
  <si>
    <t xml:space="preserve">México</t>
  </si>
  <si>
    <t xml:space="preserve">Michoacán </t>
  </si>
  <si>
    <t xml:space="preserve">Morelos</t>
  </si>
  <si>
    <t xml:space="preserve">Nayarit</t>
  </si>
  <si>
    <t xml:space="preserve">Nuevo León</t>
  </si>
  <si>
    <t xml:space="preserve">Oaxaca</t>
  </si>
  <si>
    <t xml:space="preserve">Puebla</t>
  </si>
  <si>
    <t xml:space="preserve">Querétaro</t>
  </si>
  <si>
    <t xml:space="preserve">Quintana Roo</t>
  </si>
  <si>
    <t xml:space="preserve">San Luis Potosí</t>
  </si>
  <si>
    <t xml:space="preserve">Sinaloa</t>
  </si>
  <si>
    <t xml:space="preserve">Sonora</t>
  </si>
  <si>
    <t xml:space="preserve">Tabasco</t>
  </si>
  <si>
    <t xml:space="preserve">Tamaulipas</t>
  </si>
  <si>
    <t xml:space="preserve">Tlaxcala</t>
  </si>
  <si>
    <t xml:space="preserve">Veracruz</t>
  </si>
  <si>
    <t xml:space="preserve">Yucatán</t>
  </si>
  <si>
    <t xml:space="preserve">Zacatecas </t>
  </si>
  <si>
    <t xml:space="preserve">Total </t>
  </si>
  <si>
    <t xml:space="preserve">Cambio</t>
  </si>
  <si>
    <t xml:space="preserve">Terr. Baja California</t>
  </si>
  <si>
    <t xml:space="preserve">Terr. Quintana Roo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</si>
</sst>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"/>
    <numFmt numFmtId="167" formatCode="0.00"/>
    <numFmt numFmtId="168" formatCode="0%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E6B9B8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L33 A1"/>
    </sheetView>
  </sheetViews>
  <sheetFormatPr defaultRowHeight="15"/>
  <cols>
    <col collapsed="false" hidden="false" max="1" min="1" style="0" width="13.6222222222222"/>
    <col collapsed="false" hidden="false" max="3" min="2" style="0" width="12.7407407407407"/>
    <col collapsed="false" hidden="false" max="4" min="4" style="0" width="10.6814814814815"/>
    <col collapsed="false" hidden="false" max="5" min="5" style="0" width="5.38888888888889"/>
    <col collapsed="false" hidden="false" max="6" min="6" style="0" width="18.6185185185185"/>
    <col collapsed="false" hidden="false" max="7" min="7" style="0" width="14.3074074074074"/>
    <col collapsed="false" hidden="false" max="8" min="8" style="0" width="14.6"/>
    <col collapsed="false" hidden="false" max="10" min="9" style="0" width="10.6814814814815"/>
    <col collapsed="false" hidden="false" max="12" min="11" style="0" width="26.6555555555556"/>
    <col collapsed="false" hidden="false" max="1025" min="13" style="0" width="10.68148148148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2" t="s">
        <v>6</v>
      </c>
      <c r="I1" s="2" t="s">
        <v>3</v>
      </c>
      <c r="K1" s="2" t="s">
        <v>7</v>
      </c>
      <c r="L1" s="2" t="s">
        <v>8</v>
      </c>
      <c r="N1" s="2" t="s">
        <v>9</v>
      </c>
      <c r="O1" s="2" t="s">
        <v>10</v>
      </c>
    </row>
    <row r="2" customFormat="false" ht="15" hidden="false" customHeight="false" outlineLevel="0" collapsed="false">
      <c r="A2" s="3" t="s">
        <v>11</v>
      </c>
      <c r="B2" s="3" t="n">
        <v>1</v>
      </c>
      <c r="C2" s="3" t="n">
        <v>2</v>
      </c>
      <c r="D2" s="3" t="n">
        <f aca="false">C2-B2</f>
        <v>1</v>
      </c>
      <c r="F2" s="4" t="s">
        <v>11</v>
      </c>
      <c r="G2" s="5" t="n">
        <v>107581</v>
      </c>
      <c r="H2" s="6" t="n">
        <v>132900</v>
      </c>
      <c r="I2" s="6" t="n">
        <f aca="false">H2-G2</f>
        <v>25319</v>
      </c>
      <c r="K2" s="3" t="n">
        <f aca="false">H2/B2</f>
        <v>132900</v>
      </c>
      <c r="L2" s="3" t="n">
        <f aca="false">H2/C2</f>
        <v>66450</v>
      </c>
      <c r="N2" s="7" t="n">
        <f aca="false">(H2/B2)/K2</f>
        <v>1</v>
      </c>
      <c r="O2" s="3" t="n">
        <f aca="false">(H2/C2)/L2</f>
        <v>1</v>
      </c>
    </row>
    <row r="3" customFormat="false" ht="15" hidden="false" customHeight="false" outlineLevel="0" collapsed="false">
      <c r="A3" s="3" t="s">
        <v>12</v>
      </c>
      <c r="B3" s="3" t="n">
        <v>1</v>
      </c>
      <c r="C3" s="3" t="n">
        <v>2</v>
      </c>
      <c r="D3" s="3" t="n">
        <f aca="false">C3-B3</f>
        <v>1</v>
      </c>
      <c r="F3" s="4" t="s">
        <v>13</v>
      </c>
      <c r="G3" s="5" t="n">
        <v>23537</v>
      </c>
      <c r="H3" s="6" t="n">
        <v>48327</v>
      </c>
      <c r="I3" s="6" t="n">
        <f aca="false">H3-G3</f>
        <v>24790</v>
      </c>
      <c r="K3" s="3" t="n">
        <f aca="false">H3/B3</f>
        <v>48327</v>
      </c>
      <c r="L3" s="3" t="n">
        <f aca="false">H3/C3</f>
        <v>24163.5</v>
      </c>
      <c r="N3" s="3" t="n">
        <f aca="false">(H3/B3)/K3</f>
        <v>1</v>
      </c>
      <c r="O3" s="3" t="n">
        <f aca="false">(H3/C3)/L3</f>
        <v>1</v>
      </c>
    </row>
    <row r="4" customFormat="false" ht="15" hidden="false" customHeight="false" outlineLevel="0" collapsed="false">
      <c r="A4" s="3" t="s">
        <v>14</v>
      </c>
      <c r="B4" s="3" t="n">
        <v>2</v>
      </c>
      <c r="C4" s="3" t="n">
        <v>2</v>
      </c>
      <c r="D4" s="3" t="n">
        <f aca="false">C4-B4</f>
        <v>0</v>
      </c>
      <c r="F4" s="4" t="s">
        <v>15</v>
      </c>
      <c r="G4" s="5" t="n">
        <v>39294</v>
      </c>
      <c r="H4" s="6" t="n">
        <v>47089</v>
      </c>
      <c r="I4" s="6" t="n">
        <f aca="false">H4-G4</f>
        <v>7795</v>
      </c>
      <c r="K4" s="3" t="n">
        <f aca="false">H4/B4</f>
        <v>23544.5</v>
      </c>
      <c r="L4" s="3" t="n">
        <f aca="false">H4/C4</f>
        <v>23544.5</v>
      </c>
      <c r="N4" s="3" t="n">
        <f aca="false">(H4/B4)/K4</f>
        <v>1</v>
      </c>
      <c r="O4" s="3" t="n">
        <f aca="false">(H4/C4)/L4</f>
        <v>1</v>
      </c>
    </row>
    <row r="5" customFormat="false" ht="15" hidden="false" customHeight="false" outlineLevel="0" collapsed="false">
      <c r="A5" s="3" t="s">
        <v>16</v>
      </c>
      <c r="B5" s="3" t="n">
        <v>6</v>
      </c>
      <c r="C5" s="3" t="n">
        <v>4</v>
      </c>
      <c r="D5" s="3" t="n">
        <f aca="false">C5-B5</f>
        <v>-2</v>
      </c>
      <c r="F5" s="4" t="s">
        <v>14</v>
      </c>
      <c r="G5" s="5" t="n">
        <v>76419</v>
      </c>
      <c r="H5" s="6" t="n">
        <v>84630</v>
      </c>
      <c r="I5" s="6" t="n">
        <f aca="false">H5-G5</f>
        <v>8211</v>
      </c>
      <c r="K5" s="3" t="n">
        <f aca="false">H5/B5</f>
        <v>14105</v>
      </c>
      <c r="L5" s="3" t="n">
        <f aca="false">H5/C5</f>
        <v>21157.5</v>
      </c>
      <c r="N5" s="3" t="n">
        <f aca="false">(H5/B5)/K5</f>
        <v>1</v>
      </c>
      <c r="O5" s="3" t="n">
        <f aca="false">(H5/C5)/L5</f>
        <v>1</v>
      </c>
    </row>
    <row r="6" customFormat="false" ht="15" hidden="false" customHeight="false" outlineLevel="0" collapsed="false">
      <c r="A6" s="3" t="s">
        <v>17</v>
      </c>
      <c r="B6" s="3" t="n">
        <v>2</v>
      </c>
      <c r="C6" s="3" t="n">
        <v>2</v>
      </c>
      <c r="D6" s="3" t="n">
        <f aca="false">C6-B6</f>
        <v>0</v>
      </c>
      <c r="F6" s="4" t="s">
        <v>16</v>
      </c>
      <c r="G6" s="5" t="n">
        <v>393480</v>
      </c>
      <c r="H6" s="6" t="n">
        <v>436425</v>
      </c>
      <c r="I6" s="6" t="n">
        <f aca="false">H6-G6</f>
        <v>42945</v>
      </c>
      <c r="K6" s="3" t="n">
        <f aca="false">H6/B6</f>
        <v>218212.5</v>
      </c>
      <c r="L6" s="3" t="n">
        <f aca="false">H6/C6</f>
        <v>218212.5</v>
      </c>
      <c r="N6" s="3" t="n">
        <f aca="false">(H6/B6)/K6</f>
        <v>1</v>
      </c>
      <c r="O6" s="3" t="n">
        <f aca="false">(H6/C6)/L6</f>
        <v>1</v>
      </c>
    </row>
    <row r="7" customFormat="false" ht="15" hidden="false" customHeight="false" outlineLevel="0" collapsed="false">
      <c r="A7" s="3" t="s">
        <v>18</v>
      </c>
      <c r="B7" s="3" t="n">
        <v>4</v>
      </c>
      <c r="C7" s="3" t="n">
        <v>4</v>
      </c>
      <c r="D7" s="3" t="n">
        <f aca="false">C7-B7</f>
        <v>0</v>
      </c>
      <c r="F7" s="4" t="s">
        <v>17</v>
      </c>
      <c r="G7" s="5" t="n">
        <v>91749</v>
      </c>
      <c r="H7" s="6" t="n">
        <v>61923</v>
      </c>
      <c r="I7" s="6" t="n">
        <f aca="false">H7-G7</f>
        <v>-29826</v>
      </c>
      <c r="K7" s="3" t="n">
        <f aca="false">H7/B7</f>
        <v>15480.75</v>
      </c>
      <c r="L7" s="3" t="n">
        <f aca="false">H7/C7</f>
        <v>15480.75</v>
      </c>
      <c r="N7" s="3" t="n">
        <f aca="false">(H7/B7)/K7</f>
        <v>1</v>
      </c>
      <c r="O7" s="3" t="n">
        <f aca="false">(H7/C7)/L7</f>
        <v>1</v>
      </c>
    </row>
    <row r="8" customFormat="false" ht="15" hidden="false" customHeight="false" outlineLevel="0" collapsed="false">
      <c r="A8" s="3" t="s">
        <v>19</v>
      </c>
      <c r="B8" s="3" t="n">
        <v>6</v>
      </c>
      <c r="C8" s="3" t="n">
        <v>4</v>
      </c>
      <c r="D8" s="3" t="n">
        <f aca="false">C8-B8</f>
        <v>-2</v>
      </c>
      <c r="F8" s="4" t="s">
        <v>18</v>
      </c>
      <c r="G8" s="5" t="n">
        <v>421744</v>
      </c>
      <c r="H8" s="6" t="n">
        <v>529983</v>
      </c>
      <c r="I8" s="6" t="n">
        <f aca="false">H8-G8</f>
        <v>108239</v>
      </c>
      <c r="K8" s="3" t="n">
        <f aca="false">H8/B8</f>
        <v>88330.5</v>
      </c>
      <c r="L8" s="3" t="n">
        <f aca="false">H8/C8</f>
        <v>132495.75</v>
      </c>
      <c r="N8" s="3" t="n">
        <f aca="false">(H8/B8)/K8</f>
        <v>1</v>
      </c>
      <c r="O8" s="3" t="n">
        <f aca="false">(H8/C8)/L8</f>
        <v>1</v>
      </c>
    </row>
    <row r="9" customFormat="false" ht="15" hidden="false" customHeight="false" outlineLevel="0" collapsed="false">
      <c r="A9" s="3" t="s">
        <v>20</v>
      </c>
      <c r="B9" s="3" t="n">
        <v>9</v>
      </c>
      <c r="C9" s="3" t="n">
        <v>9</v>
      </c>
      <c r="D9" s="3" t="n">
        <f aca="false">C9-B9</f>
        <v>0</v>
      </c>
      <c r="F9" s="4" t="s">
        <v>19</v>
      </c>
      <c r="G9" s="5" t="n">
        <v>401622</v>
      </c>
      <c r="H9" s="6" t="n">
        <v>491792</v>
      </c>
      <c r="I9" s="6" t="n">
        <f aca="false">H9-G9</f>
        <v>90170</v>
      </c>
      <c r="K9" s="3" t="n">
        <f aca="false">H9/B9</f>
        <v>54643.5555555556</v>
      </c>
      <c r="L9" s="3" t="n">
        <f aca="false">H9/C9</f>
        <v>54643.5555555556</v>
      </c>
      <c r="N9" s="3" t="n">
        <f aca="false">(H9/B9)/K9</f>
        <v>1</v>
      </c>
      <c r="O9" s="3" t="n">
        <f aca="false">(H9/C9)/L9</f>
        <v>1</v>
      </c>
    </row>
    <row r="10" customFormat="false" ht="15" hidden="false" customHeight="false" outlineLevel="0" collapsed="false">
      <c r="A10" s="3" t="s">
        <v>21</v>
      </c>
      <c r="B10" s="3" t="n">
        <v>8</v>
      </c>
      <c r="C10" s="3" t="n">
        <v>3</v>
      </c>
      <c r="D10" s="3" t="n">
        <f aca="false">C10-B10</f>
        <v>-5</v>
      </c>
      <c r="F10" s="4" t="s">
        <v>20</v>
      </c>
      <c r="G10" s="5" t="n">
        <v>906063</v>
      </c>
      <c r="H10" s="6" t="n">
        <v>1229576</v>
      </c>
      <c r="I10" s="6" t="n">
        <f aca="false">H10-G10</f>
        <v>323513</v>
      </c>
      <c r="K10" s="3" t="n">
        <f aca="false">H10/B10</f>
        <v>153697</v>
      </c>
      <c r="L10" s="3" t="n">
        <f aca="false">H10/C10</f>
        <v>409858.666666667</v>
      </c>
      <c r="N10" s="3" t="n">
        <f aca="false">(H10/B10)/K10</f>
        <v>1</v>
      </c>
      <c r="O10" s="3" t="n">
        <f aca="false">(H10/C10)/L10</f>
        <v>1</v>
      </c>
    </row>
    <row r="11" customFormat="false" ht="15" hidden="false" customHeight="false" outlineLevel="0" collapsed="false">
      <c r="A11" s="8" t="s">
        <v>22</v>
      </c>
      <c r="B11" s="8" t="n">
        <v>21</v>
      </c>
      <c r="C11" s="8" t="n">
        <v>9</v>
      </c>
      <c r="D11" s="8" t="n">
        <f aca="false">C11-B11</f>
        <v>-12</v>
      </c>
      <c r="F11" s="8" t="s">
        <v>21</v>
      </c>
      <c r="G11" s="9" t="n">
        <v>336766</v>
      </c>
      <c r="H11" s="10" t="n">
        <v>404364</v>
      </c>
      <c r="I11" s="10" t="n">
        <f aca="false">H11-G11</f>
        <v>67598</v>
      </c>
      <c r="K11" s="3" t="n">
        <f aca="false">H11/B11</f>
        <v>19255.4285714286</v>
      </c>
      <c r="L11" s="3" t="n">
        <f aca="false">H11/C11</f>
        <v>44929.3333333333</v>
      </c>
      <c r="N11" s="3" t="n">
        <f aca="false">(H11/B11)/K11</f>
        <v>1</v>
      </c>
      <c r="O11" s="3" t="n">
        <f aca="false">(H11/C11)/L11</f>
        <v>1</v>
      </c>
    </row>
    <row r="12" customFormat="false" ht="15" hidden="false" customHeight="false" outlineLevel="0" collapsed="false">
      <c r="A12" s="8" t="s">
        <v>23</v>
      </c>
      <c r="B12" s="8" t="n">
        <v>6</v>
      </c>
      <c r="C12" s="8" t="n">
        <v>3</v>
      </c>
      <c r="D12" s="8" t="n">
        <f aca="false">C12-B12</f>
        <v>-3</v>
      </c>
      <c r="F12" s="8" t="s">
        <v>22</v>
      </c>
      <c r="G12" s="9" t="n">
        <v>860364</v>
      </c>
      <c r="H12" s="10" t="n">
        <v>987801</v>
      </c>
      <c r="I12" s="10" t="n">
        <f aca="false">H12-G12</f>
        <v>127437</v>
      </c>
      <c r="K12" s="3" t="n">
        <f aca="false">H12/B12</f>
        <v>164633.5</v>
      </c>
      <c r="L12" s="3" t="n">
        <f aca="false">H12/C12</f>
        <v>329267</v>
      </c>
      <c r="N12" s="3" t="n">
        <f aca="false">(H12/B12)/K12</f>
        <v>1</v>
      </c>
      <c r="O12" s="3" t="n">
        <f aca="false">(H12/C12)/L12</f>
        <v>1</v>
      </c>
    </row>
    <row r="13" customFormat="false" ht="15" hidden="false" customHeight="false" outlineLevel="0" collapsed="false">
      <c r="A13" s="3" t="s">
        <v>24</v>
      </c>
      <c r="B13" s="3" t="n">
        <v>4</v>
      </c>
      <c r="C13" s="3" t="n">
        <v>6</v>
      </c>
      <c r="D13" s="3" t="n">
        <f aca="false">C13-B13</f>
        <v>2</v>
      </c>
      <c r="F13" s="8" t="s">
        <v>23</v>
      </c>
      <c r="G13" s="9" t="n">
        <v>566836</v>
      </c>
      <c r="H13" s="10" t="n">
        <v>641690</v>
      </c>
      <c r="I13" s="10" t="n">
        <f aca="false">H13-G13</f>
        <v>74854</v>
      </c>
      <c r="K13" s="3" t="n">
        <f aca="false">H13/B13</f>
        <v>160422.5</v>
      </c>
      <c r="L13" s="3" t="n">
        <f aca="false">H13/C13</f>
        <v>106948.333333333</v>
      </c>
      <c r="N13" s="3" t="n">
        <f aca="false">(H13/B13)/K13</f>
        <v>1</v>
      </c>
      <c r="O13" s="3" t="n">
        <f aca="false">(H13/C13)/L13</f>
        <v>1</v>
      </c>
    </row>
    <row r="14" customFormat="false" ht="15" hidden="false" customHeight="false" outlineLevel="0" collapsed="false">
      <c r="A14" s="8" t="s">
        <v>25</v>
      </c>
      <c r="B14" s="8" t="n">
        <v>21</v>
      </c>
      <c r="C14" s="8" t="n">
        <v>12</v>
      </c>
      <c r="D14" s="8" t="n">
        <f aca="false">C14-B14</f>
        <v>-9</v>
      </c>
      <c r="F14" s="4" t="s">
        <v>24</v>
      </c>
      <c r="G14" s="5" t="n">
        <v>622241</v>
      </c>
      <c r="H14" s="6" t="n">
        <v>677772</v>
      </c>
      <c r="I14" s="6" t="n">
        <f aca="false">H14-G14</f>
        <v>55531</v>
      </c>
      <c r="K14" s="3" t="n">
        <f aca="false">H14/B14</f>
        <v>32274.8571428571</v>
      </c>
      <c r="L14" s="3" t="n">
        <f aca="false">H14/C14</f>
        <v>56481</v>
      </c>
      <c r="N14" s="3" t="n">
        <f aca="false">(H14/B14)/K14</f>
        <v>1</v>
      </c>
      <c r="O14" s="3" t="n">
        <f aca="false">(H14/C14)/L14</f>
        <v>1</v>
      </c>
    </row>
    <row r="15" customFormat="false" ht="15" hidden="false" customHeight="false" outlineLevel="0" collapsed="false">
      <c r="A15" s="8" t="s">
        <v>26</v>
      </c>
      <c r="B15" s="8" t="n">
        <v>16</v>
      </c>
      <c r="C15" s="8" t="n">
        <v>9</v>
      </c>
      <c r="D15" s="8" t="n">
        <f aca="false">C15-B15</f>
        <v>-7</v>
      </c>
      <c r="F15" s="8" t="s">
        <v>25</v>
      </c>
      <c r="G15" s="9" t="n">
        <v>1191957</v>
      </c>
      <c r="H15" s="10" t="n">
        <v>1255346</v>
      </c>
      <c r="I15" s="10" t="n">
        <f aca="false">H15-G15</f>
        <v>63389</v>
      </c>
      <c r="K15" s="3" t="n">
        <f aca="false">H15/B15</f>
        <v>78459.125</v>
      </c>
      <c r="L15" s="3" t="n">
        <f aca="false">H15/C15</f>
        <v>139482.888888889</v>
      </c>
      <c r="N15" s="3" t="n">
        <f aca="false">(H15/B15)/K15</f>
        <v>1</v>
      </c>
      <c r="O15" s="3" t="n">
        <f aca="false">(H15/C15)/L15</f>
        <v>1</v>
      </c>
    </row>
    <row r="16" customFormat="false" ht="15" hidden="false" customHeight="false" outlineLevel="0" collapsed="false">
      <c r="A16" s="3" t="s">
        <v>27</v>
      </c>
      <c r="B16" s="3" t="n">
        <v>13</v>
      </c>
      <c r="C16" s="3" t="n">
        <v>8</v>
      </c>
      <c r="D16" s="3" t="n">
        <f aca="false">C16-B16</f>
        <v>-5</v>
      </c>
      <c r="F16" s="8" t="s">
        <v>26</v>
      </c>
      <c r="G16" s="9" t="n">
        <v>884617</v>
      </c>
      <c r="H16" s="10" t="n">
        <v>990112</v>
      </c>
      <c r="I16" s="10" t="n">
        <f aca="false">H16-G16</f>
        <v>105495</v>
      </c>
      <c r="K16" s="3" t="n">
        <f aca="false">H16/B16</f>
        <v>76162.4615384615</v>
      </c>
      <c r="L16" s="3" t="n">
        <f aca="false">H16/C16</f>
        <v>123764</v>
      </c>
      <c r="N16" s="3" t="n">
        <f aca="false">(H16/B16)/K16</f>
        <v>1</v>
      </c>
      <c r="O16" s="3" t="n">
        <f aca="false">(H16/C16)/L16</f>
        <v>1</v>
      </c>
    </row>
    <row r="17" customFormat="false" ht="15" hidden="false" customHeight="false" outlineLevel="0" collapsed="false">
      <c r="A17" s="3" t="s">
        <v>28</v>
      </c>
      <c r="B17" s="3" t="n">
        <v>3</v>
      </c>
      <c r="C17" s="3" t="n">
        <v>2</v>
      </c>
      <c r="D17" s="3" t="n">
        <f aca="false">C17-B17</f>
        <v>-1</v>
      </c>
      <c r="F17" s="4" t="s">
        <v>27</v>
      </c>
      <c r="G17" s="5" t="n">
        <v>939849</v>
      </c>
      <c r="H17" s="6" t="n">
        <v>1048381</v>
      </c>
      <c r="I17" s="6" t="n">
        <f aca="false">H17-G17</f>
        <v>108532</v>
      </c>
      <c r="K17" s="3" t="n">
        <f aca="false">H17/B17</f>
        <v>349460.333333333</v>
      </c>
      <c r="L17" s="3" t="n">
        <f aca="false">H17/C17</f>
        <v>524190.5</v>
      </c>
      <c r="N17" s="3" t="n">
        <f aca="false">(H17/B17)/K17</f>
        <v>1</v>
      </c>
      <c r="O17" s="3" t="n">
        <f aca="false">(H17/C17)/L17</f>
        <v>1</v>
      </c>
    </row>
    <row r="18" customFormat="false" ht="15" hidden="false" customHeight="false" outlineLevel="0" collapsed="false">
      <c r="A18" s="3" t="s">
        <v>29</v>
      </c>
      <c r="B18" s="3" t="n">
        <v>3</v>
      </c>
      <c r="C18" s="3" t="n">
        <v>2</v>
      </c>
      <c r="D18" s="3" t="n">
        <f aca="false">C18-B18</f>
        <v>-1</v>
      </c>
      <c r="F18" s="4" t="s">
        <v>28</v>
      </c>
      <c r="G18" s="5" t="n">
        <v>103440</v>
      </c>
      <c r="H18" s="6" t="n">
        <v>132068</v>
      </c>
      <c r="I18" s="6" t="n">
        <f aca="false">H18-G18</f>
        <v>28628</v>
      </c>
      <c r="K18" s="3" t="n">
        <f aca="false">H18/B18</f>
        <v>44022.6666666667</v>
      </c>
      <c r="L18" s="3" t="n">
        <f aca="false">H18/C18</f>
        <v>66034</v>
      </c>
      <c r="N18" s="3" t="n">
        <f aca="false">(H18/B18)/K18</f>
        <v>1</v>
      </c>
      <c r="O18" s="3" t="n">
        <f aca="false">(H18/C18)/L18</f>
        <v>1</v>
      </c>
    </row>
    <row r="19" customFormat="false" ht="15" hidden="false" customHeight="false" outlineLevel="0" collapsed="false">
      <c r="A19" s="3" t="s">
        <v>30</v>
      </c>
      <c r="B19" s="3" t="n">
        <v>6</v>
      </c>
      <c r="C19" s="3" t="n">
        <v>3</v>
      </c>
      <c r="D19" s="3" t="n">
        <f aca="false">C19-B19</f>
        <v>-3</v>
      </c>
      <c r="F19" s="4" t="s">
        <v>29</v>
      </c>
      <c r="G19" s="5" t="n">
        <v>163183</v>
      </c>
      <c r="H19" s="6" t="n">
        <v>167724</v>
      </c>
      <c r="I19" s="6" t="n">
        <f aca="false">H19-G19</f>
        <v>4541</v>
      </c>
      <c r="K19" s="3" t="n">
        <f aca="false">H19/B19</f>
        <v>27954</v>
      </c>
      <c r="L19" s="3" t="n">
        <f aca="false">H19/C19</f>
        <v>55908</v>
      </c>
      <c r="N19" s="3" t="n">
        <f aca="false">(H19/B19)/K19</f>
        <v>1</v>
      </c>
      <c r="O19" s="3" t="n">
        <f aca="false">(H19/C19)/L19</f>
        <v>1</v>
      </c>
    </row>
    <row r="20" customFormat="false" ht="15" hidden="false" customHeight="false" outlineLevel="0" collapsed="false">
      <c r="A20" s="3" t="s">
        <v>31</v>
      </c>
      <c r="B20" s="3" t="n">
        <v>13</v>
      </c>
      <c r="C20" s="3" t="n">
        <v>9</v>
      </c>
      <c r="D20" s="3" t="n">
        <f aca="false">C20-B20</f>
        <v>-4</v>
      </c>
      <c r="F20" s="4" t="s">
        <v>30</v>
      </c>
      <c r="G20" s="5" t="n">
        <v>336412</v>
      </c>
      <c r="H20" s="6" t="n">
        <v>417491</v>
      </c>
      <c r="I20" s="6" t="n">
        <f aca="false">H20-G20</f>
        <v>81079</v>
      </c>
      <c r="K20" s="3" t="n">
        <f aca="false">H20/B20</f>
        <v>32114.6923076923</v>
      </c>
      <c r="L20" s="3" t="n">
        <f aca="false">H20/C20</f>
        <v>46387.8888888889</v>
      </c>
      <c r="N20" s="3" t="n">
        <f aca="false">(H20/B20)/K20</f>
        <v>1</v>
      </c>
      <c r="O20" s="3" t="n">
        <f aca="false">(H20/C20)/L20</f>
        <v>1</v>
      </c>
    </row>
    <row r="21" customFormat="false" ht="15" hidden="false" customHeight="false" outlineLevel="0" collapsed="false">
      <c r="A21" s="8" t="s">
        <v>32</v>
      </c>
      <c r="B21" s="8" t="n">
        <v>14</v>
      </c>
      <c r="C21" s="8" t="n">
        <v>3</v>
      </c>
      <c r="D21" s="8" t="n">
        <f aca="false">C21-B21</f>
        <v>-11</v>
      </c>
      <c r="F21" s="4" t="s">
        <v>31</v>
      </c>
      <c r="G21" s="5" t="n">
        <v>976005</v>
      </c>
      <c r="H21" s="6" t="n">
        <v>1084549</v>
      </c>
      <c r="I21" s="6" t="n">
        <f aca="false">H21-G21</f>
        <v>108544</v>
      </c>
      <c r="K21" s="3" t="n">
        <f aca="false">H21/B21</f>
        <v>77467.7857142857</v>
      </c>
      <c r="L21" s="3" t="n">
        <f aca="false">H21/C21</f>
        <v>361516.333333333</v>
      </c>
      <c r="N21" s="3" t="n">
        <f aca="false">(H21/B21)/K21</f>
        <v>1</v>
      </c>
      <c r="O21" s="3" t="n">
        <f aca="false">(H21/C21)/L21</f>
        <v>1</v>
      </c>
    </row>
    <row r="22" customFormat="false" ht="15" hidden="false" customHeight="false" outlineLevel="0" collapsed="false">
      <c r="A22" s="3" t="s">
        <v>33</v>
      </c>
      <c r="B22" s="3" t="n">
        <v>2</v>
      </c>
      <c r="C22" s="3" t="n">
        <v>2</v>
      </c>
      <c r="D22" s="3" t="n">
        <f aca="false">C22-B22</f>
        <v>0</v>
      </c>
      <c r="F22" s="8" t="s">
        <v>32</v>
      </c>
      <c r="G22" s="9" t="n">
        <v>1024955</v>
      </c>
      <c r="H22" s="10" t="n">
        <v>1150425</v>
      </c>
      <c r="I22" s="10" t="n">
        <f aca="false">H22-G22</f>
        <v>125470</v>
      </c>
      <c r="K22" s="3" t="n">
        <f aca="false">H22/B22</f>
        <v>575212.5</v>
      </c>
      <c r="L22" s="3" t="n">
        <f aca="false">H22/C22</f>
        <v>575212.5</v>
      </c>
      <c r="N22" s="3" t="n">
        <f aca="false">(H22/B22)/K22</f>
        <v>1</v>
      </c>
      <c r="O22" s="3" t="n">
        <f aca="false">(H22/C22)/L22</f>
        <v>1</v>
      </c>
    </row>
    <row r="23" customFormat="false" ht="15" hidden="false" customHeight="false" outlineLevel="0" collapsed="false">
      <c r="A23" s="3" t="s">
        <v>34</v>
      </c>
      <c r="B23" s="3" t="n">
        <v>1</v>
      </c>
      <c r="C23" s="3" t="n">
        <v>1</v>
      </c>
      <c r="D23" s="3" t="n">
        <f aca="false">C23-B23</f>
        <v>0</v>
      </c>
      <c r="F23" s="4" t="s">
        <v>33</v>
      </c>
      <c r="G23" s="5" t="n">
        <v>220231</v>
      </c>
      <c r="H23" s="6" t="n">
        <v>234058</v>
      </c>
      <c r="I23" s="6" t="n">
        <f aca="false">H23-G23</f>
        <v>13827</v>
      </c>
      <c r="K23" s="3" t="n">
        <f aca="false">H23/B23</f>
        <v>234058</v>
      </c>
      <c r="L23" s="3" t="n">
        <f aca="false">H23/C23</f>
        <v>234058</v>
      </c>
      <c r="N23" s="3" t="n">
        <f aca="false">(H23/B23)/K23</f>
        <v>1</v>
      </c>
      <c r="O23" s="3" t="n">
        <f aca="false">(H23/C23)/L23</f>
        <v>1</v>
      </c>
    </row>
    <row r="24" customFormat="false" ht="15" hidden="false" customHeight="false" outlineLevel="0" collapsed="false">
      <c r="A24" s="8" t="s">
        <v>35</v>
      </c>
      <c r="B24" s="8" t="n">
        <v>12</v>
      </c>
      <c r="C24" s="8" t="n">
        <v>5</v>
      </c>
      <c r="D24" s="8" t="n">
        <f aca="false">C24-B24</f>
        <v>-7</v>
      </c>
      <c r="F24" s="4" t="s">
        <v>34</v>
      </c>
      <c r="G24" s="5" t="n">
        <v>10966</v>
      </c>
      <c r="H24" s="6" t="n">
        <v>10620</v>
      </c>
      <c r="I24" s="6" t="n">
        <f aca="false">H24-G24</f>
        <v>-346</v>
      </c>
      <c r="K24" s="3" t="n">
        <f aca="false">H24/B24</f>
        <v>885</v>
      </c>
      <c r="L24" s="3" t="n">
        <f aca="false">H24/C24</f>
        <v>2124</v>
      </c>
      <c r="N24" s="3" t="n">
        <f aca="false">(H24/B24)/K24</f>
        <v>1</v>
      </c>
      <c r="O24" s="3" t="n">
        <f aca="false">(H24/C24)/L24</f>
        <v>1</v>
      </c>
    </row>
    <row r="25" customFormat="false" ht="15" hidden="false" customHeight="false" outlineLevel="0" collapsed="false">
      <c r="A25" s="3" t="s">
        <v>36</v>
      </c>
      <c r="B25" s="3" t="n">
        <v>7</v>
      </c>
      <c r="C25" s="3" t="n">
        <v>3</v>
      </c>
      <c r="D25" s="3" t="n">
        <f aca="false">C25-B25</f>
        <v>-4</v>
      </c>
      <c r="F25" s="8" t="s">
        <v>35</v>
      </c>
      <c r="G25" s="9" t="n">
        <v>445681</v>
      </c>
      <c r="H25" s="10" t="n">
        <v>579831</v>
      </c>
      <c r="I25" s="10" t="n">
        <f aca="false">H25-G25</f>
        <v>134150</v>
      </c>
      <c r="K25" s="3" t="n">
        <f aca="false">H25/B25</f>
        <v>82833</v>
      </c>
      <c r="L25" s="3" t="n">
        <f aca="false">H25/C25</f>
        <v>193277</v>
      </c>
      <c r="N25" s="3" t="n">
        <f aca="false">(H25/B25)/K25</f>
        <v>1</v>
      </c>
      <c r="O25" s="3" t="n">
        <f aca="false">(H25/C25)/L25</f>
        <v>1</v>
      </c>
    </row>
    <row r="26" customFormat="false" ht="15" hidden="false" customHeight="false" outlineLevel="0" collapsed="false">
      <c r="A26" s="3" t="s">
        <v>37</v>
      </c>
      <c r="B26" s="3" t="n">
        <v>5</v>
      </c>
      <c r="C26" s="3" t="n">
        <v>3</v>
      </c>
      <c r="D26" s="3" t="n">
        <f aca="false">C26-B26</f>
        <v>-2</v>
      </c>
      <c r="F26" s="4" t="s">
        <v>36</v>
      </c>
      <c r="G26" s="5" t="n">
        <v>341265</v>
      </c>
      <c r="H26" s="6" t="n">
        <v>395618</v>
      </c>
      <c r="I26" s="6" t="n">
        <f aca="false">H26-G26</f>
        <v>54353</v>
      </c>
      <c r="K26" s="3" t="n">
        <f aca="false">H26/B26</f>
        <v>79123.6</v>
      </c>
      <c r="L26" s="3" t="n">
        <f aca="false">H26/C26</f>
        <v>131872.666666667</v>
      </c>
      <c r="N26" s="3" t="n">
        <f aca="false">(H26/B26)/K26</f>
        <v>1</v>
      </c>
      <c r="O26" s="3" t="n">
        <f aca="false">(H26/C26)/L26</f>
        <v>1</v>
      </c>
    </row>
    <row r="27" customFormat="false" ht="15" hidden="false" customHeight="false" outlineLevel="0" collapsed="false">
      <c r="A27" s="3" t="s">
        <v>38</v>
      </c>
      <c r="B27" s="3" t="n">
        <v>4</v>
      </c>
      <c r="C27" s="3" t="n">
        <v>2</v>
      </c>
      <c r="D27" s="3" t="n">
        <f aca="false">C27-B27</f>
        <v>-2</v>
      </c>
      <c r="F27" s="4" t="s">
        <v>37</v>
      </c>
      <c r="G27" s="5" t="n">
        <v>275127</v>
      </c>
      <c r="H27" s="6" t="n">
        <v>316271</v>
      </c>
      <c r="I27" s="6" t="n">
        <f aca="false">H27-G27</f>
        <v>41144</v>
      </c>
      <c r="K27" s="3" t="n">
        <f aca="false">H27/B27</f>
        <v>79067.75</v>
      </c>
      <c r="L27" s="3" t="n">
        <f aca="false">H27/C27</f>
        <v>158135.5</v>
      </c>
      <c r="N27" s="3" t="n">
        <f aca="false">(H27/B27)/K27</f>
        <v>1</v>
      </c>
      <c r="O27" s="3" t="n">
        <f aca="false">(H27/C27)/L27</f>
        <v>1</v>
      </c>
    </row>
    <row r="28" customFormat="false" ht="15" hidden="false" customHeight="false" outlineLevel="0" collapsed="false">
      <c r="A28" s="3" t="s">
        <v>39</v>
      </c>
      <c r="B28" s="3" t="n">
        <v>5</v>
      </c>
      <c r="C28" s="3" t="n">
        <v>3</v>
      </c>
      <c r="D28" s="3" t="n">
        <f aca="false">C28-B28</f>
        <v>-2</v>
      </c>
      <c r="F28" s="4" t="s">
        <v>38</v>
      </c>
      <c r="G28" s="5" t="n">
        <v>210437</v>
      </c>
      <c r="H28" s="6" t="n">
        <v>224023</v>
      </c>
      <c r="I28" s="6" t="n">
        <f aca="false">H28-G28</f>
        <v>13586</v>
      </c>
      <c r="K28" s="3" t="n">
        <f aca="false">H28/B28</f>
        <v>44804.6</v>
      </c>
      <c r="L28" s="3" t="n">
        <f aca="false">H28/C28</f>
        <v>74674.3333333333</v>
      </c>
      <c r="N28" s="3" t="n">
        <f aca="false">(H28/B28)/K28</f>
        <v>1</v>
      </c>
      <c r="O28" s="3" t="n">
        <f aca="false">(H28/C28)/L28</f>
        <v>1</v>
      </c>
    </row>
    <row r="29" customFormat="false" ht="15" hidden="false" customHeight="false" outlineLevel="0" collapsed="false">
      <c r="A29" s="3" t="s">
        <v>40</v>
      </c>
      <c r="B29" s="3" t="n">
        <v>3</v>
      </c>
      <c r="C29" s="3" t="n">
        <v>2</v>
      </c>
      <c r="D29" s="3" t="n">
        <f aca="false">C29-B29</f>
        <v>-1</v>
      </c>
      <c r="F29" s="4" t="s">
        <v>39</v>
      </c>
      <c r="G29" s="5" t="n">
        <v>286904</v>
      </c>
      <c r="H29" s="6" t="n">
        <v>344039</v>
      </c>
      <c r="I29" s="6" t="n">
        <f aca="false">H29-G29</f>
        <v>57135</v>
      </c>
      <c r="K29" s="3" t="n">
        <f aca="false">H29/B29</f>
        <v>114679.666666667</v>
      </c>
      <c r="L29" s="3" t="n">
        <f aca="false">H29/C29</f>
        <v>172019.5</v>
      </c>
      <c r="N29" s="3" t="n">
        <f aca="false">(H29/B29)/K29</f>
        <v>1</v>
      </c>
      <c r="O29" s="3" t="n">
        <f aca="false">(H29/C29)/L29</f>
        <v>1</v>
      </c>
    </row>
    <row r="30" customFormat="false" ht="15" hidden="false" customHeight="false" outlineLevel="0" collapsed="false">
      <c r="A30" s="8" t="s">
        <v>41</v>
      </c>
      <c r="B30" s="8" t="n">
        <v>20</v>
      </c>
      <c r="C30" s="8" t="n">
        <v>11</v>
      </c>
      <c r="D30" s="8" t="n">
        <f aca="false">C30-B30</f>
        <v>-9</v>
      </c>
      <c r="F30" s="4" t="s">
        <v>40</v>
      </c>
      <c r="G30" s="5" t="n">
        <v>178570</v>
      </c>
      <c r="H30" s="6" t="n">
        <v>205458</v>
      </c>
      <c r="I30" s="6" t="n">
        <f aca="false">H30-G30</f>
        <v>26888</v>
      </c>
      <c r="K30" s="3" t="n">
        <f aca="false">H30/B30</f>
        <v>10272.9</v>
      </c>
      <c r="L30" s="3" t="n">
        <f aca="false">H30/C30</f>
        <v>18678</v>
      </c>
      <c r="N30" s="3" t="n">
        <f aca="false">(H30/B30)/K30</f>
        <v>1</v>
      </c>
      <c r="O30" s="3" t="n">
        <f aca="false">(H30/C30)/L30</f>
        <v>1</v>
      </c>
    </row>
    <row r="31" customFormat="false" ht="15" hidden="false" customHeight="false" outlineLevel="0" collapsed="false">
      <c r="A31" s="3" t="s">
        <v>42</v>
      </c>
      <c r="B31" s="3" t="n">
        <v>6</v>
      </c>
      <c r="C31" s="3" t="n">
        <v>4</v>
      </c>
      <c r="D31" s="3" t="n">
        <f aca="false">C31-B31</f>
        <v>-2</v>
      </c>
      <c r="F31" s="8" t="s">
        <v>41</v>
      </c>
      <c r="G31" s="9" t="n">
        <v>1159935</v>
      </c>
      <c r="H31" s="10" t="n">
        <v>1377293</v>
      </c>
      <c r="I31" s="10" t="n">
        <f aca="false">H31-G31</f>
        <v>217358</v>
      </c>
      <c r="K31" s="3" t="n">
        <f aca="false">H31/B31</f>
        <v>229548.833333333</v>
      </c>
      <c r="L31" s="3" t="n">
        <f aca="false">H31/C31</f>
        <v>344323.25</v>
      </c>
      <c r="N31" s="3" t="n">
        <f aca="false">(H31/B31)/K31</f>
        <v>1</v>
      </c>
      <c r="O31" s="3" t="n">
        <f aca="false">(H31/C31)/L31</f>
        <v>1</v>
      </c>
    </row>
    <row r="32" customFormat="false" ht="15" hidden="false" customHeight="false" outlineLevel="0" collapsed="false">
      <c r="A32" s="3" t="s">
        <v>43</v>
      </c>
      <c r="B32" s="3" t="n">
        <v>9</v>
      </c>
      <c r="C32" s="3" t="n">
        <v>4</v>
      </c>
      <c r="D32" s="3" t="n">
        <f aca="false">C32-B32</f>
        <v>-5</v>
      </c>
      <c r="F32" s="4" t="s">
        <v>42</v>
      </c>
      <c r="G32" s="5" t="n">
        <v>358221</v>
      </c>
      <c r="H32" s="6" t="n">
        <v>386096</v>
      </c>
      <c r="I32" s="6" t="n">
        <f aca="false">H32-G32</f>
        <v>27875</v>
      </c>
      <c r="K32" s="3" t="n">
        <f aca="false">H32/B32</f>
        <v>42899.5555555556</v>
      </c>
      <c r="L32" s="3" t="n">
        <f aca="false">H32/C32</f>
        <v>96524</v>
      </c>
      <c r="N32" s="3" t="n">
        <f aca="false">(H32/B32)/K32</f>
        <v>1</v>
      </c>
      <c r="O32" s="3" t="n">
        <f aca="false">(H32/C32)/L32</f>
        <v>1</v>
      </c>
    </row>
    <row r="33" customFormat="false" ht="15" hidden="false" customHeight="false" outlineLevel="0" collapsed="false">
      <c r="A33" s="3" t="s">
        <v>44</v>
      </c>
      <c r="B33" s="3" t="n">
        <f aca="false">SUM(B2:B32)</f>
        <v>233</v>
      </c>
      <c r="C33" s="3" t="n">
        <f aca="false">SUM(C2:C32)</f>
        <v>138</v>
      </c>
      <c r="D33" s="3" t="n">
        <f aca="false">SUM(D2:D32)</f>
        <v>-95</v>
      </c>
      <c r="F33" s="4" t="s">
        <v>43</v>
      </c>
      <c r="G33" s="5" t="n">
        <v>379329</v>
      </c>
      <c r="H33" s="6" t="n">
        <v>459047</v>
      </c>
      <c r="I33" s="6" t="n">
        <f aca="false">H33-G33</f>
        <v>79718</v>
      </c>
      <c r="K33" s="3" t="n">
        <f aca="false">H33/B33</f>
        <v>1970.15879828326</v>
      </c>
      <c r="L33" s="3" t="n">
        <f aca="false">H33/C33</f>
        <v>3326.42753623188</v>
      </c>
      <c r="N33" s="3" t="n">
        <f aca="false">(H33/B33)/K33</f>
        <v>1</v>
      </c>
      <c r="O33" s="3" t="n">
        <f aca="false">(H33/C33)/L33</f>
        <v>1</v>
      </c>
    </row>
    <row r="34" customFormat="false" ht="15" hidden="false" customHeight="false" outlineLevel="0" collapsed="false">
      <c r="F34" s="4" t="s">
        <v>44</v>
      </c>
      <c r="G34" s="5" t="n">
        <f aca="false">SUM(G2:G33)</f>
        <v>14334780</v>
      </c>
      <c r="H34" s="5" t="n">
        <f aca="false">SUM(H2:H33)</f>
        <v>16552722</v>
      </c>
      <c r="I34" s="5" t="n">
        <f aca="false">SUM(I2:I33)</f>
        <v>2217942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2" activePane="bottomRight" state="frozen"/>
      <selection pane="topLeft" activeCell="A1" activeCellId="0" sqref="A1"/>
      <selection pane="topRight" activeCell="B1" activeCellId="0" sqref="B1"/>
      <selection pane="bottomLeft" activeCell="A22" activeCellId="0" sqref="A22"/>
      <selection pane="bottomRight" activeCell="K2" activeCellId="0" sqref="K2:L33"/>
    </sheetView>
  </sheetViews>
  <sheetFormatPr defaultRowHeight="12.8"/>
  <cols>
    <col collapsed="false" hidden="false" max="1" min="1" style="0" width="15.0259259259259"/>
    <col collapsed="false" hidden="false" max="2" min="2" style="0" width="14.0148148148148"/>
    <col collapsed="false" hidden="false" max="3" min="3" style="0" width="14.5037037037037"/>
    <col collapsed="false" hidden="false" max="4" min="4" style="0" width="7.9"/>
    <col collapsed="false" hidden="false" max="5" min="5" style="0" width="3.42222222222222"/>
    <col collapsed="false" hidden="false" max="8" min="6" style="0" width="10.6814814814815"/>
    <col collapsed="false" hidden="false" max="9" min="9" style="0" width="10.3148148148148"/>
    <col collapsed="false" hidden="false" max="10" min="10" style="0" width="3.42222222222222"/>
    <col collapsed="false" hidden="false" max="12" min="11" style="0" width="9.2037037037037"/>
    <col collapsed="false" hidden="false" max="1025" min="13" style="0" width="10.6814814814815"/>
  </cols>
  <sheetData>
    <row r="1" customFormat="false" ht="15" hidden="false" customHeight="false" outlineLevel="0" collapsed="false">
      <c r="A1" s="2" t="s">
        <v>4</v>
      </c>
      <c r="B1" s="2" t="s">
        <v>5</v>
      </c>
      <c r="C1" s="2" t="s">
        <v>6</v>
      </c>
      <c r="D1" s="11" t="s">
        <v>45</v>
      </c>
      <c r="F1" s="1" t="s">
        <v>0</v>
      </c>
      <c r="G1" s="1" t="s">
        <v>1</v>
      </c>
      <c r="H1" s="1" t="s">
        <v>2</v>
      </c>
      <c r="I1" s="1" t="s">
        <v>3</v>
      </c>
      <c r="K1" s="12" t="s">
        <v>9</v>
      </c>
      <c r="L1" s="12" t="s">
        <v>10</v>
      </c>
    </row>
    <row r="2" customFormat="false" ht="15" hidden="false" customHeight="false" outlineLevel="0" collapsed="false">
      <c r="A2" s="4" t="s">
        <v>11</v>
      </c>
      <c r="B2" s="5" t="n">
        <v>107581</v>
      </c>
      <c r="C2" s="5" t="n">
        <v>132900</v>
      </c>
      <c r="D2" s="13" t="n">
        <f aca="false">(C2-B2)/B2</f>
        <v>0.235348249226164</v>
      </c>
      <c r="F2" s="3" t="s">
        <v>11</v>
      </c>
      <c r="G2" s="3" t="n">
        <v>1</v>
      </c>
      <c r="H2" s="3" t="n">
        <v>2</v>
      </c>
      <c r="I2" s="3" t="n">
        <f aca="false">H2-G2</f>
        <v>1</v>
      </c>
      <c r="K2" s="14" t="n">
        <f aca="false">($C$33/G$33)/(C2/G2)</f>
        <v>0.534550228155669</v>
      </c>
      <c r="L2" s="14" t="n">
        <f aca="false">($C$33/H$33)/(C2/H2)</f>
        <v>1.80507540811987</v>
      </c>
    </row>
    <row r="3" customFormat="false" ht="15" hidden="false" customHeight="false" outlineLevel="0" collapsed="false">
      <c r="A3" s="4" t="s">
        <v>46</v>
      </c>
      <c r="B3" s="5" t="n">
        <v>62831</v>
      </c>
      <c r="C3" s="5" t="n">
        <v>95416</v>
      </c>
      <c r="D3" s="13" t="n">
        <f aca="false">(C3-B3)/B3</f>
        <v>0.518613423310149</v>
      </c>
      <c r="F3" s="4" t="s">
        <v>46</v>
      </c>
      <c r="G3" s="3" t="n">
        <v>1</v>
      </c>
      <c r="H3" s="3" t="n">
        <v>2</v>
      </c>
      <c r="I3" s="3" t="n">
        <f aca="false">H3-G3</f>
        <v>1</v>
      </c>
      <c r="K3" s="14" t="n">
        <f aca="false">($C$33/G$33)/(C3/G3)</f>
        <v>0.744547301520588</v>
      </c>
      <c r="L3" s="14" t="n">
        <f aca="false">($C$33/H$33)/(C3/H3)</f>
        <v>2.5141959602072</v>
      </c>
    </row>
    <row r="4" customFormat="false" ht="15" hidden="false" customHeight="false" outlineLevel="0" collapsed="false">
      <c r="A4" s="4" t="s">
        <v>14</v>
      </c>
      <c r="B4" s="5" t="n">
        <v>76419</v>
      </c>
      <c r="C4" s="5" t="n">
        <v>84630</v>
      </c>
      <c r="D4" s="13" t="n">
        <f aca="false">(C4-B4)/B4</f>
        <v>0.107447100851882</v>
      </c>
      <c r="F4" s="3" t="s">
        <v>14</v>
      </c>
      <c r="G4" s="3" t="n">
        <v>2</v>
      </c>
      <c r="H4" s="3" t="n">
        <v>2</v>
      </c>
      <c r="I4" s="3" t="n">
        <f aca="false">H4-G4</f>
        <v>0</v>
      </c>
      <c r="K4" s="14" t="n">
        <f aca="false">($C$33/G$33)/(C4/G4)</f>
        <v>1.6788780650334</v>
      </c>
      <c r="L4" s="14" t="n">
        <f aca="false">($C$33/H$33)/(C4/H4)</f>
        <v>2.83462745762886</v>
      </c>
    </row>
    <row r="5" customFormat="false" ht="15" hidden="false" customHeight="false" outlineLevel="0" collapsed="false">
      <c r="A5" s="4" t="s">
        <v>16</v>
      </c>
      <c r="B5" s="5" t="n">
        <v>393480</v>
      </c>
      <c r="C5" s="5" t="n">
        <v>436425</v>
      </c>
      <c r="D5" s="13" t="n">
        <f aca="false">(C5-B5)/B5</f>
        <v>0.109141506556877</v>
      </c>
      <c r="F5" s="3" t="s">
        <v>16</v>
      </c>
      <c r="G5" s="3" t="n">
        <v>6</v>
      </c>
      <c r="H5" s="3" t="n">
        <v>4</v>
      </c>
      <c r="I5" s="3" t="n">
        <f aca="false">H5-G5</f>
        <v>-2</v>
      </c>
      <c r="K5" s="14" t="n">
        <f aca="false">($C$33/G$33)/(C5/G5)</f>
        <v>0.976686376654249</v>
      </c>
      <c r="L5" s="14" t="n">
        <f aca="false">($C$33/H$33)/(C5/H5)</f>
        <v>1.09936196019536</v>
      </c>
    </row>
    <row r="6" customFormat="false" ht="15" hidden="false" customHeight="false" outlineLevel="0" collapsed="false">
      <c r="A6" s="4" t="s">
        <v>17</v>
      </c>
      <c r="B6" s="5" t="n">
        <v>91749</v>
      </c>
      <c r="C6" s="5" t="n">
        <v>61923</v>
      </c>
      <c r="D6" s="13" t="n">
        <f aca="false">(C6-B6)/B6</f>
        <v>-0.325082562207762</v>
      </c>
      <c r="F6" s="3" t="s">
        <v>17</v>
      </c>
      <c r="G6" s="3" t="n">
        <v>2</v>
      </c>
      <c r="H6" s="3" t="n">
        <v>2</v>
      </c>
      <c r="I6" s="3" t="n">
        <f aca="false">H6-G6</f>
        <v>0</v>
      </c>
      <c r="K6" s="14" t="n">
        <f aca="false">($C$33/G$33)/(C6/G6)</f>
        <v>2.29451820234447</v>
      </c>
      <c r="L6" s="14" t="n">
        <f aca="false">($C$33/H$33)/(C6/H6)</f>
        <v>3.8740778343932</v>
      </c>
    </row>
    <row r="7" customFormat="false" ht="15" hidden="false" customHeight="false" outlineLevel="0" collapsed="false">
      <c r="A7" s="4" t="s">
        <v>18</v>
      </c>
      <c r="B7" s="5" t="n">
        <v>421744</v>
      </c>
      <c r="C7" s="5" t="n">
        <v>529983</v>
      </c>
      <c r="D7" s="13" t="n">
        <f aca="false">(C7-B7)/B7</f>
        <v>0.256646211920027</v>
      </c>
      <c r="F7" s="3" t="s">
        <v>18</v>
      </c>
      <c r="G7" s="3" t="n">
        <v>4</v>
      </c>
      <c r="H7" s="3" t="n">
        <v>4</v>
      </c>
      <c r="I7" s="3" t="n">
        <f aca="false">H7-G7</f>
        <v>0</v>
      </c>
      <c r="K7" s="14" t="n">
        <f aca="false">($C$33/G$33)/(C7/G7)</f>
        <v>0.536181162957215</v>
      </c>
      <c r="L7" s="14" t="n">
        <f aca="false">($C$33/H$33)/(C7/H7)</f>
        <v>0.905291383833558</v>
      </c>
    </row>
    <row r="8" customFormat="false" ht="15" hidden="false" customHeight="false" outlineLevel="0" collapsed="false">
      <c r="A8" s="4" t="s">
        <v>19</v>
      </c>
      <c r="B8" s="5" t="n">
        <v>401622</v>
      </c>
      <c r="C8" s="5" t="n">
        <v>491792</v>
      </c>
      <c r="D8" s="13" t="n">
        <f aca="false">(C8-B8)/B8</f>
        <v>0.224514593324071</v>
      </c>
      <c r="F8" s="3" t="s">
        <v>19</v>
      </c>
      <c r="G8" s="3" t="n">
        <v>6</v>
      </c>
      <c r="H8" s="3" t="n">
        <v>4</v>
      </c>
      <c r="I8" s="3" t="n">
        <f aca="false">H8-G8</f>
        <v>-2</v>
      </c>
      <c r="K8" s="14" t="n">
        <f aca="false">($C$33/G$33)/(C8/G8)</f>
        <v>0.866728925910406</v>
      </c>
      <c r="L8" s="14" t="n">
        <f aca="false">($C$33/H$33)/(C8/H8)</f>
        <v>0.975593428681762</v>
      </c>
    </row>
    <row r="9" customFormat="false" ht="15" hidden="false" customHeight="false" outlineLevel="0" collapsed="false">
      <c r="A9" s="4" t="s">
        <v>20</v>
      </c>
      <c r="B9" s="5" t="n">
        <v>906063</v>
      </c>
      <c r="C9" s="5" t="n">
        <v>1229576</v>
      </c>
      <c r="D9" s="13" t="n">
        <f aca="false">(C9-B9)/B9</f>
        <v>0.357053538219748</v>
      </c>
      <c r="F9" s="3" t="s">
        <v>20</v>
      </c>
      <c r="G9" s="3" t="n">
        <v>9</v>
      </c>
      <c r="H9" s="3" t="n">
        <v>9</v>
      </c>
      <c r="I9" s="3" t="n">
        <f aca="false">H9-G9</f>
        <v>0</v>
      </c>
      <c r="K9" s="14" t="n">
        <f aca="false">($C$33/G$33)/(C9/G9)</f>
        <v>0.519996753268603</v>
      </c>
      <c r="L9" s="14" t="n">
        <f aca="false">($C$33/H$33)/(C9/H9)</f>
        <v>0.877965532692641</v>
      </c>
    </row>
    <row r="10" customFormat="false" ht="15" hidden="false" customHeight="false" outlineLevel="0" collapsed="false">
      <c r="A10" s="8" t="s">
        <v>21</v>
      </c>
      <c r="B10" s="9" t="n">
        <v>336766</v>
      </c>
      <c r="C10" s="9" t="n">
        <v>404364</v>
      </c>
      <c r="D10" s="15" t="n">
        <f aca="false">(C10-B10)/B10</f>
        <v>0.200726914237185</v>
      </c>
      <c r="F10" s="3" t="s">
        <v>21</v>
      </c>
      <c r="G10" s="3" t="n">
        <v>8</v>
      </c>
      <c r="H10" s="3" t="n">
        <v>3</v>
      </c>
      <c r="I10" s="3" t="n">
        <f aca="false">H10-G10</f>
        <v>-5</v>
      </c>
      <c r="K10" s="14" t="n">
        <f aca="false">($C$33/G$33)/(C10/G10)</f>
        <v>1.40550049602612</v>
      </c>
      <c r="L10" s="14" t="n">
        <f aca="false">($C$33/H$33)/(C10/H10)</f>
        <v>0.889895694494801</v>
      </c>
    </row>
    <row r="11" customFormat="false" ht="15" hidden="false" customHeight="false" outlineLevel="0" collapsed="false">
      <c r="A11" s="8" t="s">
        <v>22</v>
      </c>
      <c r="B11" s="9" t="n">
        <v>860364</v>
      </c>
      <c r="C11" s="9" t="n">
        <v>987801</v>
      </c>
      <c r="D11" s="15" t="n">
        <f aca="false">(C11-B11)/B11</f>
        <v>0.148119865545281</v>
      </c>
      <c r="F11" s="8" t="s">
        <v>22</v>
      </c>
      <c r="G11" s="8" t="n">
        <v>21</v>
      </c>
      <c r="H11" s="8" t="n">
        <v>9</v>
      </c>
      <c r="I11" s="8" t="n">
        <f aca="false">H11-G11</f>
        <v>-12</v>
      </c>
      <c r="K11" s="14" t="n">
        <f aca="false">($C$33/G$33)/(C11/G11)</f>
        <v>1.51030038617055</v>
      </c>
      <c r="L11" s="14" t="n">
        <f aca="false">($C$33/H$33)/(C11/H11)</f>
        <v>1.09285711173211</v>
      </c>
    </row>
    <row r="12" customFormat="false" ht="15" hidden="false" customHeight="false" outlineLevel="0" collapsed="false">
      <c r="A12" s="8" t="s">
        <v>23</v>
      </c>
      <c r="B12" s="9" t="n">
        <v>566836</v>
      </c>
      <c r="C12" s="9" t="n">
        <v>641690</v>
      </c>
      <c r="D12" s="15" t="n">
        <f aca="false">(C12-B12)/B12</f>
        <v>0.132055832727632</v>
      </c>
      <c r="F12" s="8" t="s">
        <v>23</v>
      </c>
      <c r="G12" s="8" t="n">
        <v>6</v>
      </c>
      <c r="H12" s="8" t="n">
        <v>3</v>
      </c>
      <c r="I12" s="8" t="n">
        <f aca="false">H12-G12</f>
        <v>-3</v>
      </c>
      <c r="K12" s="14" t="n">
        <f aca="false">($C$33/G$33)/(C12/G12)</f>
        <v>0.664262107764389</v>
      </c>
      <c r="L12" s="14" t="n">
        <f aca="false">($C$33/H$33)/(C12/H12)</f>
        <v>0.560771996772111</v>
      </c>
    </row>
    <row r="13" customFormat="false" ht="15" hidden="false" customHeight="false" outlineLevel="0" collapsed="false">
      <c r="A13" s="4" t="s">
        <v>24</v>
      </c>
      <c r="B13" s="5" t="n">
        <v>622241</v>
      </c>
      <c r="C13" s="5" t="n">
        <v>677772</v>
      </c>
      <c r="D13" s="13" t="n">
        <f aca="false">(C13-B13)/B13</f>
        <v>0.0892435567569479</v>
      </c>
      <c r="F13" s="3" t="s">
        <v>24</v>
      </c>
      <c r="G13" s="3" t="n">
        <v>4</v>
      </c>
      <c r="H13" s="3" t="n">
        <v>6</v>
      </c>
      <c r="I13" s="3" t="n">
        <f aca="false">H13-G13</f>
        <v>2</v>
      </c>
      <c r="K13" s="14" t="n">
        <f aca="false">($C$33/G$33)/(C13/G13)</f>
        <v>0.419266215316587</v>
      </c>
      <c r="L13" s="14" t="n">
        <f aca="false">($C$33/H$33)/(C13/H13)</f>
        <v>1.06183726270396</v>
      </c>
    </row>
    <row r="14" customFormat="false" ht="15" hidden="false" customHeight="false" outlineLevel="0" collapsed="false">
      <c r="A14" s="8" t="s">
        <v>25</v>
      </c>
      <c r="B14" s="9" t="n">
        <v>1191957</v>
      </c>
      <c r="C14" s="9" t="n">
        <v>1255346</v>
      </c>
      <c r="D14" s="15" t="n">
        <f aca="false">(C14-B14)/B14</f>
        <v>0.0531806097032024</v>
      </c>
      <c r="F14" s="8" t="s">
        <v>25</v>
      </c>
      <c r="G14" s="8" t="n">
        <v>21</v>
      </c>
      <c r="H14" s="8" t="n">
        <v>12</v>
      </c>
      <c r="I14" s="8" t="n">
        <f aca="false">H14-G14</f>
        <v>-9</v>
      </c>
      <c r="K14" s="14" t="n">
        <f aca="false">($C$33/G$33)/(C14/G14)</f>
        <v>1.18841835777519</v>
      </c>
      <c r="L14" s="14" t="n">
        <f aca="false">($C$33/H$33)/(C14/H14)</f>
        <v>1.1465899683711</v>
      </c>
    </row>
    <row r="15" customFormat="false" ht="15" hidden="false" customHeight="false" outlineLevel="0" collapsed="false">
      <c r="A15" s="8" t="s">
        <v>26</v>
      </c>
      <c r="B15" s="9" t="n">
        <v>884617</v>
      </c>
      <c r="C15" s="9" t="n">
        <v>990112</v>
      </c>
      <c r="D15" s="15" t="n">
        <f aca="false">(C15-B15)/B15</f>
        <v>0.119254999621305</v>
      </c>
      <c r="F15" s="8" t="s">
        <v>26</v>
      </c>
      <c r="G15" s="8" t="n">
        <v>16</v>
      </c>
      <c r="H15" s="8" t="n">
        <v>9</v>
      </c>
      <c r="I15" s="8" t="n">
        <f aca="false">H15-G15</f>
        <v>-7</v>
      </c>
      <c r="K15" s="14" t="n">
        <f aca="false">($C$33/G$33)/(C15/G15)</f>
        <v>1.14801921918956</v>
      </c>
      <c r="L15" s="14" t="n">
        <f aca="false">($C$33/H$33)/(C15/H15)</f>
        <v>1.09030629648574</v>
      </c>
    </row>
    <row r="16" customFormat="false" ht="15" hidden="false" customHeight="false" outlineLevel="0" collapsed="false">
      <c r="A16" s="4" t="s">
        <v>27</v>
      </c>
      <c r="B16" s="5" t="n">
        <v>939849</v>
      </c>
      <c r="C16" s="5" t="n">
        <v>1048381</v>
      </c>
      <c r="D16" s="13" t="n">
        <f aca="false">(C16-B16)/B16</f>
        <v>0.115478124677475</v>
      </c>
      <c r="F16" s="3" t="s">
        <v>27</v>
      </c>
      <c r="G16" s="3" t="n">
        <v>13</v>
      </c>
      <c r="H16" s="3" t="n">
        <v>8</v>
      </c>
      <c r="I16" s="3" t="n">
        <f aca="false">H16-G16</f>
        <v>-5</v>
      </c>
      <c r="K16" s="14" t="n">
        <f aca="false">($C$33/G$33)/(C16/G16)</f>
        <v>0.880922516894668</v>
      </c>
      <c r="L16" s="14" t="n">
        <f aca="false">($C$33/H$33)/(C16/H16)</f>
        <v>0.915295190352097</v>
      </c>
    </row>
    <row r="17" customFormat="false" ht="15" hidden="false" customHeight="false" outlineLevel="0" collapsed="false">
      <c r="A17" s="4" t="s">
        <v>28</v>
      </c>
      <c r="B17" s="5" t="n">
        <v>103440</v>
      </c>
      <c r="C17" s="5" t="n">
        <v>132068</v>
      </c>
      <c r="D17" s="13" t="n">
        <f aca="false">(C17-B17)/B17</f>
        <v>0.276759474091261</v>
      </c>
      <c r="F17" s="3" t="s">
        <v>28</v>
      </c>
      <c r="G17" s="3" t="n">
        <v>3</v>
      </c>
      <c r="H17" s="3" t="n">
        <v>2</v>
      </c>
      <c r="I17" s="3" t="n">
        <f aca="false">H17-G17</f>
        <v>-1</v>
      </c>
      <c r="K17" s="14" t="n">
        <f aca="false">($C$33/G$33)/(C17/G17)</f>
        <v>1.61375333892893</v>
      </c>
      <c r="L17" s="14" t="n">
        <f aca="false">($C$33/H$33)/(C17/H17)</f>
        <v>1.81644699502628</v>
      </c>
    </row>
    <row r="18" customFormat="false" ht="15" hidden="false" customHeight="false" outlineLevel="0" collapsed="false">
      <c r="A18" s="4" t="s">
        <v>29</v>
      </c>
      <c r="B18" s="5" t="n">
        <v>163183</v>
      </c>
      <c r="C18" s="5" t="n">
        <v>167724</v>
      </c>
      <c r="D18" s="13" t="n">
        <f aca="false">(C18-B18)/B18</f>
        <v>0.0278276536158791</v>
      </c>
      <c r="F18" s="3" t="s">
        <v>29</v>
      </c>
      <c r="G18" s="3" t="n">
        <v>3</v>
      </c>
      <c r="H18" s="3" t="n">
        <v>2</v>
      </c>
      <c r="I18" s="3" t="n">
        <f aca="false">H18-G18</f>
        <v>-1</v>
      </c>
      <c r="K18" s="14" t="n">
        <f aca="false">($C$33/G$33)/(C18/G18)</f>
        <v>1.27068979970467</v>
      </c>
      <c r="L18" s="14" t="n">
        <f aca="false">($C$33/H$33)/(C18/H18)</f>
        <v>1.43029334942602</v>
      </c>
    </row>
    <row r="19" customFormat="false" ht="15" hidden="false" customHeight="false" outlineLevel="0" collapsed="false">
      <c r="A19" s="4" t="s">
        <v>30</v>
      </c>
      <c r="B19" s="5" t="n">
        <v>336412</v>
      </c>
      <c r="C19" s="5" t="n">
        <v>417491</v>
      </c>
      <c r="D19" s="13" t="n">
        <f aca="false">(C19-B19)/B19</f>
        <v>0.24101102219897</v>
      </c>
      <c r="F19" s="3" t="s">
        <v>30</v>
      </c>
      <c r="G19" s="3" t="n">
        <v>6</v>
      </c>
      <c r="H19" s="3" t="n">
        <v>3</v>
      </c>
      <c r="I19" s="3" t="n">
        <f aca="false">H19-G19</f>
        <v>-3</v>
      </c>
      <c r="K19" s="14" t="n">
        <f aca="false">($C$33/G$33)/(C19/G19)</f>
        <v>1.02098093595151</v>
      </c>
      <c r="L19" s="14" t="n">
        <f aca="false">($C$33/H$33)/(C19/H19)</f>
        <v>0.861915065495294</v>
      </c>
    </row>
    <row r="20" customFormat="false" ht="15" hidden="false" customHeight="false" outlineLevel="0" collapsed="false">
      <c r="A20" s="4" t="s">
        <v>31</v>
      </c>
      <c r="B20" s="5" t="n">
        <v>976005</v>
      </c>
      <c r="C20" s="5" t="n">
        <v>1084549</v>
      </c>
      <c r="D20" s="13" t="n">
        <f aca="false">(C20-B20)/B20</f>
        <v>0.1112125450177</v>
      </c>
      <c r="F20" s="3" t="s">
        <v>31</v>
      </c>
      <c r="G20" s="3" t="n">
        <v>13</v>
      </c>
      <c r="H20" s="3" t="n">
        <v>9</v>
      </c>
      <c r="I20" s="3" t="n">
        <f aca="false">H20-G20</f>
        <v>-4</v>
      </c>
      <c r="K20" s="14" t="n">
        <f aca="false">($C$33/G$33)/(C20/G20)</f>
        <v>0.851545139209523</v>
      </c>
      <c r="L20" s="14" t="n">
        <f aca="false">($C$33/H$33)/(C20/H20)</f>
        <v>0.995367980447252</v>
      </c>
    </row>
    <row r="21" customFormat="false" ht="15" hidden="false" customHeight="false" outlineLevel="0" collapsed="false">
      <c r="A21" s="8" t="s">
        <v>32</v>
      </c>
      <c r="B21" s="9" t="n">
        <v>1024955</v>
      </c>
      <c r="C21" s="9" t="n">
        <v>1150425</v>
      </c>
      <c r="D21" s="15" t="n">
        <f aca="false">(C21-B21)/B21</f>
        <v>0.12241513042036</v>
      </c>
      <c r="F21" s="8" t="s">
        <v>32</v>
      </c>
      <c r="G21" s="8" t="n">
        <v>14</v>
      </c>
      <c r="H21" s="8" t="n">
        <v>3</v>
      </c>
      <c r="I21" s="8" t="n">
        <f aca="false">H21-G21</f>
        <v>-11</v>
      </c>
      <c r="K21" s="14" t="n">
        <f aca="false">($C$33/G$33)/(C21/G21)</f>
        <v>0.864536283987603</v>
      </c>
      <c r="L21" s="14" t="n">
        <f aca="false">($C$33/H$33)/(C21/H21)</f>
        <v>0.312790301504831</v>
      </c>
    </row>
    <row r="22" customFormat="false" ht="15" hidden="false" customHeight="false" outlineLevel="0" collapsed="false">
      <c r="A22" s="4" t="s">
        <v>33</v>
      </c>
      <c r="B22" s="5" t="n">
        <v>220231</v>
      </c>
      <c r="C22" s="5" t="n">
        <v>234058</v>
      </c>
      <c r="D22" s="13" t="n">
        <f aca="false">(C22-B22)/B22</f>
        <v>0.0627840767194446</v>
      </c>
      <c r="F22" s="3" t="s">
        <v>33</v>
      </c>
      <c r="G22" s="3" t="n">
        <v>2</v>
      </c>
      <c r="H22" s="3" t="n">
        <v>2</v>
      </c>
      <c r="I22" s="3" t="n">
        <f aca="false">H22-G22</f>
        <v>0</v>
      </c>
      <c r="K22" s="14" t="n">
        <f aca="false">($C$33/G$33)/(C22/G22)</f>
        <v>0.607043769680066</v>
      </c>
      <c r="L22" s="14" t="n">
        <f aca="false">($C$33/H$33)/(C22/H22)</f>
        <v>1.02493621982214</v>
      </c>
    </row>
    <row r="23" customFormat="false" ht="15" hidden="false" customHeight="false" outlineLevel="0" collapsed="false">
      <c r="A23" s="4" t="s">
        <v>47</v>
      </c>
      <c r="B23" s="5" t="n">
        <v>10966</v>
      </c>
      <c r="C23" s="5" t="n">
        <v>10620</v>
      </c>
      <c r="D23" s="13" t="n">
        <f aca="false">(C23-B23)/B23</f>
        <v>-0.0315520700346526</v>
      </c>
      <c r="F23" s="4" t="s">
        <v>47</v>
      </c>
      <c r="G23" s="3" t="n">
        <v>1</v>
      </c>
      <c r="H23" s="3" t="n">
        <v>1</v>
      </c>
      <c r="I23" s="3" t="n">
        <f aca="false">H23-G23</f>
        <v>0</v>
      </c>
      <c r="K23" s="14" t="n">
        <f aca="false">($C$33/G$33)/(C23/G23)</f>
        <v>6.68942799641134</v>
      </c>
      <c r="L23" s="14" t="n">
        <f aca="false">($C$33/H$33)/(C23/H23)</f>
        <v>11.2944690084336</v>
      </c>
    </row>
    <row r="24" customFormat="false" ht="15" hidden="false" customHeight="false" outlineLevel="0" collapsed="false">
      <c r="A24" s="8" t="s">
        <v>35</v>
      </c>
      <c r="B24" s="9" t="n">
        <v>445681</v>
      </c>
      <c r="C24" s="9" t="n">
        <v>579831</v>
      </c>
      <c r="D24" s="15" t="n">
        <f aca="false">(C24-B24)/B24</f>
        <v>0.301000042631389</v>
      </c>
      <c r="F24" s="8" t="s">
        <v>35</v>
      </c>
      <c r="G24" s="8" t="n">
        <v>12</v>
      </c>
      <c r="H24" s="8" t="n">
        <v>5</v>
      </c>
      <c r="I24" s="8" t="n">
        <f aca="false">H24-G24</f>
        <v>-7</v>
      </c>
      <c r="K24" s="14" t="n">
        <f aca="false">($C$33/G$33)/(C24/G24)</f>
        <v>1.47025720229284</v>
      </c>
      <c r="L24" s="14" t="n">
        <f aca="false">($C$33/H$33)/(C24/H24)</f>
        <v>1.03432949315891</v>
      </c>
    </row>
    <row r="25" customFormat="false" ht="15" hidden="false" customHeight="false" outlineLevel="0" collapsed="false">
      <c r="A25" s="4" t="s">
        <v>36</v>
      </c>
      <c r="B25" s="5" t="n">
        <v>341265</v>
      </c>
      <c r="C25" s="5" t="n">
        <v>395618</v>
      </c>
      <c r="D25" s="13" t="n">
        <f aca="false">(C25-B25)/B25</f>
        <v>0.15926918963269</v>
      </c>
      <c r="F25" s="3" t="s">
        <v>36</v>
      </c>
      <c r="G25" s="3" t="n">
        <v>7</v>
      </c>
      <c r="H25" s="3" t="n">
        <v>3</v>
      </c>
      <c r="I25" s="3" t="n">
        <f aca="false">H25-G25</f>
        <v>-4</v>
      </c>
      <c r="K25" s="14" t="n">
        <f aca="false">($C$33/G$33)/(C25/G25)</f>
        <v>1.25700063509046</v>
      </c>
      <c r="L25" s="14" t="n">
        <f aca="false">($C$33/H$33)/(C25/H25)</f>
        <v>0.909568782534404</v>
      </c>
    </row>
    <row r="26" customFormat="false" ht="15" hidden="false" customHeight="false" outlineLevel="0" collapsed="false">
      <c r="A26" s="4" t="s">
        <v>37</v>
      </c>
      <c r="B26" s="5" t="n">
        <v>275127</v>
      </c>
      <c r="C26" s="5" t="n">
        <v>316271</v>
      </c>
      <c r="D26" s="13" t="n">
        <f aca="false">(C26-B26)/B26</f>
        <v>0.149545482631657</v>
      </c>
      <c r="F26" s="3" t="s">
        <v>37</v>
      </c>
      <c r="G26" s="3" t="n">
        <v>5</v>
      </c>
      <c r="H26" s="3" t="n">
        <v>3</v>
      </c>
      <c r="I26" s="3" t="n">
        <f aca="false">H26-G26</f>
        <v>-2</v>
      </c>
      <c r="K26" s="14" t="n">
        <f aca="false">($C$33/G$33)/(C26/G26)</f>
        <v>1.12311475478132</v>
      </c>
      <c r="L26" s="14" t="n">
        <f aca="false">($C$33/H$33)/(C26/H26)</f>
        <v>1.13776407766977</v>
      </c>
    </row>
    <row r="27" customFormat="false" ht="15" hidden="false" customHeight="false" outlineLevel="0" collapsed="false">
      <c r="A27" s="4" t="s">
        <v>38</v>
      </c>
      <c r="B27" s="5" t="n">
        <v>210437</v>
      </c>
      <c r="C27" s="5" t="n">
        <v>224023</v>
      </c>
      <c r="D27" s="13" t="n">
        <f aca="false">(C27-B27)/B27</f>
        <v>0.0645608899575645</v>
      </c>
      <c r="F27" s="3" t="s">
        <v>38</v>
      </c>
      <c r="G27" s="3" t="n">
        <v>4</v>
      </c>
      <c r="H27" s="3" t="n">
        <v>2</v>
      </c>
      <c r="I27" s="3" t="n">
        <f aca="false">H27-G27</f>
        <v>-2</v>
      </c>
      <c r="K27" s="14" t="n">
        <f aca="false">($C$33/G$33)/(C27/G27)</f>
        <v>1.26847199299873</v>
      </c>
      <c r="L27" s="14" t="n">
        <f aca="false">($C$33/H$33)/(C27/H27)</f>
        <v>1.07084773321994</v>
      </c>
    </row>
    <row r="28" customFormat="false" ht="15" hidden="false" customHeight="false" outlineLevel="0" collapsed="false">
      <c r="A28" s="4" t="s">
        <v>39</v>
      </c>
      <c r="B28" s="5" t="n">
        <v>286904</v>
      </c>
      <c r="C28" s="5" t="n">
        <v>344039</v>
      </c>
      <c r="D28" s="13" t="n">
        <f aca="false">(C28-B28)/B28</f>
        <v>0.199143267434403</v>
      </c>
      <c r="F28" s="3" t="s">
        <v>39</v>
      </c>
      <c r="G28" s="3" t="n">
        <v>5</v>
      </c>
      <c r="H28" s="3" t="n">
        <v>3</v>
      </c>
      <c r="I28" s="3" t="n">
        <f aca="false">H28-G28</f>
        <v>-2</v>
      </c>
      <c r="K28" s="14" t="n">
        <f aca="false">($C$33/G$33)/(C28/G28)</f>
        <v>1.03246616403792</v>
      </c>
      <c r="L28" s="14" t="n">
        <f aca="false">($C$33/H$33)/(C28/H28)</f>
        <v>1.04593311400363</v>
      </c>
    </row>
    <row r="29" customFormat="false" ht="15" hidden="false" customHeight="false" outlineLevel="0" collapsed="false">
      <c r="A29" s="4" t="s">
        <v>40</v>
      </c>
      <c r="B29" s="5" t="n">
        <v>178570</v>
      </c>
      <c r="C29" s="5" t="n">
        <v>205458</v>
      </c>
      <c r="D29" s="13" t="n">
        <f aca="false">(C29-B29)/B29</f>
        <v>0.150574004592037</v>
      </c>
      <c r="F29" s="3" t="s">
        <v>40</v>
      </c>
      <c r="G29" s="3" t="n">
        <v>3</v>
      </c>
      <c r="H29" s="3" t="n">
        <v>2</v>
      </c>
      <c r="I29" s="3" t="n">
        <f aca="false">H29-G29</f>
        <v>-1</v>
      </c>
      <c r="K29" s="14" t="n">
        <f aca="false">($C$33/G$33)/(C29/G29)</f>
        <v>1.03731748564507</v>
      </c>
      <c r="L29" s="14" t="n">
        <f aca="false">($C$33/H$33)/(C29/H29)</f>
        <v>1.16760857079856</v>
      </c>
    </row>
    <row r="30" customFormat="false" ht="15" hidden="false" customHeight="false" outlineLevel="0" collapsed="false">
      <c r="A30" s="8" t="s">
        <v>41</v>
      </c>
      <c r="B30" s="9" t="n">
        <v>1159935</v>
      </c>
      <c r="C30" s="9" t="n">
        <v>1377293</v>
      </c>
      <c r="D30" s="15" t="n">
        <f aca="false">(C30-B30)/B30</f>
        <v>0.187388086401393</v>
      </c>
      <c r="F30" s="8" t="s">
        <v>41</v>
      </c>
      <c r="G30" s="8" t="n">
        <v>20</v>
      </c>
      <c r="H30" s="8" t="n">
        <v>11</v>
      </c>
      <c r="I30" s="8" t="n">
        <f aca="false">H30-G30</f>
        <v>-9</v>
      </c>
      <c r="K30" s="14" t="n">
        <f aca="false">($C$33/G$33)/(C30/G30)</f>
        <v>1.03161382976445</v>
      </c>
      <c r="L30" s="14" t="n">
        <f aca="false">($C$33/H$33)/(C30/H30)</f>
        <v>0.957980523799379</v>
      </c>
    </row>
    <row r="31" customFormat="false" ht="15" hidden="false" customHeight="false" outlineLevel="0" collapsed="false">
      <c r="A31" s="4" t="s">
        <v>42</v>
      </c>
      <c r="B31" s="5" t="n">
        <v>358221</v>
      </c>
      <c r="C31" s="5" t="n">
        <v>386096</v>
      </c>
      <c r="D31" s="13" t="n">
        <f aca="false">(C31-B31)/B31</f>
        <v>0.0778150918008715</v>
      </c>
      <c r="F31" s="3" t="s">
        <v>42</v>
      </c>
      <c r="G31" s="3" t="n">
        <v>6</v>
      </c>
      <c r="H31" s="3" t="n">
        <v>4</v>
      </c>
      <c r="I31" s="3" t="n">
        <f aca="false">H31-G31</f>
        <v>-2</v>
      </c>
      <c r="K31" s="14" t="n">
        <f aca="false">($C$33/G$33)/(C31/G31)</f>
        <v>1.10400095295297</v>
      </c>
      <c r="L31" s="14" t="n">
        <f aca="false">($C$33/H$33)/(C31/H31)</f>
        <v>1.24266773931421</v>
      </c>
    </row>
    <row r="32" customFormat="false" ht="15" hidden="false" customHeight="false" outlineLevel="0" collapsed="false">
      <c r="A32" s="4" t="s">
        <v>43</v>
      </c>
      <c r="B32" s="5" t="n">
        <v>379329</v>
      </c>
      <c r="C32" s="5" t="n">
        <v>459047</v>
      </c>
      <c r="D32" s="13" t="n">
        <f aca="false">(C32-B32)/B32</f>
        <v>0.210155300543855</v>
      </c>
      <c r="F32" s="3" t="s">
        <v>43</v>
      </c>
      <c r="G32" s="3" t="n">
        <v>9</v>
      </c>
      <c r="H32" s="3" t="n">
        <v>4</v>
      </c>
      <c r="I32" s="3" t="n">
        <f aca="false">H32-G32</f>
        <v>-5</v>
      </c>
      <c r="K32" s="14" t="n">
        <f aca="false">($C$33/G$33)/(C32/G32)</f>
        <v>1.39283238513049</v>
      </c>
      <c r="L32" s="14" t="n">
        <f aca="false">($C$33/H$33)/(C32/H32)</f>
        <v>1.04518501041998</v>
      </c>
    </row>
    <row r="33" customFormat="false" ht="15" hidden="false" customHeight="false" outlineLevel="0" collapsed="false">
      <c r="A33" s="4" t="s">
        <v>44</v>
      </c>
      <c r="B33" s="5" t="n">
        <f aca="false">SUM(B2:B32)</f>
        <v>14334780</v>
      </c>
      <c r="C33" s="5" t="n">
        <f aca="false">SUM(C2:C32)</f>
        <v>16552722</v>
      </c>
      <c r="D33" s="13" t="n">
        <f aca="false">(C33-B33)/B33</f>
        <v>0.154724523152779</v>
      </c>
      <c r="F33" s="3" t="s">
        <v>44</v>
      </c>
      <c r="G33" s="3" t="n">
        <f aca="false">SUM(G2:G32)</f>
        <v>233</v>
      </c>
      <c r="H33" s="3" t="n">
        <f aca="false">SUM(H2:H32)</f>
        <v>138</v>
      </c>
      <c r="I33" s="3" t="n">
        <f aca="false">SUM(I2:I32)</f>
        <v>-95</v>
      </c>
      <c r="K33" s="14" t="n">
        <f aca="false">($C$33/G$33)/(C33/G33)</f>
        <v>1</v>
      </c>
      <c r="L33" s="14" t="n">
        <f aca="false">($C$33/H$33)/(C33/H33)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  <Company>kjlj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2018-01-23T18:15:44Z</dcterms:created>
  <dc:creator>Zabel Revuelta Pineda</dc:creator>
  <dc:description/>
  <dc:language>en-US</dc:language>
  <cp:lastModifiedBy/>
  <dcterms:modified xsi:type="dcterms:W3CDTF">2018-01-23T18:22:08Z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kjlj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