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" yWindow="560" windowWidth="25040" windowHeight="14920" tabRatio="500"/>
  </bookViews>
  <sheets>
    <sheet name="Obs 1st Scenario" sheetId="1" r:id="rId1"/>
    <sheet name="Obs 2nd Scsnario " sheetId="2" r:id="rId2"/>
    <sheet name="Table 1" sheetId="3" r:id="rId3"/>
    <sheet name="Table 2" sheetId="4" r:id="rId4"/>
    <sheet name="Table 3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4" i="6" l="1"/>
  <c r="D63" i="6"/>
  <c r="N14" i="4"/>
  <c r="E54" i="4"/>
  <c r="D54" i="4"/>
  <c r="I13" i="4"/>
  <c r="I12" i="4"/>
  <c r="I11" i="4"/>
  <c r="I10" i="4"/>
  <c r="K7" i="3"/>
  <c r="K8" i="3"/>
  <c r="K9" i="3"/>
  <c r="K10" i="3"/>
  <c r="K11" i="3"/>
  <c r="K12" i="3"/>
  <c r="K13" i="3"/>
  <c r="K14" i="3"/>
  <c r="K6" i="3"/>
  <c r="J7" i="3"/>
  <c r="J8" i="3"/>
  <c r="J9" i="3"/>
  <c r="J10" i="3"/>
  <c r="J11" i="3"/>
  <c r="J12" i="3"/>
  <c r="J13" i="3"/>
  <c r="H14" i="3"/>
  <c r="I14" i="3"/>
  <c r="J14" i="3"/>
  <c r="J6" i="3"/>
  <c r="C14" i="3"/>
  <c r="D14" i="3"/>
  <c r="E14" i="3"/>
  <c r="E7" i="3"/>
  <c r="E8" i="3"/>
  <c r="E9" i="3"/>
  <c r="E10" i="3"/>
  <c r="E11" i="3"/>
  <c r="E12" i="3"/>
  <c r="E13" i="3"/>
  <c r="E6" i="3"/>
  <c r="X38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N38" i="2"/>
  <c r="O38" i="2"/>
  <c r="P38" i="2"/>
  <c r="Q38" i="2"/>
  <c r="R38" i="2"/>
  <c r="S38" i="2"/>
  <c r="T38" i="2"/>
  <c r="U38" i="2"/>
  <c r="W38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L38" i="2"/>
  <c r="K38" i="2"/>
  <c r="J38" i="2"/>
  <c r="I38" i="2"/>
  <c r="H38" i="2"/>
  <c r="G38" i="2"/>
  <c r="F38" i="2"/>
  <c r="E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D36" i="1"/>
  <c r="E36" i="1"/>
  <c r="F36" i="1"/>
  <c r="G36" i="1"/>
  <c r="H36" i="1"/>
  <c r="I36" i="1"/>
  <c r="J36" i="1"/>
  <c r="K36" i="1"/>
  <c r="K3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U36" i="1"/>
  <c r="S36" i="1"/>
  <c r="R36" i="1"/>
  <c r="Q36" i="1"/>
  <c r="P36" i="1"/>
  <c r="O36" i="1"/>
  <c r="N36" i="1"/>
  <c r="M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</calcChain>
</file>

<file path=xl/sharedStrings.xml><?xml version="1.0" encoding="utf-8"?>
<sst xmlns="http://schemas.openxmlformats.org/spreadsheetml/2006/main" count="536" uniqueCount="146">
  <si>
    <t>Entidad</t>
  </si>
  <si>
    <t>Primer Escenario</t>
  </si>
  <si>
    <t>REPRESENTACIONES EN LAS CLV</t>
  </si>
  <si>
    <t>CLV</t>
  </si>
  <si>
    <t>TOTAL CLV</t>
  </si>
  <si>
    <t>REPRESENTACIONES EN CNV</t>
  </si>
  <si>
    <t>TOTAL</t>
  </si>
  <si>
    <t>RECOMENDACION CT</t>
  </si>
  <si>
    <t>CLV PAN</t>
  </si>
  <si>
    <t>CLV PRI</t>
  </si>
  <si>
    <t>CLV PRD</t>
  </si>
  <si>
    <t>CLV PT</t>
  </si>
  <si>
    <t>CLV PVEM</t>
  </si>
  <si>
    <t>CLV MC</t>
  </si>
  <si>
    <t>CLV PNA</t>
  </si>
  <si>
    <t>PAN</t>
  </si>
  <si>
    <t>PRI</t>
  </si>
  <si>
    <t>PRD</t>
  </si>
  <si>
    <t>PT</t>
  </si>
  <si>
    <t>PVEM</t>
  </si>
  <si>
    <t>MC</t>
  </si>
  <si>
    <t>PNA</t>
  </si>
  <si>
    <t>TOTAL CNV</t>
  </si>
  <si>
    <t>Aguascalientes</t>
  </si>
  <si>
    <t>Baja California</t>
  </si>
  <si>
    <t>PAN - CNV</t>
  </si>
  <si>
    <t>Baja California Sur</t>
  </si>
  <si>
    <t>Campeche</t>
  </si>
  <si>
    <t>Coahuila</t>
  </si>
  <si>
    <t>Colima</t>
  </si>
  <si>
    <t>Chiapas</t>
  </si>
  <si>
    <t>PRI, PVEM, PAN, PRD,PT Y NA - CLV, CLV, PT Y PRD - CNV</t>
  </si>
  <si>
    <t>Chihuahua</t>
  </si>
  <si>
    <t>Distrito Federal</t>
  </si>
  <si>
    <t>Durango</t>
  </si>
  <si>
    <t>MC Y PRD - CNV</t>
  </si>
  <si>
    <t>Guanajuato</t>
  </si>
  <si>
    <t>Guerrero</t>
  </si>
  <si>
    <t>Hidalgo</t>
  </si>
  <si>
    <t>Jalisco</t>
  </si>
  <si>
    <t>PAN, PRD - CLV</t>
  </si>
  <si>
    <t>México</t>
  </si>
  <si>
    <t>PRI - CLV</t>
  </si>
  <si>
    <t>Michoacán</t>
  </si>
  <si>
    <t>Morelos</t>
  </si>
  <si>
    <t>Nayarit</t>
  </si>
  <si>
    <t>Nuevo León</t>
  </si>
  <si>
    <t>Oaxaca</t>
  </si>
  <si>
    <t>Puebla</t>
  </si>
  <si>
    <t>PRD - CNV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</si>
  <si>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</si>
  <si>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</si>
  <si>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</si>
  <si>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</si>
  <si>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</si>
  <si>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</si>
  <si>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</si>
  <si>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</si>
  <si>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</si>
  <si>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</si>
  <si>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</si>
  <si>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Propuesta con menor funcion de costo</t>
  </si>
  <si>
    <t>Textos en rojo propuestas entregradas por oficio</t>
  </si>
  <si>
    <t>Rompen procesos</t>
  </si>
  <si>
    <t>PROPUESTAS DE LAS REPRESENTACIONES POLÍTICAS Y DE LA COMISIÓN LOCAL DE VIGILANCIA AL SEGUNDO ESCENARIO DE REDISTRITACIÓN 11 DE OCTUBRE 2013</t>
  </si>
  <si>
    <t>Segundo Escenario</t>
  </si>
  <si>
    <t>Tercer Escenario</t>
  </si>
  <si>
    <t>TOTAL NAL</t>
  </si>
  <si>
    <t>Junta Local Ejecutiva</t>
  </si>
  <si>
    <t>Ganador</t>
  </si>
  <si>
    <t>PRD_51</t>
  </si>
  <si>
    <t>PAN-CNV, PRD-CNV</t>
  </si>
  <si>
    <t>-</t>
  </si>
  <si>
    <t>PAN-CNV</t>
  </si>
  <si>
    <t>SEGUNDO ESCENARIO</t>
  </si>
  <si>
    <t>CLV, PVEM,PRI,PAN,MC,PRD,PANAL-CLV,PRI,PVEM,MC,PAN-CNV</t>
  </si>
  <si>
    <t>PAN-CLV, PAN-CNV,MC-CNV</t>
  </si>
  <si>
    <t>PRD CLV, PRD CNV Y PT CNV</t>
  </si>
  <si>
    <t>PRI-CLV, PRI,PANAL,PVEM - CNV</t>
  </si>
  <si>
    <t>CLV, PRI,PRD-CLV, PT,PVEM,PANAL,PRI,MC,PAN,PRD-CNV</t>
  </si>
  <si>
    <t>PRD CNV</t>
  </si>
  <si>
    <t>CLV, PVEM,PRI - CLV ,PVEM,PRI,MC,PT - CNV</t>
  </si>
  <si>
    <t>CLV
PRI,PVEM,MC – CNV</t>
  </si>
  <si>
    <t>PRI-CLV,PNAL-CLV,PRI-CNV,PVEM-CNV,PNA-CNV</t>
  </si>
  <si>
    <t>PAN, PRI, PRD, PT, PVEM, MC, PANAL - CLV, PRI, PT, PVEM, MC, PANAL - CNV</t>
  </si>
  <si>
    <t>PRD_CNV</t>
  </si>
  <si>
    <t>PAN_CNV</t>
  </si>
  <si>
    <t>NSC</t>
  </si>
  <si>
    <t>LSC</t>
  </si>
  <si>
    <t xml:space="preserve">Party </t>
  </si>
  <si>
    <t>Total</t>
  </si>
  <si>
    <t xml:space="preserve">IFE </t>
  </si>
  <si>
    <t xml:space="preserve">                     Second Scenario</t>
  </si>
  <si>
    <t xml:space="preserve">                         First Scenario</t>
  </si>
  <si>
    <t xml:space="preserve">Total 1st  </t>
  </si>
  <si>
    <t>Total 2nd</t>
  </si>
  <si>
    <t xml:space="preserve">                            Table 1. Counterproposals by Party to the First and Second Scenarios (NSC, LSC) </t>
  </si>
  <si>
    <t>Source: Federal Electoral Institute. Table elaborated by the authors. NSC: National Surveillance Commission. 
LSC: Local Surveillance Commission.</t>
  </si>
  <si>
    <t xml:space="preserve">                  Table 2. Winning Counterproposals by Party to the First and Second Scenarios (NSC, LSC) </t>
  </si>
  <si>
    <t>ALGORITHM</t>
  </si>
  <si>
    <t>1ST Stage</t>
  </si>
  <si>
    <t>2nd Stage</t>
  </si>
  <si>
    <t>IFE- CLV</t>
  </si>
  <si>
    <t>State</t>
  </si>
  <si>
    <t>17 (17)</t>
  </si>
  <si>
    <t>10 (10)</t>
  </si>
  <si>
    <t>2(1)</t>
  </si>
  <si>
    <t>2 (1)</t>
  </si>
  <si>
    <t>3 (1)</t>
  </si>
  <si>
    <t>5(5)</t>
  </si>
  <si>
    <t>17 (13)</t>
  </si>
  <si>
    <t>5(2)</t>
  </si>
  <si>
    <t xml:space="preserve"> clv</t>
  </si>
  <si>
    <t xml:space="preserve"> cnv</t>
  </si>
  <si>
    <t>5(1)</t>
  </si>
  <si>
    <t>40 (30)</t>
  </si>
  <si>
    <t>16 (1)</t>
  </si>
  <si>
    <t>15 (3)</t>
  </si>
  <si>
    <t>6 (1)</t>
  </si>
  <si>
    <t>15 (15)</t>
  </si>
  <si>
    <t>19 (17)</t>
  </si>
  <si>
    <t>5 (1)</t>
  </si>
  <si>
    <t>21 (13)</t>
  </si>
  <si>
    <t>10 (2)</t>
  </si>
  <si>
    <t xml:space="preserve">Source: Federal Electoral Institute. Table elaborated by the authors. NSC: National Surveillance Commission. 
LSC: Local Surveillance Commission. Number in parenthesis indicates the number of cases where a party was the only winner. Single numbers are cases where two or more parties tied.  *ALGORITHM: Cases where no party could improve the automated output. </t>
  </si>
  <si>
    <t>Number of Cases</t>
  </si>
  <si>
    <t>Algorithm Output Remains Intact</t>
  </si>
  <si>
    <t>A Single Party Improves the Algorithm Result</t>
  </si>
  <si>
    <t xml:space="preserve">Multiple Parties Improve the Algorithm Result </t>
  </si>
  <si>
    <t xml:space="preserve">Source: Federal Electoral Institute. Table elaborated by the authors. </t>
  </si>
  <si>
    <t xml:space="preserve">First </t>
  </si>
  <si>
    <t>Second</t>
  </si>
  <si>
    <t xml:space="preserve">Algorithm Output Remains Intact in the 2nd Stage </t>
  </si>
  <si>
    <t>Winner Party in 1st Stage Reamins in the 2nd Satge</t>
  </si>
  <si>
    <t>Winner Party in 1st Stage Replaced by Multiple Parties in the 2nd Stage</t>
  </si>
  <si>
    <t xml:space="preserve">Algorithm Output Replaced by a Single Party  in the 2nd Stage </t>
  </si>
  <si>
    <t>Algorithm Output Repplaced by Multiple Parties in the 2nd Stage</t>
  </si>
  <si>
    <t>Winner Party in 1st Stage Replaced by Another Partyin the 2nd Stage</t>
  </si>
  <si>
    <t>Winner Party in 1st Stage Replaced by IFE (LSC) the 2nd Stage</t>
  </si>
  <si>
    <t>Multiple Parties in 1st Stage Replaced by a Single Party in the 2nd Satge</t>
  </si>
  <si>
    <t xml:space="preserve">Scenario </t>
  </si>
  <si>
    <t xml:space="preserve">                          Table 3. Changes in the First and Second Scenarios</t>
  </si>
  <si>
    <t>Multiple Parties in 1st Stage Remains in the 2nd Satge</t>
  </si>
  <si>
    <t>Type of Change in Scenarios</t>
  </si>
  <si>
    <t>Multiple Parties in 1st Stage Replaced by a Multiple Parties in the 2nd Satge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</si>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</sst>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FFFF"/>
      <name val="Arial"/>
    </font>
    <font>
      <b/>
      <sz val="11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0000"/>
      <name val="Calibri"/>
    </font>
    <font>
      <sz val="11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sz val="11"/>
      <color rgb="FFFF0000"/>
      <name val="Arial"/>
    </font>
    <font>
      <b/>
      <sz val="11"/>
      <color rgb="FFFF0000"/>
      <name val="Calibri"/>
    </font>
    <font>
      <b/>
      <sz val="18"/>
      <color rgb="FF000000"/>
      <name val="Arial"/>
      <family val="2"/>
    </font>
    <font>
      <b/>
      <sz val="11"/>
      <color rgb="FF000000"/>
      <name val="Arial"/>
    </font>
    <font>
      <b/>
      <sz val="11"/>
      <color rgb="FFFF0000"/>
      <name val="Arial"/>
    </font>
    <font>
      <b/>
      <strike/>
      <sz val="11"/>
      <color rgb="FFFF0000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FFFF00"/>
      <name val="Calibri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741B47"/>
        <bgColor indexed="64"/>
      </patternFill>
    </fill>
    <fill>
      <patternFill patternType="solid">
        <fgColor rgb="FF674EA7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ck">
        <color rgb="FF3F3F3F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ck">
        <color rgb="FF3F3F3F"/>
      </top>
      <bottom style="thick">
        <color rgb="FF3F3F3F"/>
      </bottom>
      <diagonal/>
    </border>
    <border>
      <left style="thin">
        <color rgb="FF3F3F3F"/>
      </left>
      <right style="thin">
        <color rgb="FF3F3F3F"/>
      </right>
      <top style="thick">
        <color rgb="FF3F3F3F"/>
      </top>
      <bottom style="thick">
        <color rgb="FF3F3F3F"/>
      </bottom>
      <diagonal/>
    </border>
    <border>
      <left style="thin">
        <color rgb="FF3F3F3F"/>
      </left>
      <right/>
      <top style="thick">
        <color rgb="FF3F3F3F"/>
      </top>
      <bottom style="thick">
        <color rgb="FF3F3F3F"/>
      </bottom>
      <diagonal/>
    </border>
    <border>
      <left/>
      <right/>
      <top style="thick">
        <color rgb="FF3F3F3F"/>
      </top>
      <bottom style="thick">
        <color rgb="FF3F3F3F"/>
      </bottom>
      <diagonal/>
    </border>
    <border>
      <left/>
      <right style="thin">
        <color auto="1"/>
      </right>
      <top style="thick">
        <color rgb="FF3F3F3F"/>
      </top>
      <bottom style="thick">
        <color rgb="FF3F3F3F"/>
      </bottom>
      <diagonal/>
    </border>
    <border>
      <left style="thin">
        <color auto="1"/>
      </left>
      <right/>
      <top style="thick">
        <color rgb="FF3F3F3F"/>
      </top>
      <bottom style="thick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F3F3F"/>
      </right>
      <top style="thick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ck">
        <color rgb="FF3F3F3F"/>
      </top>
      <bottom style="thin">
        <color auto="1"/>
      </bottom>
      <diagonal/>
    </border>
    <border>
      <left style="thin">
        <color rgb="FF3F3F3F"/>
      </left>
      <right/>
      <top style="thick">
        <color rgb="FF3F3F3F"/>
      </top>
      <bottom style="thin">
        <color auto="1"/>
      </bottom>
      <diagonal/>
    </border>
    <border>
      <left/>
      <right/>
      <top style="thick">
        <color rgb="FF3F3F3F"/>
      </top>
      <bottom style="thin">
        <color auto="1"/>
      </bottom>
      <diagonal/>
    </border>
    <border>
      <left/>
      <right style="thin">
        <color auto="1"/>
      </right>
      <top style="thick">
        <color rgb="FF3F3F3F"/>
      </top>
      <bottom style="thin">
        <color auto="1"/>
      </bottom>
      <diagonal/>
    </border>
    <border>
      <left style="thin">
        <color auto="1"/>
      </left>
      <right/>
      <top style="thick">
        <color rgb="FF3F3F3F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FF"/>
      </bottom>
      <diagonal/>
    </border>
    <border>
      <left style="thin">
        <color auto="1"/>
      </left>
      <right style="thin">
        <color auto="1"/>
      </right>
      <top style="thin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3F3F3F"/>
      </right>
      <top style="thin">
        <color auto="1"/>
      </top>
      <bottom style="thick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ck">
        <color rgb="FF3F3F3F"/>
      </bottom>
      <diagonal/>
    </border>
    <border>
      <left style="thin">
        <color rgb="FF3F3F3F"/>
      </left>
      <right style="thin">
        <color auto="1"/>
      </right>
      <top style="thin">
        <color auto="1"/>
      </top>
      <bottom style="thick">
        <color rgb="FF3F3F3F"/>
      </bottom>
      <diagonal/>
    </border>
    <border>
      <left style="thin">
        <color auto="1"/>
      </left>
      <right style="thin">
        <color auto="1"/>
      </right>
      <top style="thick">
        <color rgb="FF3F3F3F"/>
      </top>
      <bottom style="thick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3F3F3F"/>
      </bottom>
      <diagonal/>
    </border>
    <border>
      <left style="thin">
        <color rgb="FF3F3F3F"/>
      </left>
      <right style="thin">
        <color auto="1"/>
      </right>
      <top style="thick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61">
    <xf numFmtId="0" fontId="0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vertical="center" wrapText="1"/>
    </xf>
    <xf numFmtId="0" fontId="4" fillId="4" borderId="16" xfId="0" applyFont="1" applyFill="1" applyBorder="1" applyAlignment="1">
      <alignment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left"/>
    </xf>
    <xf numFmtId="0" fontId="7" fillId="9" borderId="21" xfId="0" applyFont="1" applyFill="1" applyBorder="1" applyAlignment="1">
      <alignment wrapText="1"/>
    </xf>
    <xf numFmtId="0" fontId="6" fillId="10" borderId="1" xfId="0" applyFont="1" applyFill="1" applyBorder="1"/>
    <xf numFmtId="0" fontId="7" fillId="10" borderId="1" xfId="0" applyFont="1" applyFill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/>
    <xf numFmtId="0" fontId="7" fillId="0" borderId="2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6" fillId="0" borderId="19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7" fillId="10" borderId="21" xfId="0" applyFont="1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8" fillId="9" borderId="1" xfId="0" applyFont="1" applyFill="1" applyBorder="1"/>
    <xf numFmtId="0" fontId="6" fillId="11" borderId="19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left"/>
    </xf>
    <xf numFmtId="0" fontId="6" fillId="11" borderId="1" xfId="0" applyFont="1" applyFill="1" applyBorder="1" applyAlignment="1">
      <alignment wrapText="1"/>
    </xf>
    <xf numFmtId="0" fontId="6" fillId="11" borderId="1" xfId="0" applyFont="1" applyFill="1" applyBorder="1"/>
    <xf numFmtId="0" fontId="8" fillId="9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6" fillId="9" borderId="1" xfId="0" applyFont="1" applyFill="1" applyBorder="1"/>
    <xf numFmtId="0" fontId="8" fillId="10" borderId="1" xfId="0" applyFont="1" applyFill="1" applyBorder="1" applyAlignment="1">
      <alignment wrapText="1"/>
    </xf>
    <xf numFmtId="0" fontId="6" fillId="9" borderId="1" xfId="0" applyFont="1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8" fillId="11" borderId="1" xfId="0" applyFont="1" applyFill="1" applyBorder="1"/>
    <xf numFmtId="0" fontId="6" fillId="10" borderId="19" xfId="0" applyFont="1" applyFill="1" applyBorder="1" applyAlignment="1">
      <alignment horizontal="left"/>
    </xf>
    <xf numFmtId="0" fontId="6" fillId="10" borderId="20" xfId="0" applyFont="1" applyFill="1" applyBorder="1" applyAlignment="1">
      <alignment horizontal="left"/>
    </xf>
    <xf numFmtId="0" fontId="10" fillId="10" borderId="1" xfId="0" applyFont="1" applyFill="1" applyBorder="1" applyAlignment="1">
      <alignment wrapText="1"/>
    </xf>
    <xf numFmtId="0" fontId="8" fillId="10" borderId="1" xfId="0" applyFont="1" applyFill="1" applyBorder="1"/>
    <xf numFmtId="0" fontId="6" fillId="12" borderId="1" xfId="0" applyFont="1" applyFill="1" applyBorder="1"/>
    <xf numFmtId="0" fontId="11" fillId="9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7" fillId="11" borderId="21" xfId="0" applyFont="1" applyFill="1" applyBorder="1" applyAlignment="1">
      <alignment wrapText="1"/>
    </xf>
    <xf numFmtId="0" fontId="11" fillId="13" borderId="1" xfId="0" applyFont="1" applyFill="1" applyBorder="1" applyAlignment="1">
      <alignment wrapText="1"/>
    </xf>
    <xf numFmtId="0" fontId="12" fillId="9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4" borderId="1" xfId="0" applyFont="1" applyFill="1" applyBorder="1"/>
    <xf numFmtId="0" fontId="6" fillId="12" borderId="1" xfId="0" applyFont="1" applyFill="1" applyBorder="1" applyAlignment="1">
      <alignment wrapText="1"/>
    </xf>
    <xf numFmtId="0" fontId="8" fillId="12" borderId="1" xfId="0" applyFont="1" applyFill="1" applyBorder="1"/>
    <xf numFmtId="0" fontId="7" fillId="11" borderId="1" xfId="0" applyFont="1" applyFill="1" applyBorder="1"/>
    <xf numFmtId="0" fontId="5" fillId="10" borderId="21" xfId="0" applyFont="1" applyFill="1" applyBorder="1" applyAlignment="1">
      <alignment wrapText="1"/>
    </xf>
    <xf numFmtId="0" fontId="7" fillId="9" borderId="23" xfId="0" applyFont="1" applyFill="1" applyBorder="1" applyAlignment="1">
      <alignment wrapText="1"/>
    </xf>
    <xf numFmtId="0" fontId="6" fillId="0" borderId="1" xfId="0" applyFont="1" applyBorder="1" applyAlignment="1">
      <alignment horizontal="left"/>
    </xf>
    <xf numFmtId="0" fontId="7" fillId="9" borderId="24" xfId="0" applyFont="1" applyFill="1" applyBorder="1" applyAlignment="1">
      <alignment wrapText="1"/>
    </xf>
    <xf numFmtId="0" fontId="7" fillId="9" borderId="1" xfId="0" applyFont="1" applyFill="1" applyBorder="1" applyAlignment="1">
      <alignment wrapText="1"/>
    </xf>
    <xf numFmtId="0" fontId="0" fillId="0" borderId="25" xfId="0" applyBorder="1" applyAlignment="1">
      <alignment wrapText="1"/>
    </xf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 wrapText="1"/>
    </xf>
    <xf numFmtId="0" fontId="7" fillId="15" borderId="1" xfId="0" applyFont="1" applyFill="1" applyBorder="1" applyAlignment="1">
      <alignment horizontal="center" wrapText="1"/>
    </xf>
    <xf numFmtId="0" fontId="7" fillId="15" borderId="22" xfId="0" applyFont="1" applyFill="1" applyBorder="1" applyAlignment="1">
      <alignment horizontal="center" wrapText="1"/>
    </xf>
    <xf numFmtId="0" fontId="7" fillId="15" borderId="12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10" borderId="26" xfId="0" applyFill="1" applyBorder="1" applyAlignment="1">
      <alignment wrapText="1"/>
    </xf>
    <xf numFmtId="0" fontId="7" fillId="10" borderId="1" xfId="0" applyFont="1" applyFill="1" applyBorder="1" applyAlignment="1">
      <alignment horizontal="center" wrapText="1"/>
    </xf>
    <xf numFmtId="0" fontId="7" fillId="10" borderId="22" xfId="0" applyFont="1" applyFill="1" applyBorder="1" applyAlignment="1">
      <alignment horizontal="center" wrapText="1"/>
    </xf>
    <xf numFmtId="0" fontId="7" fillId="10" borderId="12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 wrapText="1"/>
    </xf>
    <xf numFmtId="0" fontId="13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 wrapText="1"/>
    </xf>
    <xf numFmtId="0" fontId="7" fillId="12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4" fillId="16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17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17" borderId="36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0" fontId="15" fillId="18" borderId="2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/>
    </xf>
    <xf numFmtId="0" fontId="15" fillId="10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5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center" vertical="center" wrapText="1"/>
    </xf>
    <xf numFmtId="0" fontId="10" fillId="10" borderId="28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5" fillId="18" borderId="23" xfId="0" applyFont="1" applyFill="1" applyBorder="1" applyAlignment="1">
      <alignment vertical="center" wrapText="1"/>
    </xf>
    <xf numFmtId="0" fontId="15" fillId="9" borderId="38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15" fillId="18" borderId="24" xfId="0" applyFont="1" applyFill="1" applyBorder="1" applyAlignment="1">
      <alignment vertical="center" wrapText="1"/>
    </xf>
    <xf numFmtId="0" fontId="15" fillId="10" borderId="39" xfId="0" applyFont="1" applyFill="1" applyBorder="1" applyAlignment="1">
      <alignment vertical="center" wrapText="1"/>
    </xf>
    <xf numFmtId="0" fontId="15" fillId="18" borderId="1" xfId="0" applyFont="1" applyFill="1" applyBorder="1" applyAlignment="1">
      <alignment vertical="center" wrapText="1"/>
    </xf>
    <xf numFmtId="0" fontId="15" fillId="15" borderId="1" xfId="0" applyFont="1" applyFill="1" applyBorder="1" applyAlignment="1">
      <alignment horizontal="center"/>
    </xf>
    <xf numFmtId="0" fontId="15" fillId="15" borderId="1" xfId="0" applyFont="1" applyFill="1" applyBorder="1" applyAlignment="1">
      <alignment horizontal="center" wrapText="1"/>
    </xf>
    <xf numFmtId="0" fontId="15" fillId="15" borderId="1" xfId="0" applyFont="1" applyFill="1" applyBorder="1" applyAlignment="1">
      <alignment horizontal="center" wrapText="1"/>
    </xf>
    <xf numFmtId="0" fontId="15" fillId="1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wrapText="1"/>
    </xf>
    <xf numFmtId="0" fontId="1" fillId="0" borderId="0" xfId="0" applyFont="1"/>
    <xf numFmtId="0" fontId="0" fillId="20" borderId="0" xfId="0" applyFill="1" applyAlignment="1"/>
    <xf numFmtId="0" fontId="1" fillId="20" borderId="0" xfId="0" applyFont="1" applyFill="1" applyAlignment="1"/>
    <xf numFmtId="0" fontId="1" fillId="20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4" xfId="0" applyFont="1" applyFill="1" applyBorder="1" applyAlignment="1"/>
    <xf numFmtId="0" fontId="0" fillId="20" borderId="4" xfId="0" applyFill="1" applyBorder="1" applyAlignment="1"/>
    <xf numFmtId="0" fontId="1" fillId="20" borderId="4" xfId="0" applyFont="1" applyFill="1" applyBorder="1" applyAlignment="1">
      <alignment horizontal="center"/>
    </xf>
    <xf numFmtId="0" fontId="0" fillId="20" borderId="40" xfId="0" applyFill="1" applyBorder="1" applyAlignment="1"/>
    <xf numFmtId="0" fontId="0" fillId="20" borderId="41" xfId="0" applyFill="1" applyBorder="1" applyAlignment="1"/>
    <xf numFmtId="0" fontId="1" fillId="20" borderId="2" xfId="0" applyFont="1" applyFill="1" applyBorder="1" applyAlignment="1"/>
    <xf numFmtId="0" fontId="1" fillId="20" borderId="40" xfId="0" applyFont="1" applyFill="1" applyBorder="1" applyAlignment="1"/>
    <xf numFmtId="0" fontId="1" fillId="20" borderId="41" xfId="0" applyFont="1" applyFill="1" applyBorder="1" applyAlignment="1"/>
    <xf numFmtId="0" fontId="1" fillId="20" borderId="42" xfId="0" applyFont="1" applyFill="1" applyBorder="1" applyAlignment="1">
      <alignment horizontal="center"/>
    </xf>
    <xf numFmtId="0" fontId="1" fillId="20" borderId="38" xfId="0" applyFont="1" applyFill="1" applyBorder="1" applyAlignment="1">
      <alignment horizontal="center"/>
    </xf>
    <xf numFmtId="0" fontId="1" fillId="20" borderId="28" xfId="0" applyFont="1" applyFill="1" applyBorder="1" applyAlignment="1">
      <alignment horizontal="center"/>
    </xf>
    <xf numFmtId="0" fontId="1" fillId="20" borderId="39" xfId="0" applyFont="1" applyFill="1" applyBorder="1" applyAlignment="1">
      <alignment horizontal="center"/>
    </xf>
    <xf numFmtId="0" fontId="1" fillId="20" borderId="0" xfId="0" applyFont="1" applyFill="1" applyBorder="1" applyAlignment="1"/>
    <xf numFmtId="0" fontId="0" fillId="20" borderId="0" xfId="0" applyFill="1" applyBorder="1" applyAlignment="1"/>
    <xf numFmtId="0" fontId="0" fillId="20" borderId="0" xfId="0" applyFont="1" applyFill="1" applyAlignment="1">
      <alignment horizontal="center"/>
    </xf>
    <xf numFmtId="0" fontId="0" fillId="20" borderId="25" xfId="0" applyFont="1" applyFill="1" applyBorder="1" applyAlignment="1">
      <alignment horizontal="center"/>
    </xf>
    <xf numFmtId="0" fontId="0" fillId="20" borderId="26" xfId="0" applyFont="1" applyFill="1" applyBorder="1" applyAlignment="1">
      <alignment horizontal="center"/>
    </xf>
    <xf numFmtId="0" fontId="0" fillId="20" borderId="0" xfId="0" applyFill="1" applyAlignment="1">
      <alignment wrapText="1"/>
    </xf>
    <xf numFmtId="0" fontId="0" fillId="20" borderId="43" xfId="0" applyFill="1" applyBorder="1" applyAlignment="1">
      <alignment wrapText="1"/>
    </xf>
    <xf numFmtId="0" fontId="0" fillId="0" borderId="43" xfId="0" applyBorder="1" applyAlignment="1"/>
    <xf numFmtId="0" fontId="0" fillId="20" borderId="0" xfId="0" applyFill="1"/>
    <xf numFmtId="0" fontId="0" fillId="21" borderId="1" xfId="0" applyFill="1" applyBorder="1" applyAlignment="1">
      <alignment horizontal="center" wrapText="1"/>
    </xf>
    <xf numFmtId="0" fontId="10" fillId="21" borderId="28" xfId="0" applyFont="1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wrapText="1"/>
    </xf>
    <xf numFmtId="0" fontId="0" fillId="23" borderId="1" xfId="0" applyFill="1" applyBorder="1" applyAlignment="1">
      <alignment horizontal="center" wrapText="1"/>
    </xf>
    <xf numFmtId="0" fontId="10" fillId="24" borderId="28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" fillId="20" borderId="0" xfId="0" applyFont="1" applyFill="1" applyBorder="1" applyAlignment="1">
      <alignment horizontal="center"/>
    </xf>
    <xf numFmtId="0" fontId="1" fillId="20" borderId="43" xfId="0" applyFont="1" applyFill="1" applyBorder="1" applyAlignment="1"/>
    <xf numFmtId="0" fontId="1" fillId="20" borderId="43" xfId="0" applyFont="1" applyFill="1" applyBorder="1" applyAlignment="1">
      <alignment horizontal="center"/>
    </xf>
    <xf numFmtId="0" fontId="1" fillId="20" borderId="5" xfId="0" applyFont="1" applyFill="1" applyBorder="1" applyAlignment="1"/>
    <xf numFmtId="0" fontId="1" fillId="20" borderId="5" xfId="0" applyFont="1" applyFill="1" applyBorder="1" applyAlignment="1">
      <alignment horizontal="center"/>
    </xf>
    <xf numFmtId="0" fontId="1" fillId="20" borderId="22" xfId="0" applyFont="1" applyFill="1" applyBorder="1" applyAlignment="1"/>
    <xf numFmtId="0" fontId="0" fillId="20" borderId="22" xfId="0" applyFill="1" applyBorder="1" applyAlignment="1"/>
    <xf numFmtId="0" fontId="1" fillId="20" borderId="1" xfId="0" applyFont="1" applyFill="1" applyBorder="1" applyAlignment="1">
      <alignment horizontal="center"/>
    </xf>
    <xf numFmtId="0" fontId="10" fillId="23" borderId="28" xfId="0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wrapText="1"/>
    </xf>
    <xf numFmtId="0" fontId="0" fillId="20" borderId="0" xfId="0" applyFont="1" applyFill="1" applyBorder="1" applyAlignment="1">
      <alignment horizontal="center"/>
    </xf>
    <xf numFmtId="0" fontId="9" fillId="0" borderId="41" xfId="0" applyFont="1" applyFill="1" applyBorder="1" applyAlignment="1">
      <alignment horizontal="left" vertical="center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ont="1" applyFill="1" applyBorder="1" applyAlignment="1"/>
    <xf numFmtId="0" fontId="0" fillId="20" borderId="0" xfId="0" applyFill="1" applyBorder="1" applyAlignment="1">
      <alignment vertical="top" wrapText="1"/>
    </xf>
    <xf numFmtId="0" fontId="0" fillId="20" borderId="0" xfId="0" applyFill="1" applyAlignment="1">
      <alignment vertical="top" wrapText="1"/>
    </xf>
    <xf numFmtId="0" fontId="0" fillId="20" borderId="0" xfId="0" applyFill="1" applyAlignment="1">
      <alignment horizontal="center" vertical="center"/>
    </xf>
    <xf numFmtId="0" fontId="0" fillId="20" borderId="0" xfId="0" applyFill="1" applyBorder="1" applyAlignment="1">
      <alignment horizontal="center" vertical="top" wrapText="1"/>
    </xf>
    <xf numFmtId="0" fontId="0" fillId="20" borderId="0" xfId="0" applyFill="1" applyAlignment="1">
      <alignment horizontal="center" vertical="top" wrapText="1"/>
    </xf>
    <xf numFmtId="0" fontId="0" fillId="20" borderId="4" xfId="0" applyFill="1" applyBorder="1"/>
    <xf numFmtId="0" fontId="0" fillId="20" borderId="0" xfId="0" applyFill="1" applyBorder="1" applyAlignment="1">
      <alignment vertical="top"/>
    </xf>
    <xf numFmtId="0" fontId="1" fillId="20" borderId="4" xfId="0" applyFont="1" applyFill="1" applyBorder="1"/>
    <xf numFmtId="0" fontId="1" fillId="20" borderId="4" xfId="0" applyFont="1" applyFill="1" applyBorder="1" applyAlignment="1">
      <alignment horizontal="center" vertical="top" wrapText="1"/>
    </xf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selection activeCell="D5" sqref="D5"/>
    </sheetView>
  </sheetViews>
  <sheetFormatPr baseColWidth="10" defaultRowHeight="15" x14ac:dyDescent="0"/>
  <cols>
    <col min="3" max="3" width="17.5" customWidth="1"/>
  </cols>
  <sheetData>
    <row r="1" spans="1:22" ht="16" thickBot="1">
      <c r="A1" s="1" t="s">
        <v>0</v>
      </c>
      <c r="B1" s="1"/>
      <c r="C1" s="2" t="s">
        <v>1</v>
      </c>
      <c r="D1" s="3" t="s">
        <v>2</v>
      </c>
      <c r="E1" s="3"/>
      <c r="F1" s="3"/>
      <c r="G1" s="3"/>
      <c r="H1" s="3"/>
      <c r="I1" s="3"/>
      <c r="J1" s="3"/>
      <c r="K1" s="4" t="s">
        <v>3</v>
      </c>
      <c r="L1" s="4" t="s">
        <v>4</v>
      </c>
      <c r="M1" s="5" t="s">
        <v>5</v>
      </c>
      <c r="N1" s="5"/>
      <c r="O1" s="5"/>
      <c r="P1" s="5"/>
      <c r="Q1" s="5"/>
      <c r="R1" s="5"/>
      <c r="S1" s="5"/>
      <c r="T1" s="5"/>
      <c r="U1" s="6" t="s">
        <v>6</v>
      </c>
      <c r="V1" s="7" t="s">
        <v>7</v>
      </c>
    </row>
    <row r="2" spans="1:22" ht="17" thickTop="1" thickBot="1">
      <c r="A2" s="1"/>
      <c r="B2" s="1"/>
      <c r="C2" s="8"/>
      <c r="D2" s="9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1" t="s">
        <v>14</v>
      </c>
      <c r="K2" s="12"/>
      <c r="L2" s="12"/>
      <c r="M2" s="13" t="s">
        <v>15</v>
      </c>
      <c r="N2" s="13" t="s">
        <v>16</v>
      </c>
      <c r="O2" s="14" t="s">
        <v>17</v>
      </c>
      <c r="P2" s="15" t="s">
        <v>18</v>
      </c>
      <c r="Q2" s="16" t="s">
        <v>19</v>
      </c>
      <c r="R2" s="17" t="s">
        <v>20</v>
      </c>
      <c r="S2" s="17" t="s">
        <v>21</v>
      </c>
      <c r="T2" s="17" t="s">
        <v>22</v>
      </c>
      <c r="U2" s="18"/>
      <c r="V2" s="19"/>
    </row>
    <row r="3" spans="1:22" ht="16" thickTop="1">
      <c r="A3" s="20"/>
      <c r="B3" s="21"/>
      <c r="C3" s="8"/>
      <c r="D3" s="22"/>
      <c r="E3" s="23"/>
      <c r="F3" s="23"/>
      <c r="G3" s="23"/>
      <c r="H3" s="23"/>
      <c r="I3" s="23"/>
      <c r="J3" s="24"/>
      <c r="K3" s="25"/>
      <c r="L3" s="25"/>
      <c r="M3" s="26"/>
      <c r="N3" s="26"/>
      <c r="O3" s="27"/>
      <c r="P3" s="28"/>
      <c r="Q3" s="29"/>
      <c r="R3" s="30"/>
      <c r="S3" s="30"/>
      <c r="T3" s="30"/>
      <c r="U3" s="31"/>
      <c r="V3" s="32"/>
    </row>
    <row r="4" spans="1:22" ht="30">
      <c r="A4" s="33">
        <v>1</v>
      </c>
      <c r="B4" s="34" t="s">
        <v>23</v>
      </c>
      <c r="C4" s="35">
        <v>12.933133489999999</v>
      </c>
      <c r="D4" s="36">
        <v>13.046741539999999</v>
      </c>
      <c r="E4" s="36">
        <v>14.53252958</v>
      </c>
      <c r="F4" s="36">
        <v>14.537060009999999</v>
      </c>
      <c r="G4" s="36">
        <v>14.537060009999999</v>
      </c>
      <c r="H4" s="36">
        <v>13.61169316</v>
      </c>
      <c r="I4" s="36">
        <v>14.537060009999999</v>
      </c>
      <c r="J4" s="36">
        <v>14.537060009999999</v>
      </c>
      <c r="K4" s="36"/>
      <c r="L4" s="37">
        <f t="shared" ref="L4:L35" si="0">COUNT(D4:K4)</f>
        <v>7</v>
      </c>
      <c r="M4" s="38"/>
      <c r="N4" s="39"/>
      <c r="O4" s="38">
        <v>14.537060009999999</v>
      </c>
      <c r="P4" s="39">
        <v>14.537060009999999</v>
      </c>
      <c r="Q4" s="39"/>
      <c r="R4" s="39">
        <v>14.537060009999999</v>
      </c>
      <c r="S4" s="39"/>
      <c r="T4" s="40">
        <f t="shared" ref="T4:T35" si="1">COUNT(M4:S4)</f>
        <v>3</v>
      </c>
      <c r="U4" s="41">
        <f t="shared" ref="U4:U36" si="2">SUM((L4+T4))</f>
        <v>10</v>
      </c>
      <c r="V4" s="42" t="s">
        <v>1</v>
      </c>
    </row>
    <row r="5" spans="1:22">
      <c r="A5" s="43">
        <v>2</v>
      </c>
      <c r="B5" s="44" t="s">
        <v>24</v>
      </c>
      <c r="C5" s="45">
        <v>14.03767317</v>
      </c>
      <c r="D5" s="46"/>
      <c r="E5" s="46">
        <v>13.980515329999999</v>
      </c>
      <c r="F5" s="46">
        <v>13.99891365</v>
      </c>
      <c r="G5" s="46">
        <v>14.012245310000001</v>
      </c>
      <c r="H5" s="46">
        <v>14.00953114</v>
      </c>
      <c r="I5" s="46">
        <v>14.022340359999999</v>
      </c>
      <c r="J5" s="46">
        <v>14.01750915</v>
      </c>
      <c r="K5" s="36">
        <v>13.95072176</v>
      </c>
      <c r="L5" s="37">
        <f t="shared" si="0"/>
        <v>7</v>
      </c>
      <c r="M5" s="47">
        <v>13.94519977</v>
      </c>
      <c r="N5" s="39"/>
      <c r="O5" s="38">
        <v>13.99891365</v>
      </c>
      <c r="P5" s="39"/>
      <c r="Q5" s="39"/>
      <c r="R5" s="39">
        <v>14.022340359999999</v>
      </c>
      <c r="S5" s="36"/>
      <c r="T5" s="40">
        <f t="shared" si="1"/>
        <v>3</v>
      </c>
      <c r="U5" s="41">
        <f t="shared" si="2"/>
        <v>10</v>
      </c>
      <c r="V5" s="42" t="s">
        <v>25</v>
      </c>
    </row>
    <row r="6" spans="1:22">
      <c r="A6" s="48">
        <v>3</v>
      </c>
      <c r="B6" s="49" t="s">
        <v>26</v>
      </c>
      <c r="C6" s="45">
        <v>70.106879289999995</v>
      </c>
      <c r="D6" s="46"/>
      <c r="E6" s="46">
        <v>72.164467209999998</v>
      </c>
      <c r="F6" s="46">
        <v>72.430205830000006</v>
      </c>
      <c r="G6" s="46">
        <v>72.430205830000006</v>
      </c>
      <c r="H6" s="46"/>
      <c r="I6" s="46">
        <v>72.430205830000006</v>
      </c>
      <c r="J6" s="50"/>
      <c r="K6" s="51"/>
      <c r="L6" s="37">
        <f t="shared" si="0"/>
        <v>4</v>
      </c>
      <c r="M6" s="52">
        <v>70.090241660000004</v>
      </c>
      <c r="N6" s="53"/>
      <c r="O6" s="54">
        <v>72.430205830000006</v>
      </c>
      <c r="P6" s="53">
        <v>72.430205830000006</v>
      </c>
      <c r="Q6" s="53"/>
      <c r="R6" s="53">
        <v>72.430205830000006</v>
      </c>
      <c r="S6" s="46"/>
      <c r="T6" s="40">
        <f t="shared" si="1"/>
        <v>4</v>
      </c>
      <c r="U6" s="41">
        <f t="shared" si="2"/>
        <v>8</v>
      </c>
      <c r="V6" s="42" t="s">
        <v>25</v>
      </c>
    </row>
    <row r="7" spans="1:22" ht="30">
      <c r="A7" s="43">
        <v>4</v>
      </c>
      <c r="B7" s="44" t="s">
        <v>27</v>
      </c>
      <c r="C7" s="35">
        <v>22.986216259999999</v>
      </c>
      <c r="D7" s="36"/>
      <c r="E7" s="36"/>
      <c r="F7" s="36"/>
      <c r="G7" s="36"/>
      <c r="H7" s="36"/>
      <c r="I7" s="36"/>
      <c r="J7" s="36"/>
      <c r="K7" s="55">
        <v>22.986216259999999</v>
      </c>
      <c r="L7" s="37">
        <f t="shared" si="0"/>
        <v>1</v>
      </c>
      <c r="M7" s="38"/>
      <c r="N7" s="39"/>
      <c r="O7" s="38">
        <v>22.986216259999999</v>
      </c>
      <c r="P7" s="39"/>
      <c r="Q7" s="39"/>
      <c r="R7" s="39">
        <v>22.986216259999999</v>
      </c>
      <c r="S7" s="36"/>
      <c r="T7" s="40">
        <f t="shared" si="1"/>
        <v>2</v>
      </c>
      <c r="U7" s="41">
        <f t="shared" si="2"/>
        <v>3</v>
      </c>
      <c r="V7" s="42" t="s">
        <v>1</v>
      </c>
    </row>
    <row r="8" spans="1:22">
      <c r="A8" s="48">
        <v>5</v>
      </c>
      <c r="B8" s="49" t="s">
        <v>28</v>
      </c>
      <c r="C8" s="45">
        <v>17.12047626</v>
      </c>
      <c r="D8" s="46">
        <v>25.31791964</v>
      </c>
      <c r="E8" s="46">
        <v>22.794085490000001</v>
      </c>
      <c r="F8" s="51"/>
      <c r="G8" s="51"/>
      <c r="H8" s="51"/>
      <c r="I8" s="51"/>
      <c r="J8" s="46">
        <v>22.794085490000001</v>
      </c>
      <c r="K8" s="53"/>
      <c r="L8" s="37">
        <f t="shared" si="0"/>
        <v>3</v>
      </c>
      <c r="M8" s="52">
        <v>17.022750039999998</v>
      </c>
      <c r="N8" s="53"/>
      <c r="O8" s="56">
        <v>17.05612356</v>
      </c>
      <c r="P8" s="53"/>
      <c r="Q8" s="53"/>
      <c r="R8" s="53">
        <v>22.580684919999999</v>
      </c>
      <c r="S8" s="46"/>
      <c r="T8" s="40">
        <f t="shared" si="1"/>
        <v>3</v>
      </c>
      <c r="U8" s="41">
        <f t="shared" si="2"/>
        <v>6</v>
      </c>
      <c r="V8" s="42" t="s">
        <v>25</v>
      </c>
    </row>
    <row r="9" spans="1:22" ht="30">
      <c r="A9" s="43">
        <v>6</v>
      </c>
      <c r="B9" s="44" t="s">
        <v>29</v>
      </c>
      <c r="C9" s="35">
        <v>20.86347073</v>
      </c>
      <c r="D9" s="36">
        <v>23.4082118</v>
      </c>
      <c r="E9" s="36">
        <v>23.4082118</v>
      </c>
      <c r="F9" s="36">
        <v>23.4082118</v>
      </c>
      <c r="G9" s="36">
        <v>23.4082118</v>
      </c>
      <c r="H9" s="36">
        <v>23.4082118</v>
      </c>
      <c r="I9" s="36">
        <v>23.4082118</v>
      </c>
      <c r="J9" s="36"/>
      <c r="K9" s="36"/>
      <c r="L9" s="37">
        <f t="shared" si="0"/>
        <v>6</v>
      </c>
      <c r="M9" s="38"/>
      <c r="N9" s="39"/>
      <c r="O9" s="38">
        <v>23.4082118</v>
      </c>
      <c r="P9" s="39">
        <v>23.4082118</v>
      </c>
      <c r="Q9" s="39"/>
      <c r="R9" s="39"/>
      <c r="S9" s="36"/>
      <c r="T9" s="40">
        <f t="shared" si="1"/>
        <v>2</v>
      </c>
      <c r="U9" s="41">
        <f t="shared" si="2"/>
        <v>8</v>
      </c>
      <c r="V9" s="42" t="s">
        <v>1</v>
      </c>
    </row>
    <row r="10" spans="1:22" ht="90">
      <c r="A10" s="48">
        <v>7</v>
      </c>
      <c r="B10" s="49" t="s">
        <v>30</v>
      </c>
      <c r="C10" s="45">
        <v>16.086225150000001</v>
      </c>
      <c r="D10" s="57">
        <v>15.206744949999999</v>
      </c>
      <c r="E10" s="58">
        <v>15.206744949999999</v>
      </c>
      <c r="F10" s="55">
        <v>15.206744949999999</v>
      </c>
      <c r="G10" s="57">
        <v>15.206744949999999</v>
      </c>
      <c r="H10" s="59">
        <v>15.206744949999999</v>
      </c>
      <c r="I10" s="46">
        <v>17.886687899999998</v>
      </c>
      <c r="J10" s="55">
        <v>15.206744949999999</v>
      </c>
      <c r="K10" s="55">
        <v>15.206744949999999</v>
      </c>
      <c r="L10" s="37">
        <f t="shared" si="0"/>
        <v>8</v>
      </c>
      <c r="M10" s="60">
        <v>15.84461817</v>
      </c>
      <c r="N10" s="51"/>
      <c r="O10" s="60">
        <v>15.206744949999999</v>
      </c>
      <c r="P10" s="51">
        <v>15.206744949999999</v>
      </c>
      <c r="Q10" s="51"/>
      <c r="R10" s="51"/>
      <c r="S10" s="36"/>
      <c r="T10" s="40">
        <f t="shared" si="1"/>
        <v>3</v>
      </c>
      <c r="U10" s="41">
        <f t="shared" si="2"/>
        <v>11</v>
      </c>
      <c r="V10" s="42" t="s">
        <v>31</v>
      </c>
    </row>
    <row r="11" spans="1:22">
      <c r="A11" s="61">
        <v>8</v>
      </c>
      <c r="B11" s="62" t="s">
        <v>32</v>
      </c>
      <c r="C11" s="45">
        <v>27.727271959999999</v>
      </c>
      <c r="D11" s="46">
        <v>28.726103380000001</v>
      </c>
      <c r="E11" s="63">
        <v>27.727271959999999</v>
      </c>
      <c r="F11" s="36"/>
      <c r="G11" s="36"/>
      <c r="H11" s="36">
        <v>27.727271959999999</v>
      </c>
      <c r="I11" s="36"/>
      <c r="J11" s="36"/>
      <c r="K11" s="36"/>
      <c r="L11" s="37">
        <f t="shared" si="0"/>
        <v>3</v>
      </c>
      <c r="M11" s="47">
        <v>27.670901310000001</v>
      </c>
      <c r="N11" s="39"/>
      <c r="O11" s="64">
        <v>27.67198101</v>
      </c>
      <c r="P11" s="36"/>
      <c r="Q11" s="36"/>
      <c r="R11" s="36">
        <v>28.136189630000001</v>
      </c>
      <c r="S11" s="36"/>
      <c r="T11" s="40">
        <f t="shared" si="1"/>
        <v>3</v>
      </c>
      <c r="U11" s="41">
        <f t="shared" si="2"/>
        <v>6</v>
      </c>
      <c r="V11" s="42" t="s">
        <v>25</v>
      </c>
    </row>
    <row r="12" spans="1:22">
      <c r="A12" s="48">
        <v>9</v>
      </c>
      <c r="B12" s="49" t="s">
        <v>33</v>
      </c>
      <c r="C12" s="45">
        <v>32.44693848</v>
      </c>
      <c r="D12" s="65">
        <v>40.14446847</v>
      </c>
      <c r="E12" s="36">
        <v>32.321490490000002</v>
      </c>
      <c r="F12" s="51">
        <v>32.376787409999999</v>
      </c>
      <c r="G12" s="51">
        <v>32.376787409999999</v>
      </c>
      <c r="H12" s="51">
        <v>32.321490490000002</v>
      </c>
      <c r="I12" s="36">
        <v>32.376787409999999</v>
      </c>
      <c r="J12" s="51"/>
      <c r="K12" s="51"/>
      <c r="L12" s="37">
        <f t="shared" si="0"/>
        <v>6</v>
      </c>
      <c r="M12" s="47">
        <v>32.206642369999997</v>
      </c>
      <c r="N12" s="39"/>
      <c r="O12" s="60">
        <v>32.376787409999999</v>
      </c>
      <c r="P12" s="51">
        <v>32.376787409999999</v>
      </c>
      <c r="Q12" s="51"/>
      <c r="R12" s="51">
        <v>32.376787409999999</v>
      </c>
      <c r="S12" s="36"/>
      <c r="T12" s="40">
        <f t="shared" si="1"/>
        <v>4</v>
      </c>
      <c r="U12" s="41">
        <f t="shared" si="2"/>
        <v>10</v>
      </c>
      <c r="V12" s="42" t="s">
        <v>25</v>
      </c>
    </row>
    <row r="13" spans="1:22" ht="30">
      <c r="A13" s="43">
        <v>10</v>
      </c>
      <c r="B13" s="44" t="s">
        <v>34</v>
      </c>
      <c r="C13" s="45">
        <v>19.763781789999999</v>
      </c>
      <c r="D13" s="36">
        <v>22.479379040000001</v>
      </c>
      <c r="E13" s="36">
        <v>20.256996409999999</v>
      </c>
      <c r="F13" s="36"/>
      <c r="G13" s="36"/>
      <c r="H13" s="36"/>
      <c r="I13" s="36"/>
      <c r="J13" s="46">
        <v>20.27994228</v>
      </c>
      <c r="K13" s="36"/>
      <c r="L13" s="37">
        <f t="shared" si="0"/>
        <v>3</v>
      </c>
      <c r="M13" s="38"/>
      <c r="N13" s="39"/>
      <c r="O13" s="38">
        <v>19.750231509999999</v>
      </c>
      <c r="P13" s="39"/>
      <c r="Q13" s="39"/>
      <c r="R13" s="55">
        <v>19.750231509999999</v>
      </c>
      <c r="S13" s="36"/>
      <c r="T13" s="40">
        <f t="shared" si="1"/>
        <v>2</v>
      </c>
      <c r="U13" s="41">
        <f t="shared" si="2"/>
        <v>5</v>
      </c>
      <c r="V13" s="42" t="s">
        <v>35</v>
      </c>
    </row>
    <row r="14" spans="1:22">
      <c r="A14" s="48">
        <v>11</v>
      </c>
      <c r="B14" s="49" t="s">
        <v>36</v>
      </c>
      <c r="C14" s="45">
        <v>19.053256959999999</v>
      </c>
      <c r="D14" s="51"/>
      <c r="E14" s="63">
        <v>19.100166489999999</v>
      </c>
      <c r="F14" s="51"/>
      <c r="G14" s="46">
        <v>46.426995150000003</v>
      </c>
      <c r="H14" s="51"/>
      <c r="I14" s="51"/>
      <c r="J14" s="51"/>
      <c r="K14" s="63">
        <v>23.420456569999999</v>
      </c>
      <c r="L14" s="37">
        <f t="shared" si="0"/>
        <v>3</v>
      </c>
      <c r="M14" s="66">
        <v>19.052592539999999</v>
      </c>
      <c r="N14" s="67"/>
      <c r="O14" s="68">
        <v>23.420456569999999</v>
      </c>
      <c r="P14" s="67"/>
      <c r="Q14" s="67"/>
      <c r="R14" s="63">
        <v>19.254414659999998</v>
      </c>
      <c r="S14" s="63"/>
      <c r="T14" s="40">
        <f t="shared" si="1"/>
        <v>3</v>
      </c>
      <c r="U14" s="41">
        <f t="shared" si="2"/>
        <v>6</v>
      </c>
      <c r="V14" s="42" t="s">
        <v>25</v>
      </c>
    </row>
    <row r="15" spans="1:22">
      <c r="A15" s="43">
        <v>12</v>
      </c>
      <c r="B15" s="44" t="s">
        <v>37</v>
      </c>
      <c r="C15" s="45">
        <v>13.559608900000001</v>
      </c>
      <c r="D15" s="36">
        <v>20.923980490000002</v>
      </c>
      <c r="E15" s="36">
        <v>20.923980490000002</v>
      </c>
      <c r="F15" s="36">
        <v>20.923980490000002</v>
      </c>
      <c r="G15" s="36">
        <v>20.923980490000002</v>
      </c>
      <c r="H15" s="36">
        <v>20.923980490000002</v>
      </c>
      <c r="I15" s="36">
        <v>20.923980490000002</v>
      </c>
      <c r="J15" s="36">
        <v>20.923980490000002</v>
      </c>
      <c r="K15" s="36"/>
      <c r="L15" s="37">
        <f t="shared" si="0"/>
        <v>7</v>
      </c>
      <c r="M15" s="47">
        <v>13.55474506</v>
      </c>
      <c r="N15" s="39"/>
      <c r="O15" s="38">
        <v>20.923980490000002</v>
      </c>
      <c r="P15" s="39">
        <v>20.923980490000002</v>
      </c>
      <c r="Q15" s="39"/>
      <c r="R15" s="39"/>
      <c r="S15" s="36"/>
      <c r="T15" s="40">
        <f t="shared" si="1"/>
        <v>3</v>
      </c>
      <c r="U15" s="41">
        <f t="shared" si="2"/>
        <v>10</v>
      </c>
      <c r="V15" s="42" t="s">
        <v>25</v>
      </c>
    </row>
    <row r="16" spans="1:22" ht="30">
      <c r="A16" s="48">
        <v>13</v>
      </c>
      <c r="B16" s="49" t="s">
        <v>38</v>
      </c>
      <c r="C16" s="45">
        <v>17.981047</v>
      </c>
      <c r="D16" s="51"/>
      <c r="E16" s="46">
        <v>23.361971100000002</v>
      </c>
      <c r="F16" s="51">
        <v>46.65809591</v>
      </c>
      <c r="G16" s="46"/>
      <c r="H16" s="51"/>
      <c r="I16" s="39">
        <v>19.733601310000001</v>
      </c>
      <c r="J16" s="39"/>
      <c r="K16" s="63">
        <v>19.733601310000001</v>
      </c>
      <c r="L16" s="37">
        <f t="shared" si="0"/>
        <v>4</v>
      </c>
      <c r="M16" s="66">
        <v>17.563961330000001</v>
      </c>
      <c r="N16" s="67"/>
      <c r="O16" s="68">
        <v>46.65809591</v>
      </c>
      <c r="P16" s="67"/>
      <c r="Q16" s="67"/>
      <c r="R16" s="67"/>
      <c r="S16" s="63"/>
      <c r="T16" s="40">
        <f t="shared" si="1"/>
        <v>2</v>
      </c>
      <c r="U16" s="41">
        <f t="shared" si="2"/>
        <v>6</v>
      </c>
      <c r="V16" s="42" t="s">
        <v>1</v>
      </c>
    </row>
    <row r="17" spans="1:22" ht="30">
      <c r="A17" s="43">
        <v>14</v>
      </c>
      <c r="B17" s="44" t="s">
        <v>39</v>
      </c>
      <c r="C17" s="45">
        <v>34.808058129999999</v>
      </c>
      <c r="D17" s="46">
        <v>34.190974410000003</v>
      </c>
      <c r="E17" s="46">
        <v>34.366252680000002</v>
      </c>
      <c r="F17" s="46">
        <v>34.190974410000003</v>
      </c>
      <c r="G17" s="36"/>
      <c r="H17" s="36">
        <v>34.365452529999999</v>
      </c>
      <c r="I17" s="46">
        <v>34.451918890000002</v>
      </c>
      <c r="J17" s="36">
        <v>34.230414000000003</v>
      </c>
      <c r="K17" s="36"/>
      <c r="L17" s="37">
        <f t="shared" si="0"/>
        <v>6</v>
      </c>
      <c r="M17" s="47"/>
      <c r="N17" s="39"/>
      <c r="O17" s="38"/>
      <c r="P17" s="39"/>
      <c r="Q17" s="39"/>
      <c r="R17" s="39"/>
      <c r="S17" s="36"/>
      <c r="T17" s="40">
        <f t="shared" si="1"/>
        <v>0</v>
      </c>
      <c r="U17" s="41">
        <f t="shared" si="2"/>
        <v>6</v>
      </c>
      <c r="V17" s="42" t="s">
        <v>40</v>
      </c>
    </row>
    <row r="18" spans="1:22">
      <c r="A18" s="48">
        <v>15</v>
      </c>
      <c r="B18" s="49" t="s">
        <v>41</v>
      </c>
      <c r="C18" s="69">
        <v>44.508645850000001</v>
      </c>
      <c r="D18" s="51"/>
      <c r="E18" s="55">
        <v>42.549313179999999</v>
      </c>
      <c r="F18" s="65">
        <v>75.064197980000003</v>
      </c>
      <c r="G18" s="51">
        <v>46.959235649999997</v>
      </c>
      <c r="H18" s="51"/>
      <c r="I18" s="46">
        <v>43.466223759999998</v>
      </c>
      <c r="J18" s="51"/>
      <c r="K18" s="51"/>
      <c r="L18" s="37">
        <f t="shared" si="0"/>
        <v>4</v>
      </c>
      <c r="M18" s="68">
        <v>43.168651619999999</v>
      </c>
      <c r="N18" s="67"/>
      <c r="O18" s="70">
        <v>75.064197980000003</v>
      </c>
      <c r="P18" s="67"/>
      <c r="Q18" s="67"/>
      <c r="R18" s="67"/>
      <c r="S18" s="63"/>
      <c r="T18" s="40">
        <f t="shared" si="1"/>
        <v>2</v>
      </c>
      <c r="U18" s="41">
        <f t="shared" si="2"/>
        <v>6</v>
      </c>
      <c r="V18" s="42" t="s">
        <v>42</v>
      </c>
    </row>
    <row r="19" spans="1:22">
      <c r="A19" s="43">
        <v>16</v>
      </c>
      <c r="B19" s="44" t="s">
        <v>43</v>
      </c>
      <c r="C19" s="45">
        <v>16.966580870000001</v>
      </c>
      <c r="D19" s="36"/>
      <c r="E19" s="36"/>
      <c r="F19" s="36"/>
      <c r="G19" s="36"/>
      <c r="H19" s="36"/>
      <c r="I19" s="36"/>
      <c r="J19" s="36"/>
      <c r="K19" s="46">
        <v>17.846454720000001</v>
      </c>
      <c r="L19" s="37">
        <f t="shared" si="0"/>
        <v>1</v>
      </c>
      <c r="M19" s="52">
        <v>16.950905129999999</v>
      </c>
      <c r="N19" s="53"/>
      <c r="O19" s="54">
        <v>17.846454720000001</v>
      </c>
      <c r="P19" s="53">
        <v>17.846454720000001</v>
      </c>
      <c r="Q19" s="53"/>
      <c r="R19" s="53">
        <v>17.846454720000001</v>
      </c>
      <c r="S19" s="46"/>
      <c r="T19" s="40">
        <f t="shared" si="1"/>
        <v>4</v>
      </c>
      <c r="U19" s="41">
        <f t="shared" si="2"/>
        <v>5</v>
      </c>
      <c r="V19" s="42" t="s">
        <v>25</v>
      </c>
    </row>
    <row r="20" spans="1:22">
      <c r="A20" s="48">
        <v>17</v>
      </c>
      <c r="B20" s="49" t="s">
        <v>44</v>
      </c>
      <c r="C20" s="45">
        <v>13.347368169999999</v>
      </c>
      <c r="D20" s="51"/>
      <c r="E20" s="36">
        <v>19.84529878</v>
      </c>
      <c r="F20" s="51"/>
      <c r="G20" s="51"/>
      <c r="H20" s="51"/>
      <c r="I20" s="46">
        <v>40.199420150000002</v>
      </c>
      <c r="J20" s="36">
        <v>19.84529878</v>
      </c>
      <c r="K20" s="51"/>
      <c r="L20" s="37">
        <f t="shared" si="0"/>
        <v>3</v>
      </c>
      <c r="M20" s="71">
        <v>12.679377880000001</v>
      </c>
      <c r="N20" s="72"/>
      <c r="O20" s="73"/>
      <c r="P20" s="72"/>
      <c r="Q20" s="72"/>
      <c r="R20" s="72">
        <v>15.467967890000001</v>
      </c>
      <c r="S20" s="74"/>
      <c r="T20" s="40">
        <f t="shared" si="1"/>
        <v>2</v>
      </c>
      <c r="U20" s="41">
        <f t="shared" si="2"/>
        <v>5</v>
      </c>
      <c r="V20" s="42" t="s">
        <v>25</v>
      </c>
    </row>
    <row r="21" spans="1:22" ht="30">
      <c r="A21" s="43">
        <v>18</v>
      </c>
      <c r="B21" s="44" t="s">
        <v>45</v>
      </c>
      <c r="C21" s="35">
        <v>16.271696049999999</v>
      </c>
      <c r="D21" s="57">
        <v>16.271696049999999</v>
      </c>
      <c r="E21" s="74">
        <v>16.58834641</v>
      </c>
      <c r="F21" s="74">
        <v>16.58834641</v>
      </c>
      <c r="G21" s="36">
        <v>16.58834641</v>
      </c>
      <c r="H21" s="74">
        <v>16.58834641</v>
      </c>
      <c r="I21" s="46">
        <v>16.58834641</v>
      </c>
      <c r="J21" s="46">
        <v>16.58834641</v>
      </c>
      <c r="K21" s="36"/>
      <c r="L21" s="37">
        <f t="shared" si="0"/>
        <v>7</v>
      </c>
      <c r="M21" s="38"/>
      <c r="N21" s="39"/>
      <c r="O21" s="38">
        <v>16.58834641</v>
      </c>
      <c r="P21" s="39">
        <v>16.58834641</v>
      </c>
      <c r="Q21" s="39"/>
      <c r="R21" s="39"/>
      <c r="S21" s="36"/>
      <c r="T21" s="40">
        <f t="shared" si="1"/>
        <v>2</v>
      </c>
      <c r="U21" s="41">
        <f t="shared" si="2"/>
        <v>9</v>
      </c>
      <c r="V21" s="42" t="s">
        <v>1</v>
      </c>
    </row>
    <row r="22" spans="1:22">
      <c r="A22" s="48">
        <v>19</v>
      </c>
      <c r="B22" s="49" t="s">
        <v>46</v>
      </c>
      <c r="C22" s="45">
        <v>26.056374210000001</v>
      </c>
      <c r="D22" s="65">
        <v>23.247797810000002</v>
      </c>
      <c r="E22" s="65">
        <v>16.193853780000001</v>
      </c>
      <c r="F22" s="65">
        <v>16.193853780000001</v>
      </c>
      <c r="G22" s="65">
        <v>16.193853780000001</v>
      </c>
      <c r="H22" s="65">
        <v>16.193853780000001</v>
      </c>
      <c r="I22" s="65">
        <v>19.131095760000001</v>
      </c>
      <c r="J22" s="65">
        <v>16.193853780000001</v>
      </c>
      <c r="K22" s="51"/>
      <c r="L22" s="37">
        <f t="shared" si="0"/>
        <v>7</v>
      </c>
      <c r="M22" s="47">
        <v>26.011813449999998</v>
      </c>
      <c r="N22" s="39"/>
      <c r="O22" s="75">
        <v>16.193853780000001</v>
      </c>
      <c r="P22" s="51">
        <v>16.193853780000001</v>
      </c>
      <c r="Q22" s="51"/>
      <c r="R22" s="51"/>
      <c r="S22" s="36"/>
      <c r="T22" s="40">
        <f t="shared" si="1"/>
        <v>3</v>
      </c>
      <c r="U22" s="41">
        <f t="shared" si="2"/>
        <v>10</v>
      </c>
      <c r="V22" s="42" t="s">
        <v>25</v>
      </c>
    </row>
    <row r="23" spans="1:22">
      <c r="A23" s="43">
        <v>20</v>
      </c>
      <c r="B23" s="44" t="s">
        <v>47</v>
      </c>
      <c r="C23" s="45">
        <v>16.126056169999998</v>
      </c>
      <c r="D23" s="36"/>
      <c r="E23" s="36">
        <v>22.508430059999998</v>
      </c>
      <c r="F23" s="36"/>
      <c r="G23" s="36"/>
      <c r="H23" s="36"/>
      <c r="I23" s="36"/>
      <c r="J23" s="36"/>
      <c r="K23" s="63">
        <v>24.966917989999999</v>
      </c>
      <c r="L23" s="37">
        <f t="shared" si="0"/>
        <v>2</v>
      </c>
      <c r="M23" s="47">
        <v>15.72134952</v>
      </c>
      <c r="N23" s="67"/>
      <c r="O23" s="38"/>
      <c r="P23" s="67"/>
      <c r="Q23" s="67"/>
      <c r="R23" s="36">
        <v>24.966917989999999</v>
      </c>
      <c r="S23" s="36"/>
      <c r="T23" s="40">
        <f t="shared" si="1"/>
        <v>2</v>
      </c>
      <c r="U23" s="41">
        <f t="shared" si="2"/>
        <v>4</v>
      </c>
      <c r="V23" s="42" t="s">
        <v>25</v>
      </c>
    </row>
    <row r="24" spans="1:22">
      <c r="A24" s="48">
        <v>21</v>
      </c>
      <c r="B24" s="49" t="s">
        <v>48</v>
      </c>
      <c r="C24" s="69">
        <v>21.50868324</v>
      </c>
      <c r="D24" s="46">
        <v>17.598378780000001</v>
      </c>
      <c r="E24" s="46">
        <v>17.598378780000001</v>
      </c>
      <c r="F24" s="36"/>
      <c r="G24" s="46">
        <v>17.598378780000001</v>
      </c>
      <c r="H24" s="46">
        <v>17.598378780000001</v>
      </c>
      <c r="I24" s="36">
        <v>17.598378780000001</v>
      </c>
      <c r="J24" s="46">
        <v>17.598378780000001</v>
      </c>
      <c r="K24" s="46">
        <v>17.598378780000001</v>
      </c>
      <c r="L24" s="37">
        <f t="shared" si="0"/>
        <v>7</v>
      </c>
      <c r="M24" s="52">
        <v>17.36249171</v>
      </c>
      <c r="N24" s="53"/>
      <c r="O24" s="54">
        <v>21.402056210000001</v>
      </c>
      <c r="P24" s="53">
        <v>17.598378780000001</v>
      </c>
      <c r="Q24" s="53"/>
      <c r="R24" s="53"/>
      <c r="S24" s="46"/>
      <c r="T24" s="40">
        <f t="shared" si="1"/>
        <v>3</v>
      </c>
      <c r="U24" s="41">
        <f t="shared" si="2"/>
        <v>10</v>
      </c>
      <c r="V24" s="42" t="s">
        <v>49</v>
      </c>
    </row>
    <row r="25" spans="1:22">
      <c r="A25" s="43">
        <v>22</v>
      </c>
      <c r="B25" s="44" t="s">
        <v>50</v>
      </c>
      <c r="C25" s="45">
        <v>13.53702125</v>
      </c>
      <c r="D25" s="46">
        <v>19.51165851</v>
      </c>
      <c r="E25" s="46">
        <v>13.603431179999999</v>
      </c>
      <c r="F25" s="46">
        <v>13.651744190000001</v>
      </c>
      <c r="G25" s="36"/>
      <c r="H25" s="46">
        <v>27.419270149999999</v>
      </c>
      <c r="I25" s="36"/>
      <c r="J25" s="46">
        <v>13.53702125</v>
      </c>
      <c r="K25" s="36"/>
      <c r="L25" s="37">
        <f t="shared" si="0"/>
        <v>5</v>
      </c>
      <c r="M25" s="47">
        <v>13.42819759</v>
      </c>
      <c r="N25" s="39"/>
      <c r="O25" s="38">
        <v>13.651744190000001</v>
      </c>
      <c r="P25" s="39"/>
      <c r="Q25" s="39"/>
      <c r="R25" s="39">
        <v>13.503174680000001</v>
      </c>
      <c r="S25" s="36"/>
      <c r="T25" s="40">
        <f t="shared" si="1"/>
        <v>3</v>
      </c>
      <c r="U25" s="41">
        <f t="shared" si="2"/>
        <v>8</v>
      </c>
      <c r="V25" s="42" t="s">
        <v>25</v>
      </c>
    </row>
    <row r="26" spans="1:22">
      <c r="A26" s="48">
        <v>23</v>
      </c>
      <c r="B26" s="49" t="s">
        <v>51</v>
      </c>
      <c r="C26" s="45">
        <v>33.651174689999998</v>
      </c>
      <c r="D26" s="46">
        <v>37.376122680000002</v>
      </c>
      <c r="E26" s="46">
        <v>37.376122680000002</v>
      </c>
      <c r="F26" s="46">
        <v>39.743141180000002</v>
      </c>
      <c r="G26" s="76">
        <v>42.71539628</v>
      </c>
      <c r="H26" s="46">
        <v>37.376122680000002</v>
      </c>
      <c r="I26" s="46">
        <v>37.376122680000002</v>
      </c>
      <c r="J26" s="46">
        <v>37.376122680000002</v>
      </c>
      <c r="K26" s="51"/>
      <c r="L26" s="37">
        <f t="shared" si="0"/>
        <v>7</v>
      </c>
      <c r="M26" s="47">
        <v>33.6078513</v>
      </c>
      <c r="N26" s="39"/>
      <c r="O26" s="77">
        <v>39.743141180000002</v>
      </c>
      <c r="P26" s="51">
        <v>42.71539628</v>
      </c>
      <c r="Q26" s="51"/>
      <c r="R26" s="51"/>
      <c r="S26" s="36"/>
      <c r="T26" s="40">
        <f t="shared" si="1"/>
        <v>3</v>
      </c>
      <c r="U26" s="41">
        <f t="shared" si="2"/>
        <v>10</v>
      </c>
      <c r="V26" s="42" t="s">
        <v>25</v>
      </c>
    </row>
    <row r="27" spans="1:22" ht="30">
      <c r="A27" s="61">
        <v>24</v>
      </c>
      <c r="B27" s="62" t="s">
        <v>52</v>
      </c>
      <c r="C27" s="45">
        <v>20.395639469999999</v>
      </c>
      <c r="D27" s="36">
        <v>19.332471080000001</v>
      </c>
      <c r="E27" s="63">
        <v>20.788178420000001</v>
      </c>
      <c r="F27" s="36">
        <v>19.332471080000001</v>
      </c>
      <c r="G27" s="36">
        <v>19.332471080000001</v>
      </c>
      <c r="H27" s="36">
        <v>23.154180400000001</v>
      </c>
      <c r="I27" s="36"/>
      <c r="J27" s="36">
        <v>19.332471080000001</v>
      </c>
      <c r="K27" s="36"/>
      <c r="L27" s="37">
        <f t="shared" si="0"/>
        <v>6</v>
      </c>
      <c r="M27" s="64"/>
      <c r="N27" s="36"/>
      <c r="O27" s="64">
        <v>19.332471080000001</v>
      </c>
      <c r="P27" s="36">
        <v>19.332471080000001</v>
      </c>
      <c r="Q27" s="39"/>
      <c r="R27" s="55">
        <v>19.3088403</v>
      </c>
      <c r="S27" s="36"/>
      <c r="T27" s="40">
        <f t="shared" si="1"/>
        <v>3</v>
      </c>
      <c r="U27" s="41">
        <f t="shared" si="2"/>
        <v>9</v>
      </c>
      <c r="V27" s="42" t="s">
        <v>1</v>
      </c>
    </row>
    <row r="28" spans="1:22">
      <c r="A28" s="48">
        <v>25</v>
      </c>
      <c r="B28" s="49" t="s">
        <v>53</v>
      </c>
      <c r="C28" s="69">
        <v>42.187279910000001</v>
      </c>
      <c r="D28" s="36">
        <v>41.688974360000003</v>
      </c>
      <c r="E28" s="36">
        <v>41.633574539999998</v>
      </c>
      <c r="F28" s="78">
        <v>86.359423090000007</v>
      </c>
      <c r="G28" s="51">
        <v>86.359423090000007</v>
      </c>
      <c r="H28" s="51">
        <v>86.359423090000007</v>
      </c>
      <c r="I28" s="51">
        <v>86.359423090000007</v>
      </c>
      <c r="J28" s="36">
        <v>42.13610774</v>
      </c>
      <c r="K28" s="51"/>
      <c r="L28" s="37">
        <f t="shared" si="0"/>
        <v>7</v>
      </c>
      <c r="M28" s="47">
        <v>41.627490360000003</v>
      </c>
      <c r="N28" s="39"/>
      <c r="O28" s="60">
        <v>86.359423090000007</v>
      </c>
      <c r="P28" s="51"/>
      <c r="Q28" s="51"/>
      <c r="R28" s="51"/>
      <c r="S28" s="36"/>
      <c r="T28" s="40">
        <f t="shared" si="1"/>
        <v>2</v>
      </c>
      <c r="U28" s="41">
        <f t="shared" si="2"/>
        <v>9</v>
      </c>
      <c r="V28" s="42" t="s">
        <v>25</v>
      </c>
    </row>
    <row r="29" spans="1:22">
      <c r="A29" s="43">
        <v>26</v>
      </c>
      <c r="B29" s="44" t="s">
        <v>54</v>
      </c>
      <c r="C29" s="45">
        <v>16.879010409999999</v>
      </c>
      <c r="D29" s="36"/>
      <c r="E29" s="36"/>
      <c r="F29" s="36"/>
      <c r="G29" s="36"/>
      <c r="H29" s="36"/>
      <c r="I29" s="36"/>
      <c r="J29" s="36"/>
      <c r="K29" s="36">
        <v>18.526505490000002</v>
      </c>
      <c r="L29" s="37">
        <f t="shared" si="0"/>
        <v>1</v>
      </c>
      <c r="M29" s="47">
        <v>16.876565329999998</v>
      </c>
      <c r="N29" s="39"/>
      <c r="O29" s="38"/>
      <c r="P29" s="39"/>
      <c r="Q29" s="39"/>
      <c r="R29" s="39">
        <v>18.52592958</v>
      </c>
      <c r="S29" s="36"/>
      <c r="T29" s="40">
        <f t="shared" si="1"/>
        <v>2</v>
      </c>
      <c r="U29" s="41">
        <f t="shared" si="2"/>
        <v>3</v>
      </c>
      <c r="V29" s="42" t="s">
        <v>25</v>
      </c>
    </row>
    <row r="30" spans="1:22" ht="30">
      <c r="A30" s="48">
        <v>27</v>
      </c>
      <c r="B30" s="49" t="s">
        <v>55</v>
      </c>
      <c r="C30" s="69">
        <v>23.029258909999999</v>
      </c>
      <c r="D30" s="46">
        <v>22.551292759999999</v>
      </c>
      <c r="E30" s="57">
        <v>20.340743190000001</v>
      </c>
      <c r="F30" s="46">
        <v>26.905671160000001</v>
      </c>
      <c r="G30" s="46">
        <v>21.17657677</v>
      </c>
      <c r="H30" s="46">
        <v>22.873200440000002</v>
      </c>
      <c r="I30" s="46">
        <v>20.78959176</v>
      </c>
      <c r="J30" s="46">
        <v>20.680966829999999</v>
      </c>
      <c r="K30" s="51"/>
      <c r="L30" s="37">
        <f t="shared" si="0"/>
        <v>7</v>
      </c>
      <c r="M30" s="60"/>
      <c r="N30" s="51"/>
      <c r="O30" s="60">
        <v>26.905671160000001</v>
      </c>
      <c r="P30" s="51"/>
      <c r="Q30" s="51"/>
      <c r="R30" s="51"/>
      <c r="S30" s="36"/>
      <c r="T30" s="40">
        <f t="shared" si="1"/>
        <v>1</v>
      </c>
      <c r="U30" s="41">
        <f t="shared" si="2"/>
        <v>8</v>
      </c>
      <c r="V30" s="42" t="s">
        <v>1</v>
      </c>
    </row>
    <row r="31" spans="1:22">
      <c r="A31" s="43">
        <v>28</v>
      </c>
      <c r="B31" s="44" t="s">
        <v>56</v>
      </c>
      <c r="C31" s="79">
        <v>14.19542878</v>
      </c>
      <c r="D31" s="36">
        <v>15.93069506</v>
      </c>
      <c r="E31" s="46">
        <v>15.93069506</v>
      </c>
      <c r="F31" s="36">
        <v>15.93069506</v>
      </c>
      <c r="G31" s="36">
        <v>15.93069506</v>
      </c>
      <c r="H31" s="46">
        <v>15.93069506</v>
      </c>
      <c r="I31" s="46">
        <v>17.893807200000001</v>
      </c>
      <c r="J31" s="36"/>
      <c r="K31" s="36"/>
      <c r="L31" s="37">
        <f t="shared" si="0"/>
        <v>6</v>
      </c>
      <c r="M31" s="47">
        <v>14.135180569999999</v>
      </c>
      <c r="N31" s="39"/>
      <c r="O31" s="38">
        <v>15.93069506</v>
      </c>
      <c r="P31" s="39"/>
      <c r="Q31" s="39"/>
      <c r="R31" s="39"/>
      <c r="S31" s="36">
        <v>14.13632241</v>
      </c>
      <c r="T31" s="40">
        <f t="shared" si="1"/>
        <v>3</v>
      </c>
      <c r="U31" s="41">
        <f t="shared" si="2"/>
        <v>9</v>
      </c>
      <c r="V31" s="42" t="s">
        <v>25</v>
      </c>
    </row>
    <row r="32" spans="1:22" ht="30">
      <c r="A32" s="48">
        <v>29</v>
      </c>
      <c r="B32" s="49" t="s">
        <v>57</v>
      </c>
      <c r="C32" s="80">
        <v>10.236277899999999</v>
      </c>
      <c r="D32" s="51"/>
      <c r="E32" s="51"/>
      <c r="F32" s="51"/>
      <c r="G32" s="51"/>
      <c r="H32" s="51"/>
      <c r="I32" s="51"/>
      <c r="J32" s="51"/>
      <c r="K32" s="51"/>
      <c r="L32" s="37">
        <f t="shared" si="0"/>
        <v>0</v>
      </c>
      <c r="M32" s="38"/>
      <c r="N32" s="39"/>
      <c r="O32" s="38"/>
      <c r="P32" s="51"/>
      <c r="Q32" s="39"/>
      <c r="R32" s="36">
        <v>10.236277899999999</v>
      </c>
      <c r="S32" s="36"/>
      <c r="T32" s="40">
        <f t="shared" si="1"/>
        <v>1</v>
      </c>
      <c r="U32" s="41">
        <f t="shared" si="2"/>
        <v>1</v>
      </c>
      <c r="V32" s="42" t="s">
        <v>1</v>
      </c>
    </row>
    <row r="33" spans="1:22" ht="30">
      <c r="A33" s="81">
        <v>30</v>
      </c>
      <c r="B33" s="81" t="s">
        <v>58</v>
      </c>
      <c r="C33" s="82">
        <v>22.503603139999999</v>
      </c>
      <c r="D33" s="36">
        <v>39.93380904</v>
      </c>
      <c r="E33" s="36">
        <v>39.93380904</v>
      </c>
      <c r="F33" s="36">
        <v>39.93380904</v>
      </c>
      <c r="G33" s="36">
        <v>39.93380904</v>
      </c>
      <c r="H33" s="36">
        <v>39.93380904</v>
      </c>
      <c r="I33" s="36">
        <v>39.93380904</v>
      </c>
      <c r="J33" s="36">
        <v>39.93380904</v>
      </c>
      <c r="K33" s="36"/>
      <c r="L33" s="37">
        <f t="shared" si="0"/>
        <v>7</v>
      </c>
      <c r="M33" s="38">
        <v>39.92671026</v>
      </c>
      <c r="N33" s="39"/>
      <c r="O33" s="38">
        <v>39.93380904</v>
      </c>
      <c r="P33" s="39"/>
      <c r="Q33" s="39"/>
      <c r="R33" s="39">
        <v>54.326453989999997</v>
      </c>
      <c r="S33" s="36"/>
      <c r="T33" s="40">
        <f t="shared" si="1"/>
        <v>3</v>
      </c>
      <c r="U33" s="41">
        <f t="shared" si="2"/>
        <v>10</v>
      </c>
      <c r="V33" s="42" t="s">
        <v>1</v>
      </c>
    </row>
    <row r="34" spans="1:22">
      <c r="A34" s="48">
        <v>31</v>
      </c>
      <c r="B34" s="49" t="s">
        <v>59</v>
      </c>
      <c r="C34" s="45">
        <v>10.49960216</v>
      </c>
      <c r="D34" s="36">
        <v>11.505210099999999</v>
      </c>
      <c r="E34" s="46">
        <v>11.03404712</v>
      </c>
      <c r="F34" s="46">
        <v>11.996444759999999</v>
      </c>
      <c r="G34" s="51">
        <v>11.996444759999999</v>
      </c>
      <c r="H34" s="39">
        <v>11.03404712</v>
      </c>
      <c r="I34" s="39">
        <v>11.77319417</v>
      </c>
      <c r="J34" s="51"/>
      <c r="K34" s="51"/>
      <c r="L34" s="37">
        <f t="shared" si="0"/>
        <v>6</v>
      </c>
      <c r="M34" s="47">
        <v>10.48756936</v>
      </c>
      <c r="N34" s="39"/>
      <c r="O34" s="60">
        <v>11.996444759999999</v>
      </c>
      <c r="P34" s="51"/>
      <c r="Q34" s="51"/>
      <c r="R34" s="51"/>
      <c r="S34" s="36"/>
      <c r="T34" s="40">
        <f t="shared" si="1"/>
        <v>2</v>
      </c>
      <c r="U34" s="41">
        <f t="shared" si="2"/>
        <v>8</v>
      </c>
      <c r="V34" s="42" t="s">
        <v>25</v>
      </c>
    </row>
    <row r="35" spans="1:22" ht="30">
      <c r="A35" s="81">
        <v>32</v>
      </c>
      <c r="B35" s="81" t="s">
        <v>60</v>
      </c>
      <c r="C35" s="83">
        <v>24.749444310000001</v>
      </c>
      <c r="D35" s="36"/>
      <c r="E35" s="46">
        <v>24.749444310000001</v>
      </c>
      <c r="F35" s="36">
        <v>26.07424773</v>
      </c>
      <c r="G35" s="36">
        <v>27.487551920000001</v>
      </c>
      <c r="H35" s="36">
        <v>25.208812340000001</v>
      </c>
      <c r="I35" s="36">
        <v>25.05712046</v>
      </c>
      <c r="J35" s="46">
        <v>24.749444310000001</v>
      </c>
      <c r="K35" s="36"/>
      <c r="L35" s="37">
        <f t="shared" si="0"/>
        <v>6</v>
      </c>
      <c r="M35" s="38"/>
      <c r="N35" s="39"/>
      <c r="O35" s="38">
        <v>26.07424773</v>
      </c>
      <c r="P35" s="39"/>
      <c r="Q35" s="39"/>
      <c r="R35" s="39"/>
      <c r="S35" s="39"/>
      <c r="T35" s="40">
        <f t="shared" si="1"/>
        <v>1</v>
      </c>
      <c r="U35" s="41">
        <f t="shared" si="2"/>
        <v>7</v>
      </c>
      <c r="V35" s="42" t="s">
        <v>1</v>
      </c>
    </row>
    <row r="36" spans="1:22">
      <c r="A36" s="84"/>
      <c r="B36" s="85" t="s">
        <v>6</v>
      </c>
      <c r="C36" s="86"/>
      <c r="D36" s="87">
        <f t="shared" ref="D36:K36" si="3">COUNT(D4:D35)</f>
        <v>20</v>
      </c>
      <c r="E36" s="87">
        <f t="shared" si="3"/>
        <v>28</v>
      </c>
      <c r="F36" s="87">
        <f t="shared" si="3"/>
        <v>21</v>
      </c>
      <c r="G36" s="87">
        <f t="shared" si="3"/>
        <v>20</v>
      </c>
      <c r="H36" s="87">
        <f t="shared" si="3"/>
        <v>20</v>
      </c>
      <c r="I36" s="87">
        <f t="shared" si="3"/>
        <v>21</v>
      </c>
      <c r="J36" s="87">
        <f t="shared" si="3"/>
        <v>18</v>
      </c>
      <c r="K36" s="87">
        <f t="shared" si="3"/>
        <v>9</v>
      </c>
      <c r="L36" s="87">
        <f>SUM(L4:L35)</f>
        <v>157</v>
      </c>
      <c r="M36" s="87">
        <f t="shared" ref="M36:S36" si="4">COUNT(M4:M35)</f>
        <v>22</v>
      </c>
      <c r="N36" s="87">
        <f t="shared" si="4"/>
        <v>0</v>
      </c>
      <c r="O36" s="87">
        <f t="shared" si="4"/>
        <v>27</v>
      </c>
      <c r="P36" s="87">
        <f t="shared" si="4"/>
        <v>12</v>
      </c>
      <c r="Q36" s="87">
        <f t="shared" si="4"/>
        <v>0</v>
      </c>
      <c r="R36" s="87">
        <f t="shared" si="4"/>
        <v>17</v>
      </c>
      <c r="S36" s="87">
        <f t="shared" si="4"/>
        <v>1</v>
      </c>
      <c r="T36" s="88">
        <f>SUM(T4:T35)</f>
        <v>79</v>
      </c>
      <c r="U36" s="89">
        <f t="shared" si="2"/>
        <v>236</v>
      </c>
      <c r="V36" s="90"/>
    </row>
    <row r="37" spans="1:22">
      <c r="A37" s="91"/>
      <c r="B37" s="37"/>
      <c r="C37" s="92"/>
      <c r="D37" s="92"/>
      <c r="E37" s="92"/>
      <c r="F37" s="92"/>
      <c r="G37" s="92"/>
      <c r="H37" s="92"/>
      <c r="I37" s="92"/>
      <c r="J37" s="92"/>
      <c r="K37" s="92">
        <f>SUM(D36:K36)</f>
        <v>157</v>
      </c>
      <c r="L37" s="92"/>
      <c r="M37" s="92"/>
      <c r="N37" s="92"/>
      <c r="O37" s="92"/>
      <c r="P37" s="92"/>
      <c r="Q37" s="92"/>
      <c r="R37" s="92"/>
      <c r="S37" s="92"/>
      <c r="T37" s="93"/>
      <c r="U37" s="94"/>
      <c r="V37" s="90"/>
    </row>
    <row r="38" spans="1:22" ht="56">
      <c r="A38" s="91"/>
      <c r="B38" s="95" t="s">
        <v>61</v>
      </c>
      <c r="C38" s="96" t="s">
        <v>62</v>
      </c>
      <c r="D38" s="97"/>
      <c r="E38" s="92"/>
      <c r="F38" s="92"/>
      <c r="G38" s="92"/>
      <c r="H38" s="92"/>
      <c r="I38" s="92"/>
      <c r="J38" s="92"/>
      <c r="K38" s="98" t="s">
        <v>63</v>
      </c>
      <c r="L38" s="99"/>
      <c r="M38" s="99"/>
      <c r="N38" s="99"/>
      <c r="O38" s="99"/>
      <c r="P38" s="92"/>
      <c r="Q38" s="92"/>
      <c r="R38" s="92"/>
      <c r="S38" s="92"/>
      <c r="T38" s="93"/>
      <c r="U38" s="94"/>
      <c r="V38" s="90"/>
    </row>
  </sheetData>
  <mergeCells count="25">
    <mergeCell ref="R2:R3"/>
    <mergeCell ref="S2:S3"/>
    <mergeCell ref="T2:T3"/>
    <mergeCell ref="B36:C36"/>
    <mergeCell ref="C38:D38"/>
    <mergeCell ref="U1:U3"/>
    <mergeCell ref="V1:V3"/>
    <mergeCell ref="D2:D3"/>
    <mergeCell ref="E2:E3"/>
    <mergeCell ref="F2:F3"/>
    <mergeCell ref="G2:G3"/>
    <mergeCell ref="H2:H3"/>
    <mergeCell ref="I2:I3"/>
    <mergeCell ref="J2:J3"/>
    <mergeCell ref="M2:M3"/>
    <mergeCell ref="A1:B3"/>
    <mergeCell ref="C1:C3"/>
    <mergeCell ref="D1:J1"/>
    <mergeCell ref="K1:K3"/>
    <mergeCell ref="L1:L3"/>
    <mergeCell ref="M1:T1"/>
    <mergeCell ref="N2:N3"/>
    <mergeCell ref="O2:O3"/>
    <mergeCell ref="P2:P3"/>
    <mergeCell ref="Q2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A7" sqref="A7:XFD7"/>
    </sheetView>
  </sheetViews>
  <sheetFormatPr baseColWidth="10" defaultRowHeight="15" x14ac:dyDescent="0"/>
  <cols>
    <col min="1" max="1" width="10.6640625" customWidth="1"/>
  </cols>
  <sheetData>
    <row r="1" spans="1:25">
      <c r="A1" s="100" t="s">
        <v>64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</row>
    <row r="2" spans="1: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spans="1:25" ht="16" thickBot="1">
      <c r="A3" s="101" t="s">
        <v>0</v>
      </c>
      <c r="B3" s="101" t="s">
        <v>1</v>
      </c>
      <c r="C3" s="101" t="s">
        <v>65</v>
      </c>
      <c r="D3" s="101" t="s">
        <v>66</v>
      </c>
      <c r="E3" s="102" t="s">
        <v>2</v>
      </c>
      <c r="F3" s="102"/>
      <c r="G3" s="102"/>
      <c r="H3" s="102"/>
      <c r="I3" s="102"/>
      <c r="J3" s="102"/>
      <c r="K3" s="102"/>
      <c r="L3" s="103" t="s">
        <v>3</v>
      </c>
      <c r="M3" s="103" t="s">
        <v>4</v>
      </c>
      <c r="N3" s="104" t="s">
        <v>5</v>
      </c>
      <c r="O3" s="104"/>
      <c r="P3" s="104"/>
      <c r="Q3" s="104"/>
      <c r="R3" s="104"/>
      <c r="S3" s="104"/>
      <c r="T3" s="104"/>
      <c r="U3" s="104"/>
      <c r="V3" s="105" t="s">
        <v>22</v>
      </c>
      <c r="W3" s="106" t="s">
        <v>67</v>
      </c>
      <c r="X3" s="107" t="s">
        <v>68</v>
      </c>
      <c r="Y3" s="108" t="s">
        <v>69</v>
      </c>
    </row>
    <row r="4" spans="1:25" ht="17" thickTop="1" thickBot="1">
      <c r="A4" s="21"/>
      <c r="B4" s="101"/>
      <c r="C4" s="101"/>
      <c r="D4" s="109"/>
      <c r="E4" s="110" t="s">
        <v>15</v>
      </c>
      <c r="F4" s="111" t="s">
        <v>16</v>
      </c>
      <c r="G4" s="111" t="s">
        <v>17</v>
      </c>
      <c r="H4" s="111" t="s">
        <v>18</v>
      </c>
      <c r="I4" s="111" t="s">
        <v>19</v>
      </c>
      <c r="J4" s="111" t="s">
        <v>20</v>
      </c>
      <c r="K4" s="112" t="s">
        <v>21</v>
      </c>
      <c r="L4" s="113"/>
      <c r="M4" s="114"/>
      <c r="N4" s="115" t="s">
        <v>15</v>
      </c>
      <c r="O4" s="116" t="s">
        <v>16</v>
      </c>
      <c r="P4" s="116" t="s">
        <v>17</v>
      </c>
      <c r="Q4" s="117" t="s">
        <v>70</v>
      </c>
      <c r="R4" s="116" t="s">
        <v>18</v>
      </c>
      <c r="S4" s="116" t="s">
        <v>19</v>
      </c>
      <c r="T4" s="116" t="s">
        <v>20</v>
      </c>
      <c r="U4" s="118" t="s">
        <v>21</v>
      </c>
      <c r="V4" s="119"/>
      <c r="W4" s="120"/>
      <c r="X4" s="121"/>
      <c r="Y4" s="108"/>
    </row>
    <row r="5" spans="1:25" ht="16" thickTop="1">
      <c r="A5" s="21"/>
      <c r="B5" s="101"/>
      <c r="C5" s="101"/>
      <c r="D5" s="109"/>
      <c r="E5" s="22"/>
      <c r="F5" s="23"/>
      <c r="G5" s="23"/>
      <c r="H5" s="23"/>
      <c r="I5" s="23"/>
      <c r="J5" s="23"/>
      <c r="K5" s="122"/>
      <c r="L5" s="123"/>
      <c r="M5" s="124"/>
      <c r="N5" s="125"/>
      <c r="O5" s="126"/>
      <c r="P5" s="126"/>
      <c r="Q5" s="127"/>
      <c r="R5" s="126"/>
      <c r="S5" s="126"/>
      <c r="T5" s="126"/>
      <c r="U5" s="128"/>
      <c r="V5" s="129"/>
      <c r="W5" s="130"/>
      <c r="X5" s="131"/>
      <c r="Y5" s="108"/>
    </row>
    <row r="6" spans="1:25" ht="24">
      <c r="A6" s="132" t="s">
        <v>23</v>
      </c>
      <c r="B6" s="133">
        <v>12.933133489999999</v>
      </c>
      <c r="C6" s="134">
        <v>12.933133489999999</v>
      </c>
      <c r="D6" s="135">
        <v>12.908478150000001</v>
      </c>
      <c r="E6" s="136"/>
      <c r="F6" s="136">
        <v>14.52001722</v>
      </c>
      <c r="G6" s="136">
        <v>14.537060009999999</v>
      </c>
      <c r="H6" s="136">
        <v>14.537060009999999</v>
      </c>
      <c r="I6" s="136"/>
      <c r="J6" s="136">
        <v>14.537060009999999</v>
      </c>
      <c r="K6" s="137">
        <v>14.537060009999999</v>
      </c>
      <c r="L6" s="136"/>
      <c r="M6" s="138">
        <f t="shared" ref="M6:M37" si="0">COUNT(E6:L6)</f>
        <v>5</v>
      </c>
      <c r="N6" s="135">
        <v>12.908478150000001</v>
      </c>
      <c r="O6" s="136">
        <v>14.52001722</v>
      </c>
      <c r="P6" s="139">
        <v>10.458091720000001</v>
      </c>
      <c r="Q6" s="135">
        <v>12.908478150000001</v>
      </c>
      <c r="R6" s="140">
        <v>12.933133489999999</v>
      </c>
      <c r="S6" s="136">
        <v>14.52001722</v>
      </c>
      <c r="T6" s="141">
        <v>14.537060009999999</v>
      </c>
      <c r="U6" s="136"/>
      <c r="V6" s="138">
        <f t="shared" ref="V6:V37" si="1">COUNT(N6:U6)</f>
        <v>7</v>
      </c>
      <c r="W6" s="142">
        <f t="shared" ref="W6:W37" si="2">SUM(M6,V6)</f>
        <v>12</v>
      </c>
      <c r="X6" s="143">
        <v>14.537060009999999</v>
      </c>
      <c r="Y6" s="144" t="s">
        <v>71</v>
      </c>
    </row>
    <row r="7" spans="1:25">
      <c r="A7" s="132" t="s">
        <v>24</v>
      </c>
      <c r="B7" s="133">
        <v>14.03767317</v>
      </c>
      <c r="C7" s="134">
        <v>13.94519977</v>
      </c>
      <c r="D7" s="145">
        <v>13.74064808</v>
      </c>
      <c r="E7" s="146"/>
      <c r="F7" s="147">
        <v>13.94519977</v>
      </c>
      <c r="G7" s="147"/>
      <c r="H7" s="147"/>
      <c r="I7" s="147"/>
      <c r="J7" s="147"/>
      <c r="K7" s="147"/>
      <c r="L7" s="145">
        <v>13.74064808</v>
      </c>
      <c r="M7" s="138">
        <f t="shared" si="0"/>
        <v>2</v>
      </c>
      <c r="N7" s="140">
        <v>13.79878238</v>
      </c>
      <c r="O7" s="148">
        <v>13.94519977</v>
      </c>
      <c r="P7" s="140">
        <v>13.8481682</v>
      </c>
      <c r="Q7" s="141">
        <v>13.929197650000001</v>
      </c>
      <c r="R7" s="141"/>
      <c r="S7" s="136"/>
      <c r="T7" s="141">
        <v>13.94519977</v>
      </c>
      <c r="U7" s="136"/>
      <c r="V7" s="138">
        <f t="shared" si="1"/>
        <v>5</v>
      </c>
      <c r="W7" s="142">
        <f t="shared" si="2"/>
        <v>7</v>
      </c>
      <c r="X7" s="149" t="s">
        <v>72</v>
      </c>
      <c r="Y7" s="144" t="s">
        <v>3</v>
      </c>
    </row>
    <row r="8" spans="1:25">
      <c r="A8" s="132" t="s">
        <v>26</v>
      </c>
      <c r="B8" s="133">
        <v>70.106879289999995</v>
      </c>
      <c r="C8" s="150">
        <v>70.090241660000004</v>
      </c>
      <c r="D8" s="151">
        <v>70.849324490000001</v>
      </c>
      <c r="E8" s="146"/>
      <c r="F8" s="146">
        <v>72.164467209999998</v>
      </c>
      <c r="G8" s="146"/>
      <c r="H8" s="146"/>
      <c r="I8" s="146"/>
      <c r="J8" s="146"/>
      <c r="K8" s="146"/>
      <c r="L8" s="146"/>
      <c r="M8" s="138">
        <f t="shared" si="0"/>
        <v>1</v>
      </c>
      <c r="N8" s="151">
        <v>70.849324490000001</v>
      </c>
      <c r="O8" s="146">
        <v>72.164467209999998</v>
      </c>
      <c r="P8" s="146"/>
      <c r="Q8" s="146"/>
      <c r="R8" s="151"/>
      <c r="S8" s="146">
        <v>72.164467209999998</v>
      </c>
      <c r="T8" s="152">
        <v>70.090241660000004</v>
      </c>
      <c r="U8" s="147">
        <v>72.331132629999999</v>
      </c>
      <c r="V8" s="138">
        <f t="shared" si="1"/>
        <v>5</v>
      </c>
      <c r="W8" s="142">
        <f t="shared" si="2"/>
        <v>6</v>
      </c>
      <c r="X8" s="149">
        <v>72.003456</v>
      </c>
      <c r="Y8" s="144" t="s">
        <v>73</v>
      </c>
    </row>
    <row r="9" spans="1:25" ht="36">
      <c r="A9" s="132" t="s">
        <v>27</v>
      </c>
      <c r="B9" s="133">
        <v>22.986216259999999</v>
      </c>
      <c r="C9" s="150">
        <v>22.986216259999999</v>
      </c>
      <c r="D9" s="150">
        <v>22.986216259999999</v>
      </c>
      <c r="E9" s="136"/>
      <c r="F9" s="136"/>
      <c r="G9" s="136"/>
      <c r="H9" s="136"/>
      <c r="I9" s="136"/>
      <c r="J9" s="136"/>
      <c r="K9" s="136"/>
      <c r="L9" s="153">
        <v>22.986216259999999</v>
      </c>
      <c r="M9" s="138">
        <f t="shared" si="0"/>
        <v>1</v>
      </c>
      <c r="N9" s="135">
        <v>22.986216259999999</v>
      </c>
      <c r="O9" s="153">
        <v>22.986216259999999</v>
      </c>
      <c r="P9" s="136"/>
      <c r="Q9" s="136"/>
      <c r="R9" s="135">
        <v>22.986216259999999</v>
      </c>
      <c r="S9" s="153">
        <v>22.986216259999999</v>
      </c>
      <c r="T9" s="135">
        <v>22.986216259999999</v>
      </c>
      <c r="U9" s="136"/>
      <c r="V9" s="138">
        <f t="shared" si="1"/>
        <v>5</v>
      </c>
      <c r="W9" s="142">
        <f t="shared" si="2"/>
        <v>6</v>
      </c>
      <c r="X9" s="143" t="s">
        <v>72</v>
      </c>
      <c r="Y9" s="144" t="s">
        <v>74</v>
      </c>
    </row>
    <row r="10" spans="1:25">
      <c r="A10" s="132" t="s">
        <v>28</v>
      </c>
      <c r="B10" s="133">
        <v>17.12047626</v>
      </c>
      <c r="C10" s="134">
        <v>17.022750039999998</v>
      </c>
      <c r="D10" s="152">
        <v>16.973970120000001</v>
      </c>
      <c r="E10" s="146"/>
      <c r="F10" s="146"/>
      <c r="G10" s="136"/>
      <c r="H10" s="136"/>
      <c r="I10" s="136"/>
      <c r="J10" s="136"/>
      <c r="K10" s="146"/>
      <c r="L10" s="147">
        <v>16.999171990000001</v>
      </c>
      <c r="M10" s="138">
        <f t="shared" si="0"/>
        <v>1</v>
      </c>
      <c r="N10" s="152">
        <v>16.973970120000001</v>
      </c>
      <c r="O10" s="147">
        <v>16.999171990000001</v>
      </c>
      <c r="P10" s="154">
        <v>15.205806689999999</v>
      </c>
      <c r="Q10" s="151">
        <v>17.01627599</v>
      </c>
      <c r="R10" s="151"/>
      <c r="S10" s="147">
        <v>16.999171990000001</v>
      </c>
      <c r="T10" s="155">
        <v>16.999171990000001</v>
      </c>
      <c r="U10" s="146"/>
      <c r="V10" s="138">
        <f t="shared" si="1"/>
        <v>6</v>
      </c>
      <c r="W10" s="142">
        <f t="shared" si="2"/>
        <v>7</v>
      </c>
      <c r="X10" s="149">
        <v>16.999171990000001</v>
      </c>
      <c r="Y10" s="144" t="s">
        <v>73</v>
      </c>
    </row>
    <row r="11" spans="1:25" ht="36">
      <c r="A11" s="132" t="s">
        <v>29</v>
      </c>
      <c r="B11" s="133">
        <v>20.86347073</v>
      </c>
      <c r="C11" s="150">
        <v>20.86347073</v>
      </c>
      <c r="D11" s="150">
        <v>20.86347073</v>
      </c>
      <c r="E11" s="136">
        <v>23.4082118</v>
      </c>
      <c r="F11" s="136">
        <v>23.4082118</v>
      </c>
      <c r="G11" s="136">
        <v>23.4082118</v>
      </c>
      <c r="H11" s="136">
        <v>23.4082118</v>
      </c>
      <c r="I11" s="136">
        <v>23.4082118</v>
      </c>
      <c r="J11" s="136">
        <v>23.4082118</v>
      </c>
      <c r="K11" s="136">
        <v>23.4082118</v>
      </c>
      <c r="L11" s="136"/>
      <c r="M11" s="138">
        <f t="shared" si="0"/>
        <v>7</v>
      </c>
      <c r="N11" s="141"/>
      <c r="O11" s="136">
        <v>23.4082118</v>
      </c>
      <c r="P11" s="136"/>
      <c r="Q11" s="136"/>
      <c r="R11" s="140">
        <v>23.4082118</v>
      </c>
      <c r="S11" s="136">
        <v>23.4082118</v>
      </c>
      <c r="T11" s="141">
        <v>23.4082118</v>
      </c>
      <c r="U11" s="136">
        <v>23.4082118</v>
      </c>
      <c r="V11" s="138">
        <f t="shared" si="1"/>
        <v>5</v>
      </c>
      <c r="W11" s="142">
        <f t="shared" si="2"/>
        <v>12</v>
      </c>
      <c r="X11" s="143">
        <v>23.4082118</v>
      </c>
      <c r="Y11" s="144" t="s">
        <v>74</v>
      </c>
    </row>
    <row r="12" spans="1:25">
      <c r="A12" s="132" t="s">
        <v>30</v>
      </c>
      <c r="B12" s="133">
        <v>16.086225150000001</v>
      </c>
      <c r="C12" s="134">
        <v>15.206744949999999</v>
      </c>
      <c r="D12" s="135">
        <v>15.13668917</v>
      </c>
      <c r="E12" s="146">
        <v>15.206744949999999</v>
      </c>
      <c r="F12" s="146">
        <v>15.206744949999999</v>
      </c>
      <c r="G12" s="136">
        <v>15.206744949999999</v>
      </c>
      <c r="H12" s="146">
        <v>15.206744949999999</v>
      </c>
      <c r="I12" s="146">
        <v>15.206744949999999</v>
      </c>
      <c r="J12" s="146">
        <v>15.206744949999999</v>
      </c>
      <c r="K12" s="136">
        <v>15.206744949999999</v>
      </c>
      <c r="L12" s="136">
        <v>15.206744949999999</v>
      </c>
      <c r="M12" s="138">
        <f t="shared" si="0"/>
        <v>8</v>
      </c>
      <c r="N12" s="135">
        <v>15.13668917</v>
      </c>
      <c r="O12" s="146">
        <v>15.206744949999999</v>
      </c>
      <c r="P12" s="140">
        <v>15.202816139999999</v>
      </c>
      <c r="Q12" s="140"/>
      <c r="R12" s="140">
        <v>15.206744949999999</v>
      </c>
      <c r="S12" s="146">
        <v>15.206744949999999</v>
      </c>
      <c r="T12" s="151">
        <v>15.206744949999999</v>
      </c>
      <c r="U12" s="146"/>
      <c r="V12" s="138">
        <f t="shared" si="1"/>
        <v>6</v>
      </c>
      <c r="W12" s="142">
        <f t="shared" si="2"/>
        <v>14</v>
      </c>
      <c r="X12" s="143" t="s">
        <v>72</v>
      </c>
      <c r="Y12" s="144" t="s">
        <v>73</v>
      </c>
    </row>
    <row r="13" spans="1:25">
      <c r="A13" s="132" t="s">
        <v>32</v>
      </c>
      <c r="B13" s="133">
        <v>27.727271959999999</v>
      </c>
      <c r="C13" s="134">
        <v>27.670901310000001</v>
      </c>
      <c r="D13" s="135">
        <v>27.60967505</v>
      </c>
      <c r="E13" s="146"/>
      <c r="F13" s="146">
        <v>27.670901310000001</v>
      </c>
      <c r="G13" s="136"/>
      <c r="H13" s="136"/>
      <c r="I13" s="136"/>
      <c r="J13" s="136"/>
      <c r="K13" s="136"/>
      <c r="L13" s="136"/>
      <c r="M13" s="138">
        <f t="shared" si="0"/>
        <v>1</v>
      </c>
      <c r="N13" s="135">
        <v>27.60967505</v>
      </c>
      <c r="O13" s="136">
        <v>27.670901310000001</v>
      </c>
      <c r="P13" s="140">
        <v>27.660523850000001</v>
      </c>
      <c r="Q13" s="141"/>
      <c r="R13" s="141"/>
      <c r="S13" s="136">
        <v>27.670901310000001</v>
      </c>
      <c r="T13" s="141">
        <v>27.670901310000001</v>
      </c>
      <c r="U13" s="136"/>
      <c r="V13" s="138">
        <f t="shared" si="1"/>
        <v>5</v>
      </c>
      <c r="W13" s="142">
        <f t="shared" si="2"/>
        <v>6</v>
      </c>
      <c r="X13" s="143" t="s">
        <v>72</v>
      </c>
      <c r="Y13" s="144" t="s">
        <v>73</v>
      </c>
    </row>
    <row r="14" spans="1:25">
      <c r="A14" s="132" t="s">
        <v>33</v>
      </c>
      <c r="B14" s="133">
        <v>32.44693848</v>
      </c>
      <c r="C14" s="134">
        <v>32.206642369999997</v>
      </c>
      <c r="D14" s="135">
        <v>31.957769549999998</v>
      </c>
      <c r="E14" s="156">
        <v>40.14446847</v>
      </c>
      <c r="F14" s="148">
        <v>31.95785643</v>
      </c>
      <c r="G14" s="148">
        <v>32.039339159999997</v>
      </c>
      <c r="H14" s="148">
        <v>32.039339159999997</v>
      </c>
      <c r="I14" s="148">
        <v>31.95785643</v>
      </c>
      <c r="J14" s="148">
        <v>32.039339159999997</v>
      </c>
      <c r="K14" s="136"/>
      <c r="L14" s="136"/>
      <c r="M14" s="138">
        <f t="shared" si="0"/>
        <v>6</v>
      </c>
      <c r="N14" s="135">
        <v>31.957769549999998</v>
      </c>
      <c r="O14" s="148">
        <v>31.95785643</v>
      </c>
      <c r="P14" s="140">
        <v>32.039339159999997</v>
      </c>
      <c r="Q14" s="136"/>
      <c r="R14" s="140">
        <v>32.039339159999997</v>
      </c>
      <c r="S14" s="136"/>
      <c r="T14" s="141">
        <v>32.039339159999997</v>
      </c>
      <c r="U14" s="136"/>
      <c r="V14" s="138">
        <f t="shared" si="1"/>
        <v>5</v>
      </c>
      <c r="W14" s="142">
        <f t="shared" si="2"/>
        <v>11</v>
      </c>
      <c r="X14" s="143">
        <v>42.232595369999999</v>
      </c>
      <c r="Y14" s="144" t="s">
        <v>73</v>
      </c>
    </row>
    <row r="15" spans="1:25" ht="84">
      <c r="A15" s="132" t="s">
        <v>34</v>
      </c>
      <c r="B15" s="133">
        <v>19.763781789999999</v>
      </c>
      <c r="C15" s="134">
        <v>19.750231509999999</v>
      </c>
      <c r="D15" s="147">
        <v>19.61196305</v>
      </c>
      <c r="E15" s="147">
        <v>19.61196305</v>
      </c>
      <c r="F15" s="157">
        <v>19.61196305</v>
      </c>
      <c r="G15" s="134">
        <v>19.61196305</v>
      </c>
      <c r="H15" s="134"/>
      <c r="I15" s="134">
        <v>19.61196305</v>
      </c>
      <c r="J15" s="134">
        <v>19.61196305</v>
      </c>
      <c r="K15" s="147">
        <v>19.61196305</v>
      </c>
      <c r="L15" s="134">
        <v>19.61196305</v>
      </c>
      <c r="M15" s="138">
        <f t="shared" si="0"/>
        <v>7</v>
      </c>
      <c r="N15" s="140">
        <v>19.61196305</v>
      </c>
      <c r="O15" s="148">
        <v>19.61196305</v>
      </c>
      <c r="P15" s="135">
        <v>19.437997419999999</v>
      </c>
      <c r="Q15" s="141">
        <v>19.73676751</v>
      </c>
      <c r="R15" s="141"/>
      <c r="S15" s="148">
        <v>19.61196305</v>
      </c>
      <c r="T15" s="140">
        <v>19.61196305</v>
      </c>
      <c r="U15" s="136"/>
      <c r="V15" s="138">
        <f t="shared" si="1"/>
        <v>6</v>
      </c>
      <c r="W15" s="142">
        <f t="shared" si="2"/>
        <v>13</v>
      </c>
      <c r="X15" s="149">
        <v>20.248733619999999</v>
      </c>
      <c r="Y15" s="144" t="s">
        <v>75</v>
      </c>
    </row>
    <row r="16" spans="1:25" ht="48">
      <c r="A16" s="132" t="s">
        <v>36</v>
      </c>
      <c r="B16" s="133">
        <v>19.053256959999999</v>
      </c>
      <c r="C16" s="158">
        <v>19.052592539999999</v>
      </c>
      <c r="D16" s="153">
        <v>18.890679850000001</v>
      </c>
      <c r="E16" s="153">
        <v>18.890679850000001</v>
      </c>
      <c r="F16" s="146">
        <v>19.052592539999999</v>
      </c>
      <c r="G16" s="136"/>
      <c r="H16" s="146">
        <v>44.984618849999997</v>
      </c>
      <c r="I16" s="136">
        <v>19.052592539999999</v>
      </c>
      <c r="J16" s="136"/>
      <c r="K16" s="136"/>
      <c r="L16" s="146"/>
      <c r="M16" s="138">
        <f t="shared" si="0"/>
        <v>4</v>
      </c>
      <c r="N16" s="152">
        <v>18.890679850000001</v>
      </c>
      <c r="O16" s="146">
        <v>19.052592539999999</v>
      </c>
      <c r="P16" s="155">
        <v>18.952087469999999</v>
      </c>
      <c r="Q16" s="151"/>
      <c r="R16" s="151"/>
      <c r="S16" s="146">
        <v>19.052592539999999</v>
      </c>
      <c r="T16" s="152">
        <v>18.890679850000001</v>
      </c>
      <c r="U16" s="146"/>
      <c r="V16" s="138">
        <f t="shared" si="1"/>
        <v>5</v>
      </c>
      <c r="W16" s="142">
        <f t="shared" si="2"/>
        <v>9</v>
      </c>
      <c r="X16" s="149">
        <v>23.420456569999999</v>
      </c>
      <c r="Y16" s="144" t="s">
        <v>76</v>
      </c>
    </row>
    <row r="17" spans="1:25" ht="36">
      <c r="A17" s="132" t="s">
        <v>37</v>
      </c>
      <c r="B17" s="133">
        <v>13.559608900000001</v>
      </c>
      <c r="C17" s="159">
        <v>13.55474506</v>
      </c>
      <c r="D17" s="159">
        <v>13.55474506</v>
      </c>
      <c r="E17" s="136">
        <v>20.923980490000002</v>
      </c>
      <c r="F17" s="136">
        <v>20.923980490000002</v>
      </c>
      <c r="G17" s="136"/>
      <c r="H17" s="136">
        <v>20.923980490000002</v>
      </c>
      <c r="I17" s="136">
        <v>20.923980490000002</v>
      </c>
      <c r="J17" s="136">
        <v>20.923980490000002</v>
      </c>
      <c r="K17" s="148">
        <v>20.923980490000002</v>
      </c>
      <c r="L17" s="136">
        <v>20.923980490000002</v>
      </c>
      <c r="M17" s="138">
        <f t="shared" si="0"/>
        <v>7</v>
      </c>
      <c r="N17" s="140"/>
      <c r="O17" s="136">
        <v>20.923980490000002</v>
      </c>
      <c r="P17" s="141"/>
      <c r="Q17" s="141"/>
      <c r="R17" s="140">
        <v>20.923980490000002</v>
      </c>
      <c r="S17" s="148">
        <v>20.923980490000002</v>
      </c>
      <c r="T17" s="141">
        <v>20.923980490000002</v>
      </c>
      <c r="U17" s="136"/>
      <c r="V17" s="138">
        <f t="shared" si="1"/>
        <v>4</v>
      </c>
      <c r="W17" s="142">
        <f t="shared" si="2"/>
        <v>11</v>
      </c>
      <c r="X17" s="143">
        <v>17.32529955</v>
      </c>
      <c r="Y17" s="144" t="s">
        <v>74</v>
      </c>
    </row>
    <row r="18" spans="1:25" ht="36">
      <c r="A18" s="132" t="s">
        <v>38</v>
      </c>
      <c r="B18" s="133">
        <v>17.981047</v>
      </c>
      <c r="C18" s="158">
        <v>17.981047</v>
      </c>
      <c r="D18" s="153">
        <v>17.257043939999999</v>
      </c>
      <c r="E18" s="136">
        <v>20.868280729999999</v>
      </c>
      <c r="F18" s="146">
        <v>20.868280729999999</v>
      </c>
      <c r="G18" s="153">
        <v>17.257043939999999</v>
      </c>
      <c r="H18" s="146"/>
      <c r="I18" s="136"/>
      <c r="J18" s="136">
        <v>21.0461697</v>
      </c>
      <c r="K18" s="136"/>
      <c r="L18" s="146">
        <v>20.868280729999999</v>
      </c>
      <c r="M18" s="138">
        <f t="shared" si="0"/>
        <v>5</v>
      </c>
      <c r="N18" s="151"/>
      <c r="O18" s="147">
        <v>20.868280729999999</v>
      </c>
      <c r="P18" s="152">
        <v>17.257043939999999</v>
      </c>
      <c r="Q18" s="155"/>
      <c r="R18" s="152">
        <v>17.257043939999999</v>
      </c>
      <c r="S18" s="147">
        <v>20.868280729999999</v>
      </c>
      <c r="T18" s="151">
        <v>21.0461697</v>
      </c>
      <c r="U18" s="146"/>
      <c r="V18" s="138">
        <f t="shared" si="1"/>
        <v>5</v>
      </c>
      <c r="W18" s="142">
        <f t="shared" si="2"/>
        <v>10</v>
      </c>
      <c r="X18" s="149" t="s">
        <v>72</v>
      </c>
      <c r="Y18" s="144" t="s">
        <v>77</v>
      </c>
    </row>
    <row r="19" spans="1:25" ht="36">
      <c r="A19" s="132" t="s">
        <v>39</v>
      </c>
      <c r="B19" s="133">
        <v>34.808058129999999</v>
      </c>
      <c r="C19" s="158">
        <v>34.190974410000003</v>
      </c>
      <c r="D19" s="158">
        <v>34.190974410000003</v>
      </c>
      <c r="E19" s="147">
        <v>34.585595910000002</v>
      </c>
      <c r="F19" s="147">
        <v>34.585595910000002</v>
      </c>
      <c r="G19" s="147">
        <v>34.585595910000002</v>
      </c>
      <c r="H19" s="147">
        <v>34.585595910000002</v>
      </c>
      <c r="I19" s="147">
        <v>34.585595910000002</v>
      </c>
      <c r="J19" s="147">
        <v>34.585595910000002</v>
      </c>
      <c r="K19" s="147">
        <v>34.585595910000002</v>
      </c>
      <c r="L19" s="148">
        <v>34.585595910000002</v>
      </c>
      <c r="M19" s="160">
        <f t="shared" si="0"/>
        <v>8</v>
      </c>
      <c r="N19" s="140"/>
      <c r="O19" s="148">
        <v>34.585595910000002</v>
      </c>
      <c r="P19" s="140">
        <v>34.585595910000002</v>
      </c>
      <c r="Q19" s="140"/>
      <c r="R19" s="161"/>
      <c r="S19" s="148">
        <v>34.585595910000002</v>
      </c>
      <c r="T19" s="140">
        <v>34.585595910000002</v>
      </c>
      <c r="U19" s="148"/>
      <c r="V19" s="138">
        <f t="shared" si="1"/>
        <v>4</v>
      </c>
      <c r="W19" s="142">
        <f t="shared" si="2"/>
        <v>12</v>
      </c>
      <c r="X19" s="143">
        <v>34.118667950000003</v>
      </c>
      <c r="Y19" s="144" t="s">
        <v>74</v>
      </c>
    </row>
    <row r="20" spans="1:25" ht="48">
      <c r="A20" s="132" t="s">
        <v>41</v>
      </c>
      <c r="B20" s="133">
        <v>44.508645850000001</v>
      </c>
      <c r="C20" s="158">
        <v>42.549313179999999</v>
      </c>
      <c r="D20" s="153">
        <v>42.145049800000002</v>
      </c>
      <c r="E20" s="136"/>
      <c r="F20" s="153">
        <v>42.145049800000002</v>
      </c>
      <c r="G20" s="141">
        <v>43.33593046</v>
      </c>
      <c r="H20" s="136"/>
      <c r="I20" s="136"/>
      <c r="J20" s="146"/>
      <c r="K20" s="136"/>
      <c r="L20" s="136"/>
      <c r="M20" s="138">
        <f t="shared" si="0"/>
        <v>2</v>
      </c>
      <c r="N20" s="151">
        <v>42.34946832</v>
      </c>
      <c r="O20" s="152">
        <v>42.145049800000002</v>
      </c>
      <c r="P20" s="162">
        <v>38.827574339999998</v>
      </c>
      <c r="Q20" s="155">
        <v>42.52073352</v>
      </c>
      <c r="R20" s="151"/>
      <c r="S20" s="152">
        <v>42.145049800000002</v>
      </c>
      <c r="T20" s="151">
        <v>43.294047069999998</v>
      </c>
      <c r="U20" s="152">
        <v>42.145049800000002</v>
      </c>
      <c r="V20" s="138">
        <f t="shared" si="1"/>
        <v>7</v>
      </c>
      <c r="W20" s="142">
        <f t="shared" si="2"/>
        <v>9</v>
      </c>
      <c r="X20" s="143">
        <v>42.449606809999999</v>
      </c>
      <c r="Y20" s="144" t="s">
        <v>78</v>
      </c>
    </row>
    <row r="21" spans="1:25" ht="84">
      <c r="A21" s="132" t="s">
        <v>43</v>
      </c>
      <c r="B21" s="133">
        <v>16.966580870000001</v>
      </c>
      <c r="C21" s="158">
        <v>16.950905129999999</v>
      </c>
      <c r="D21" s="153">
        <v>16.70775454</v>
      </c>
      <c r="E21" s="136"/>
      <c r="F21" s="153">
        <v>16.70775454</v>
      </c>
      <c r="G21" s="153">
        <v>16.70775454</v>
      </c>
      <c r="H21" s="136"/>
      <c r="I21" s="136"/>
      <c r="J21" s="136"/>
      <c r="K21" s="136"/>
      <c r="L21" s="145">
        <v>16.70775454</v>
      </c>
      <c r="M21" s="138">
        <f t="shared" si="0"/>
        <v>3</v>
      </c>
      <c r="N21" s="152">
        <v>16.70775454</v>
      </c>
      <c r="O21" s="145">
        <v>16.70775454</v>
      </c>
      <c r="P21" s="152">
        <v>16.70775454</v>
      </c>
      <c r="Q21" s="147"/>
      <c r="R21" s="152">
        <v>16.70775454</v>
      </c>
      <c r="S21" s="145">
        <v>16.70775454</v>
      </c>
      <c r="T21" s="152">
        <v>16.70775454</v>
      </c>
      <c r="U21" s="145">
        <v>16.70775454</v>
      </c>
      <c r="V21" s="138">
        <f t="shared" si="1"/>
        <v>7</v>
      </c>
      <c r="W21" s="142">
        <f t="shared" si="2"/>
        <v>10</v>
      </c>
      <c r="X21" s="149">
        <v>16.748725159999999</v>
      </c>
      <c r="Y21" s="144" t="s">
        <v>79</v>
      </c>
    </row>
    <row r="22" spans="1:25" ht="36">
      <c r="A22" s="132" t="s">
        <v>44</v>
      </c>
      <c r="B22" s="133">
        <v>13.347368169999999</v>
      </c>
      <c r="C22" s="158">
        <v>12.679377880000001</v>
      </c>
      <c r="D22" s="158">
        <v>12.679377880000001</v>
      </c>
      <c r="E22" s="136"/>
      <c r="F22" s="136"/>
      <c r="G22" s="136">
        <v>13.505125980000001</v>
      </c>
      <c r="H22" s="136"/>
      <c r="I22" s="136"/>
      <c r="J22" s="146">
        <v>13.54356733</v>
      </c>
      <c r="K22" s="136"/>
      <c r="L22" s="136"/>
      <c r="M22" s="138">
        <f t="shared" si="0"/>
        <v>2</v>
      </c>
      <c r="N22" s="155">
        <v>12.679377880000001</v>
      </c>
      <c r="O22" s="146"/>
      <c r="P22" s="152">
        <v>11.930321149999999</v>
      </c>
      <c r="Q22" s="147"/>
      <c r="R22" s="146"/>
      <c r="S22" s="146"/>
      <c r="T22" s="151">
        <v>13.54356733</v>
      </c>
      <c r="U22" s="163">
        <v>13.347368169999999</v>
      </c>
      <c r="V22" s="138">
        <f t="shared" si="1"/>
        <v>4</v>
      </c>
      <c r="W22" s="142">
        <f t="shared" si="2"/>
        <v>6</v>
      </c>
      <c r="X22" s="143">
        <v>19.84529878</v>
      </c>
      <c r="Y22" s="164" t="s">
        <v>74</v>
      </c>
    </row>
    <row r="23" spans="1:25" ht="36">
      <c r="A23" s="132" t="s">
        <v>45</v>
      </c>
      <c r="B23" s="133">
        <v>16.271696049999999</v>
      </c>
      <c r="C23" s="159">
        <v>16.271696049999999</v>
      </c>
      <c r="D23" s="159">
        <v>16.271696049999999</v>
      </c>
      <c r="E23" s="145">
        <v>16.271696049999999</v>
      </c>
      <c r="F23" s="146">
        <v>16.58834641</v>
      </c>
      <c r="G23" s="146">
        <v>16.58834641</v>
      </c>
      <c r="H23" s="136">
        <v>16.58834641</v>
      </c>
      <c r="I23" s="146">
        <v>16.58834641</v>
      </c>
      <c r="J23" s="146">
        <v>16.58834641</v>
      </c>
      <c r="K23" s="146">
        <v>16.58834641</v>
      </c>
      <c r="L23" s="146"/>
      <c r="M23" s="138">
        <f t="shared" si="0"/>
        <v>7</v>
      </c>
      <c r="N23" s="140"/>
      <c r="O23" s="136">
        <v>16.58834641</v>
      </c>
      <c r="P23" s="139">
        <v>14.93125732</v>
      </c>
      <c r="Q23" s="140"/>
      <c r="R23" s="140">
        <v>16.58834641</v>
      </c>
      <c r="S23" s="148">
        <v>16.58834641</v>
      </c>
      <c r="T23" s="141">
        <v>16.58834641</v>
      </c>
      <c r="U23" s="136"/>
      <c r="V23" s="138">
        <f t="shared" si="1"/>
        <v>5</v>
      </c>
      <c r="W23" s="142">
        <f t="shared" si="2"/>
        <v>12</v>
      </c>
      <c r="X23" s="149">
        <v>16.58834641</v>
      </c>
      <c r="Y23" s="144" t="s">
        <v>74</v>
      </c>
    </row>
    <row r="24" spans="1:25">
      <c r="A24" s="132" t="s">
        <v>46</v>
      </c>
      <c r="B24" s="133">
        <v>26.056374210000001</v>
      </c>
      <c r="C24" s="158">
        <v>26.011813449999998</v>
      </c>
      <c r="D24" s="160">
        <v>25.875922859999999</v>
      </c>
      <c r="E24" s="165"/>
      <c r="F24" s="156">
        <v>16.193853780000001</v>
      </c>
      <c r="G24" s="136"/>
      <c r="H24" s="156">
        <v>16.193853780000001</v>
      </c>
      <c r="I24" s="156">
        <v>16.193853780000001</v>
      </c>
      <c r="J24" s="156">
        <v>16.193853780000001</v>
      </c>
      <c r="K24" s="156">
        <v>16.193853780000001</v>
      </c>
      <c r="L24" s="136"/>
      <c r="M24" s="138">
        <f t="shared" si="0"/>
        <v>5</v>
      </c>
      <c r="N24" s="140">
        <v>25.917164289999999</v>
      </c>
      <c r="O24" s="156">
        <v>16.193853780000001</v>
      </c>
      <c r="P24" s="135">
        <v>25.875922859999999</v>
      </c>
      <c r="Q24" s="135">
        <v>25.875922859999999</v>
      </c>
      <c r="R24" s="139">
        <v>16.193853780000001</v>
      </c>
      <c r="S24" s="156">
        <v>16.193853780000001</v>
      </c>
      <c r="T24" s="139">
        <v>16.193853780000001</v>
      </c>
      <c r="U24" s="136"/>
      <c r="V24" s="138">
        <f t="shared" si="1"/>
        <v>7</v>
      </c>
      <c r="W24" s="142">
        <f t="shared" si="2"/>
        <v>12</v>
      </c>
      <c r="X24" s="143" t="s">
        <v>72</v>
      </c>
      <c r="Y24" s="164" t="s">
        <v>80</v>
      </c>
    </row>
    <row r="25" spans="1:25" ht="36">
      <c r="A25" s="132" t="s">
        <v>47</v>
      </c>
      <c r="B25" s="133">
        <v>16.126056169999998</v>
      </c>
      <c r="C25" s="158">
        <v>15.72134952</v>
      </c>
      <c r="D25" s="158">
        <v>15.72134952</v>
      </c>
      <c r="E25" s="136">
        <v>18.225445229999998</v>
      </c>
      <c r="F25" s="136">
        <v>18.928225520000002</v>
      </c>
      <c r="G25" s="136">
        <v>18.225445229999998</v>
      </c>
      <c r="H25" s="136">
        <v>18.46987262</v>
      </c>
      <c r="I25" s="136">
        <v>18.928225520000002</v>
      </c>
      <c r="J25" s="136">
        <v>18.928225520000002</v>
      </c>
      <c r="K25" s="136">
        <v>18.928225520000002</v>
      </c>
      <c r="L25" s="145">
        <v>15.72134952</v>
      </c>
      <c r="M25" s="138">
        <f t="shared" si="0"/>
        <v>8</v>
      </c>
      <c r="N25" s="155"/>
      <c r="O25" s="146">
        <v>18.928225520000002</v>
      </c>
      <c r="P25" s="135"/>
      <c r="Q25" s="140"/>
      <c r="R25" s="141"/>
      <c r="S25" s="148">
        <v>18.928225520000002</v>
      </c>
      <c r="T25" s="141">
        <v>18.928225520000002</v>
      </c>
      <c r="U25" s="136"/>
      <c r="V25" s="138">
        <f t="shared" si="1"/>
        <v>3</v>
      </c>
      <c r="W25" s="142">
        <f t="shared" si="2"/>
        <v>11</v>
      </c>
      <c r="X25" s="149">
        <v>15.6061265</v>
      </c>
      <c r="Y25" s="144" t="s">
        <v>74</v>
      </c>
    </row>
    <row r="26" spans="1:25" ht="72">
      <c r="A26" s="132" t="s">
        <v>48</v>
      </c>
      <c r="B26" s="133">
        <v>21.50868324</v>
      </c>
      <c r="C26" s="158">
        <v>21.406411210000002</v>
      </c>
      <c r="D26" s="145">
        <v>17.39972976</v>
      </c>
      <c r="E26" s="146">
        <v>21.108167730000002</v>
      </c>
      <c r="F26" s="145">
        <v>17.39972976</v>
      </c>
      <c r="G26" s="136"/>
      <c r="H26" s="147">
        <v>20.68082909</v>
      </c>
      <c r="I26" s="145">
        <v>17.39972976</v>
      </c>
      <c r="J26" s="136"/>
      <c r="K26" s="146">
        <v>21.188577909999999</v>
      </c>
      <c r="L26" s="145">
        <v>17.39972976</v>
      </c>
      <c r="M26" s="138">
        <f t="shared" si="0"/>
        <v>6</v>
      </c>
      <c r="N26" s="151">
        <v>21.049445250000002</v>
      </c>
      <c r="O26" s="145">
        <v>17.39972976</v>
      </c>
      <c r="P26" s="155">
        <v>21.398032300000001</v>
      </c>
      <c r="Q26" s="155"/>
      <c r="R26" s="152">
        <v>17.39972976</v>
      </c>
      <c r="S26" s="145">
        <v>17.39972976</v>
      </c>
      <c r="T26" s="152">
        <v>17.39972976</v>
      </c>
      <c r="U26" s="146"/>
      <c r="V26" s="138">
        <f t="shared" si="1"/>
        <v>6</v>
      </c>
      <c r="W26" s="142">
        <f t="shared" si="2"/>
        <v>12</v>
      </c>
      <c r="X26" s="149">
        <v>17.598378780000001</v>
      </c>
      <c r="Y26" s="144" t="s">
        <v>81</v>
      </c>
    </row>
    <row r="27" spans="1:25" ht="36">
      <c r="A27" s="132" t="s">
        <v>50</v>
      </c>
      <c r="B27" s="133">
        <v>13.53702125</v>
      </c>
      <c r="C27" s="158">
        <v>13.42819759</v>
      </c>
      <c r="D27" s="147">
        <v>13.4164358</v>
      </c>
      <c r="E27" s="147"/>
      <c r="F27" s="147"/>
      <c r="G27" s="147"/>
      <c r="H27" s="148"/>
      <c r="I27" s="147"/>
      <c r="J27" s="148"/>
      <c r="K27" s="147"/>
      <c r="L27" s="147">
        <v>13.4164358</v>
      </c>
      <c r="M27" s="160">
        <f t="shared" si="0"/>
        <v>1</v>
      </c>
      <c r="N27" s="140"/>
      <c r="O27" s="148">
        <v>13.4164358</v>
      </c>
      <c r="P27" s="135">
        <v>12.816841289999999</v>
      </c>
      <c r="Q27" s="140">
        <v>13.423986899999999</v>
      </c>
      <c r="R27" s="140"/>
      <c r="S27" s="148">
        <v>13.4164358</v>
      </c>
      <c r="T27" s="140">
        <v>13.4164358</v>
      </c>
      <c r="U27" s="148"/>
      <c r="V27" s="138">
        <f t="shared" si="1"/>
        <v>5</v>
      </c>
      <c r="W27" s="142">
        <f t="shared" si="2"/>
        <v>6</v>
      </c>
      <c r="X27" s="149" t="s">
        <v>72</v>
      </c>
      <c r="Y27" s="144" t="s">
        <v>82</v>
      </c>
    </row>
    <row r="28" spans="1:25" ht="72">
      <c r="A28" s="132" t="s">
        <v>51</v>
      </c>
      <c r="B28" s="133">
        <v>33.651174689999998</v>
      </c>
      <c r="C28" s="158">
        <v>33.6078513</v>
      </c>
      <c r="D28" s="145">
        <v>33.412092950000002</v>
      </c>
      <c r="E28" s="166">
        <v>57.811022260000001</v>
      </c>
      <c r="F28" s="145">
        <v>33.412092950000002</v>
      </c>
      <c r="G28" s="156">
        <v>57.811022260000001</v>
      </c>
      <c r="H28" s="166">
        <v>57.811022260000001</v>
      </c>
      <c r="I28" s="166">
        <v>37.183373170000003</v>
      </c>
      <c r="J28" s="147"/>
      <c r="K28" s="145">
        <v>33.412092950000002</v>
      </c>
      <c r="L28" s="146"/>
      <c r="M28" s="138">
        <f t="shared" si="0"/>
        <v>6</v>
      </c>
      <c r="N28" s="141">
        <v>33.576731559999999</v>
      </c>
      <c r="O28" s="153">
        <v>33.412092950000002</v>
      </c>
      <c r="P28" s="140">
        <v>33.5849926</v>
      </c>
      <c r="Q28" s="167"/>
      <c r="R28" s="168">
        <v>57.811022260000001</v>
      </c>
      <c r="S28" s="153">
        <v>33.412092950000002</v>
      </c>
      <c r="T28" s="139">
        <v>57.811022260000001</v>
      </c>
      <c r="U28" s="153">
        <v>33.412092950000002</v>
      </c>
      <c r="V28" s="138">
        <f t="shared" si="1"/>
        <v>7</v>
      </c>
      <c r="W28" s="142">
        <f t="shared" si="2"/>
        <v>13</v>
      </c>
      <c r="X28" s="149" t="s">
        <v>72</v>
      </c>
      <c r="Y28" s="144" t="s">
        <v>83</v>
      </c>
    </row>
    <row r="29" spans="1:25" ht="96">
      <c r="A29" s="132" t="s">
        <v>52</v>
      </c>
      <c r="B29" s="133">
        <v>20.395639469999999</v>
      </c>
      <c r="C29" s="158">
        <v>20.395639469999999</v>
      </c>
      <c r="D29" s="153">
        <v>18.70575672</v>
      </c>
      <c r="E29" s="153">
        <v>18.70575672</v>
      </c>
      <c r="F29" s="145">
        <v>18.70575672</v>
      </c>
      <c r="G29" s="153">
        <v>18.70575672</v>
      </c>
      <c r="H29" s="153">
        <v>18.70575672</v>
      </c>
      <c r="I29" s="153">
        <v>18.70575672</v>
      </c>
      <c r="J29" s="153">
        <v>18.70575672</v>
      </c>
      <c r="K29" s="153">
        <v>18.70575672</v>
      </c>
      <c r="L29" s="136"/>
      <c r="M29" s="138">
        <f t="shared" si="0"/>
        <v>7</v>
      </c>
      <c r="N29" s="141"/>
      <c r="O29" s="148">
        <v>18.70575672</v>
      </c>
      <c r="P29" s="140"/>
      <c r="Q29" s="167"/>
      <c r="R29" s="140">
        <v>18.70575672</v>
      </c>
      <c r="S29" s="148">
        <v>18.70575672</v>
      </c>
      <c r="T29" s="141">
        <v>18.70575672</v>
      </c>
      <c r="U29" s="148">
        <v>18.70575672</v>
      </c>
      <c r="V29" s="138">
        <f t="shared" si="1"/>
        <v>5</v>
      </c>
      <c r="W29" s="142">
        <f t="shared" si="2"/>
        <v>12</v>
      </c>
      <c r="X29" s="143" t="s">
        <v>72</v>
      </c>
      <c r="Y29" s="144" t="s">
        <v>84</v>
      </c>
    </row>
    <row r="30" spans="1:25">
      <c r="A30" s="132" t="s">
        <v>53</v>
      </c>
      <c r="B30" s="133">
        <v>42.187279910000001</v>
      </c>
      <c r="C30" s="169">
        <v>41.627490360000003</v>
      </c>
      <c r="D30" s="135">
        <v>41.610994869999999</v>
      </c>
      <c r="E30" s="136"/>
      <c r="F30" s="148">
        <v>41.614160210000001</v>
      </c>
      <c r="G30" s="136"/>
      <c r="H30" s="136"/>
      <c r="I30" s="136"/>
      <c r="J30" s="136"/>
      <c r="K30" s="136"/>
      <c r="L30" s="136"/>
      <c r="M30" s="138">
        <f t="shared" si="0"/>
        <v>1</v>
      </c>
      <c r="N30" s="141">
        <v>41.618987230000002</v>
      </c>
      <c r="O30" s="148">
        <v>41.614160210000001</v>
      </c>
      <c r="P30" s="135">
        <v>41.610994869999999</v>
      </c>
      <c r="Q30" s="167"/>
      <c r="R30" s="170"/>
      <c r="S30" s="148">
        <v>41.614160210000001</v>
      </c>
      <c r="T30" s="141">
        <v>41.614160210000001</v>
      </c>
      <c r="U30" s="148">
        <v>41.614160210000001</v>
      </c>
      <c r="V30" s="138">
        <f t="shared" si="1"/>
        <v>6</v>
      </c>
      <c r="W30" s="142">
        <f t="shared" si="2"/>
        <v>7</v>
      </c>
      <c r="X30" s="143">
        <v>86.359423090000007</v>
      </c>
      <c r="Y30" s="144" t="s">
        <v>85</v>
      </c>
    </row>
    <row r="31" spans="1:25">
      <c r="A31" s="132" t="s">
        <v>54</v>
      </c>
      <c r="B31" s="133">
        <v>16.879010409999999</v>
      </c>
      <c r="C31" s="158">
        <v>16.876565329999998</v>
      </c>
      <c r="D31" s="135">
        <v>16.870200690000001</v>
      </c>
      <c r="E31" s="136"/>
      <c r="F31" s="136"/>
      <c r="G31" s="136"/>
      <c r="H31" s="136"/>
      <c r="I31" s="136"/>
      <c r="J31" s="136"/>
      <c r="K31" s="136"/>
      <c r="L31" s="136">
        <v>16.876565329999998</v>
      </c>
      <c r="M31" s="138">
        <f t="shared" si="0"/>
        <v>1</v>
      </c>
      <c r="N31" s="135">
        <v>16.870200690000001</v>
      </c>
      <c r="O31" s="136"/>
      <c r="P31" s="170"/>
      <c r="Q31" s="170"/>
      <c r="R31" s="170"/>
      <c r="S31" s="136"/>
      <c r="T31" s="141">
        <v>16.876565329999998</v>
      </c>
      <c r="U31" s="136"/>
      <c r="V31" s="138">
        <f t="shared" si="1"/>
        <v>2</v>
      </c>
      <c r="W31" s="142">
        <f t="shared" si="2"/>
        <v>3</v>
      </c>
      <c r="X31" s="143">
        <v>18.526505490000002</v>
      </c>
      <c r="Y31" s="144" t="s">
        <v>86</v>
      </c>
    </row>
    <row r="32" spans="1:25">
      <c r="A32" s="132" t="s">
        <v>55</v>
      </c>
      <c r="B32" s="133">
        <v>23.029258909999999</v>
      </c>
      <c r="C32" s="158">
        <v>23.029258909999999</v>
      </c>
      <c r="D32" s="141">
        <v>23.00508769</v>
      </c>
      <c r="E32" s="146">
        <v>23.145027249999998</v>
      </c>
      <c r="F32" s="145">
        <v>19.63011723</v>
      </c>
      <c r="G32" s="146">
        <v>23.93259389</v>
      </c>
      <c r="H32" s="146">
        <v>24.90964829</v>
      </c>
      <c r="I32" s="145">
        <v>19.63011723</v>
      </c>
      <c r="J32" s="146">
        <v>25.225051579999999</v>
      </c>
      <c r="K32" s="136"/>
      <c r="L32" s="146"/>
      <c r="M32" s="138">
        <f t="shared" si="0"/>
        <v>6</v>
      </c>
      <c r="N32" s="141">
        <v>23.00508769</v>
      </c>
      <c r="O32" s="153">
        <v>19.63011723</v>
      </c>
      <c r="P32" s="140">
        <v>23.009986909999999</v>
      </c>
      <c r="Q32" s="140"/>
      <c r="R32" s="140">
        <v>24.90964829</v>
      </c>
      <c r="S32" s="153">
        <v>19.63011723</v>
      </c>
      <c r="T32" s="141">
        <v>25.225051579999999</v>
      </c>
      <c r="U32" s="136">
        <v>26.287392969999999</v>
      </c>
      <c r="V32" s="138">
        <f t="shared" si="1"/>
        <v>7</v>
      </c>
      <c r="W32" s="142">
        <f t="shared" si="2"/>
        <v>13</v>
      </c>
      <c r="X32" s="149">
        <v>20.82335054</v>
      </c>
      <c r="Y32" s="144" t="s">
        <v>86</v>
      </c>
    </row>
    <row r="33" spans="1:25">
      <c r="A33" s="132" t="s">
        <v>56</v>
      </c>
      <c r="B33" s="133">
        <v>14.19542878</v>
      </c>
      <c r="C33" s="158">
        <v>14.135180569999999</v>
      </c>
      <c r="D33" s="135">
        <v>13.90275563</v>
      </c>
      <c r="E33" s="148">
        <v>14.073704709999999</v>
      </c>
      <c r="F33" s="148">
        <v>14.073704709999999</v>
      </c>
      <c r="G33" s="148">
        <v>14.073704709999999</v>
      </c>
      <c r="H33" s="148">
        <v>14.073704709999999</v>
      </c>
      <c r="I33" s="147">
        <v>14.073704709999999</v>
      </c>
      <c r="J33" s="147">
        <v>14.488018029999999</v>
      </c>
      <c r="K33" s="148">
        <v>14.073704709999999</v>
      </c>
      <c r="L33" s="148"/>
      <c r="M33" s="138">
        <f t="shared" si="0"/>
        <v>7</v>
      </c>
      <c r="N33" s="135">
        <v>13.90275563</v>
      </c>
      <c r="O33" s="148">
        <v>14.073704709999999</v>
      </c>
      <c r="P33" s="140">
        <v>13.97198223</v>
      </c>
      <c r="Q33" s="140"/>
      <c r="R33" s="140">
        <v>14.073704709999999</v>
      </c>
      <c r="S33" s="148">
        <v>14.073704709999999</v>
      </c>
      <c r="T33" s="141">
        <v>14.488018029999999</v>
      </c>
      <c r="U33" s="148">
        <v>14.01451834</v>
      </c>
      <c r="V33" s="138">
        <f t="shared" si="1"/>
        <v>7</v>
      </c>
      <c r="W33" s="142">
        <f t="shared" si="2"/>
        <v>14</v>
      </c>
      <c r="X33" s="143" t="s">
        <v>72</v>
      </c>
      <c r="Y33" s="144" t="s">
        <v>86</v>
      </c>
    </row>
    <row r="34" spans="1:25" ht="36">
      <c r="A34" s="132" t="s">
        <v>57</v>
      </c>
      <c r="B34" s="171">
        <v>10.236277899999999</v>
      </c>
      <c r="C34" s="172">
        <v>10.236277899999999</v>
      </c>
      <c r="D34" s="159">
        <v>10.236277899999999</v>
      </c>
      <c r="E34" s="136"/>
      <c r="F34" s="137">
        <v>12.45909088</v>
      </c>
      <c r="G34" s="136"/>
      <c r="H34" s="136"/>
      <c r="I34" s="165"/>
      <c r="J34" s="136"/>
      <c r="K34" s="136">
        <v>10.95040163</v>
      </c>
      <c r="L34" s="136"/>
      <c r="M34" s="138">
        <f t="shared" si="0"/>
        <v>2</v>
      </c>
      <c r="N34" s="135">
        <v>10.236277899999999</v>
      </c>
      <c r="O34" s="136">
        <v>12.45909088</v>
      </c>
      <c r="P34" s="173"/>
      <c r="Q34" s="173"/>
      <c r="R34" s="167"/>
      <c r="S34" s="136">
        <v>12.45909088</v>
      </c>
      <c r="T34" s="135">
        <v>10.236277899999999</v>
      </c>
      <c r="U34" s="136"/>
      <c r="V34" s="138">
        <f t="shared" si="1"/>
        <v>4</v>
      </c>
      <c r="W34" s="142">
        <f t="shared" si="2"/>
        <v>6</v>
      </c>
      <c r="X34" s="143" t="s">
        <v>72</v>
      </c>
      <c r="Y34" s="144" t="s">
        <v>74</v>
      </c>
    </row>
    <row r="35" spans="1:25">
      <c r="A35" s="174" t="s">
        <v>58</v>
      </c>
      <c r="B35" s="175">
        <v>22.503603139999999</v>
      </c>
      <c r="C35" s="176">
        <v>22.503603139999999</v>
      </c>
      <c r="D35" s="135">
        <v>22.448887939999999</v>
      </c>
      <c r="E35" s="136">
        <v>33.987786530000001</v>
      </c>
      <c r="F35" s="136">
        <v>33.987786530000001</v>
      </c>
      <c r="G35" s="136">
        <v>33.987786530000001</v>
      </c>
      <c r="H35" s="136">
        <v>33.987786530000001</v>
      </c>
      <c r="I35" s="136">
        <v>33.987786530000001</v>
      </c>
      <c r="J35" s="136">
        <v>33.987786530000001</v>
      </c>
      <c r="K35" s="136">
        <v>33.987786530000001</v>
      </c>
      <c r="L35" s="136"/>
      <c r="M35" s="138">
        <f t="shared" si="0"/>
        <v>7</v>
      </c>
      <c r="N35" s="135">
        <v>22.448887939999999</v>
      </c>
      <c r="O35" s="148">
        <v>33.987786530000001</v>
      </c>
      <c r="P35" s="167"/>
      <c r="Q35" s="167"/>
      <c r="R35" s="167"/>
      <c r="S35" s="148">
        <v>33.987786530000001</v>
      </c>
      <c r="T35" s="141">
        <v>33.987786530000001</v>
      </c>
      <c r="U35" s="136"/>
      <c r="V35" s="138">
        <f t="shared" si="1"/>
        <v>4</v>
      </c>
      <c r="W35" s="142">
        <f t="shared" si="2"/>
        <v>11</v>
      </c>
      <c r="X35" s="143" t="s">
        <v>72</v>
      </c>
      <c r="Y35" s="144" t="s">
        <v>86</v>
      </c>
    </row>
    <row r="36" spans="1:25">
      <c r="A36" s="132" t="s">
        <v>59</v>
      </c>
      <c r="B36" s="133">
        <v>10.49960216</v>
      </c>
      <c r="C36" s="158">
        <v>10.48756936</v>
      </c>
      <c r="D36" s="135">
        <v>10.399190279999999</v>
      </c>
      <c r="E36" s="148"/>
      <c r="F36" s="147">
        <v>10.477420710000001</v>
      </c>
      <c r="G36" s="147">
        <v>10.477420710000001</v>
      </c>
      <c r="H36" s="148"/>
      <c r="I36" s="148">
        <v>10.477420710000001</v>
      </c>
      <c r="J36" s="148"/>
      <c r="K36" s="148">
        <v>10.477420710000001</v>
      </c>
      <c r="L36" s="148"/>
      <c r="M36" s="138">
        <f t="shared" si="0"/>
        <v>4</v>
      </c>
      <c r="N36" s="135">
        <v>10.399190279999999</v>
      </c>
      <c r="O36" s="148">
        <v>10.477420710000001</v>
      </c>
      <c r="P36" s="140">
        <v>10.41297286</v>
      </c>
      <c r="Q36" s="170"/>
      <c r="R36" s="167"/>
      <c r="S36" s="148">
        <v>10.477420710000001</v>
      </c>
      <c r="T36" s="140">
        <v>10.477420710000001</v>
      </c>
      <c r="U36" s="148">
        <v>10.477420710000001</v>
      </c>
      <c r="V36" s="138">
        <f t="shared" si="1"/>
        <v>6</v>
      </c>
      <c r="W36" s="142">
        <f t="shared" si="2"/>
        <v>10</v>
      </c>
      <c r="X36" s="143" t="s">
        <v>72</v>
      </c>
      <c r="Y36" s="144" t="s">
        <v>86</v>
      </c>
    </row>
    <row r="37" spans="1:25" ht="36">
      <c r="A37" s="174" t="s">
        <v>60</v>
      </c>
      <c r="B37" s="177">
        <v>24.749444310000001</v>
      </c>
      <c r="C37" s="159">
        <v>24.749444310000001</v>
      </c>
      <c r="D37" s="159">
        <v>24.749444310000001</v>
      </c>
      <c r="E37" s="136"/>
      <c r="F37" s="147"/>
      <c r="G37" s="136"/>
      <c r="H37" s="136"/>
      <c r="I37" s="136"/>
      <c r="J37" s="136"/>
      <c r="K37" s="163">
        <v>28.022732980000001</v>
      </c>
      <c r="L37" s="146"/>
      <c r="M37" s="138">
        <f t="shared" si="0"/>
        <v>1</v>
      </c>
      <c r="N37" s="135">
        <v>24.749444310000001</v>
      </c>
      <c r="O37" s="153">
        <v>24.749444310000001</v>
      </c>
      <c r="P37" s="167"/>
      <c r="Q37" s="148"/>
      <c r="R37" s="148"/>
      <c r="S37" s="153">
        <v>24.749444310000001</v>
      </c>
      <c r="T37" s="135">
        <v>24.749444310000001</v>
      </c>
      <c r="U37" s="136"/>
      <c r="V37" s="138">
        <f t="shared" si="1"/>
        <v>4</v>
      </c>
      <c r="W37" s="142">
        <f t="shared" si="2"/>
        <v>5</v>
      </c>
      <c r="X37" s="149" t="s">
        <v>72</v>
      </c>
      <c r="Y37" s="144" t="s">
        <v>74</v>
      </c>
    </row>
    <row r="38" spans="1:25">
      <c r="A38" s="178" t="s">
        <v>6</v>
      </c>
      <c r="B38" s="179"/>
      <c r="C38" s="180"/>
      <c r="D38" s="180"/>
      <c r="E38" s="181">
        <f t="shared" ref="E38:L38" si="3">COUNT(E6:E37)</f>
        <v>16</v>
      </c>
      <c r="F38" s="181">
        <f t="shared" si="3"/>
        <v>26</v>
      </c>
      <c r="G38" s="181">
        <f t="shared" si="3"/>
        <v>18</v>
      </c>
      <c r="H38" s="181">
        <f t="shared" si="3"/>
        <v>16</v>
      </c>
      <c r="I38" s="181">
        <f t="shared" si="3"/>
        <v>17</v>
      </c>
      <c r="J38" s="181">
        <f t="shared" si="3"/>
        <v>16</v>
      </c>
      <c r="K38" s="181">
        <f t="shared" si="3"/>
        <v>17</v>
      </c>
      <c r="L38" s="181">
        <f t="shared" si="3"/>
        <v>13</v>
      </c>
      <c r="M38" s="181">
        <f>SUM(M6:M37)</f>
        <v>139</v>
      </c>
      <c r="N38" s="181">
        <f t="shared" ref="N38:U38" si="4">COUNT(N6:N37)</f>
        <v>24</v>
      </c>
      <c r="O38" s="181">
        <f t="shared" si="4"/>
        <v>30</v>
      </c>
      <c r="P38" s="181">
        <f t="shared" si="4"/>
        <v>22</v>
      </c>
      <c r="Q38" s="181">
        <f t="shared" si="4"/>
        <v>7</v>
      </c>
      <c r="R38" s="181">
        <f t="shared" si="4"/>
        <v>15</v>
      </c>
      <c r="S38" s="181">
        <f t="shared" si="4"/>
        <v>28</v>
      </c>
      <c r="T38" s="181">
        <f t="shared" si="4"/>
        <v>32</v>
      </c>
      <c r="U38" s="181">
        <f t="shared" si="4"/>
        <v>11</v>
      </c>
      <c r="V38" s="181">
        <f>SUM(V6:V37)</f>
        <v>169</v>
      </c>
      <c r="W38" s="182">
        <f>SUM(M38:U38)</f>
        <v>308</v>
      </c>
      <c r="X38" s="181">
        <f>COUNT(X6:X37)</f>
        <v>18</v>
      </c>
      <c r="Y38" s="183"/>
    </row>
  </sheetData>
  <mergeCells count="29">
    <mergeCell ref="T4:T5"/>
    <mergeCell ref="U4:U5"/>
    <mergeCell ref="A38:B38"/>
    <mergeCell ref="N4:N5"/>
    <mergeCell ref="O4:O5"/>
    <mergeCell ref="P4:P5"/>
    <mergeCell ref="Q4:Q5"/>
    <mergeCell ref="R4:R5"/>
    <mergeCell ref="S4:S5"/>
    <mergeCell ref="W3:W5"/>
    <mergeCell ref="X3:X5"/>
    <mergeCell ref="Y3:Y5"/>
    <mergeCell ref="E4:E5"/>
    <mergeCell ref="F4:F5"/>
    <mergeCell ref="G4:G5"/>
    <mergeCell ref="H4:H5"/>
    <mergeCell ref="I4:I5"/>
    <mergeCell ref="J4:J5"/>
    <mergeCell ref="K4:K5"/>
    <mergeCell ref="A1:Y2"/>
    <mergeCell ref="A3:A5"/>
    <mergeCell ref="B3:B5"/>
    <mergeCell ref="C3:C5"/>
    <mergeCell ref="D3:D5"/>
    <mergeCell ref="E3:K3"/>
    <mergeCell ref="L3:L5"/>
    <mergeCell ref="M3:M5"/>
    <mergeCell ref="N3:U3"/>
    <mergeCell ref="V3:V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19" sqref="E19"/>
    </sheetView>
  </sheetViews>
  <sheetFormatPr baseColWidth="10" defaultRowHeight="15" x14ac:dyDescent="0"/>
  <cols>
    <col min="1" max="1" width="16" customWidth="1"/>
    <col min="2" max="2" width="7.83203125" customWidth="1"/>
    <col min="5" max="5" width="11.5" customWidth="1"/>
    <col min="6" max="6" width="2.6640625" customWidth="1"/>
    <col min="7" max="7" width="6.6640625" customWidth="1"/>
  </cols>
  <sheetData>
    <row r="1" spans="1:11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>
      <c r="A2" s="185"/>
      <c r="B2" s="189" t="s">
        <v>96</v>
      </c>
      <c r="C2" s="190"/>
      <c r="D2" s="190"/>
      <c r="E2" s="190"/>
      <c r="F2" s="190"/>
      <c r="G2" s="190"/>
      <c r="H2" s="190"/>
      <c r="I2" s="190"/>
      <c r="J2" s="190"/>
      <c r="K2" s="190"/>
    </row>
    <row r="3" spans="1:11">
      <c r="A3" s="185"/>
      <c r="B3" s="201"/>
      <c r="C3" s="202"/>
      <c r="D3" s="202"/>
      <c r="E3" s="202"/>
      <c r="F3" s="202"/>
      <c r="G3" s="202"/>
      <c r="H3" s="202"/>
      <c r="I3" s="202"/>
      <c r="J3" s="202"/>
      <c r="K3" s="185"/>
    </row>
    <row r="4" spans="1:11">
      <c r="A4" s="185"/>
      <c r="B4" s="186"/>
      <c r="C4" s="186" t="s">
        <v>93</v>
      </c>
      <c r="D4" s="185"/>
      <c r="E4" s="185"/>
      <c r="F4" s="185"/>
      <c r="G4" s="185"/>
      <c r="H4" s="186" t="s">
        <v>92</v>
      </c>
      <c r="I4" s="185"/>
      <c r="J4" s="185"/>
      <c r="K4" s="185"/>
    </row>
    <row r="5" spans="1:11">
      <c r="A5" s="185"/>
      <c r="B5" s="189" t="s">
        <v>89</v>
      </c>
      <c r="C5" s="191" t="s">
        <v>87</v>
      </c>
      <c r="D5" s="191" t="s">
        <v>88</v>
      </c>
      <c r="E5" s="191" t="s">
        <v>94</v>
      </c>
      <c r="F5" s="190"/>
      <c r="G5" s="189" t="s">
        <v>89</v>
      </c>
      <c r="H5" s="191" t="s">
        <v>87</v>
      </c>
      <c r="I5" s="191" t="s">
        <v>88</v>
      </c>
      <c r="J5" s="191" t="s">
        <v>95</v>
      </c>
      <c r="K5" s="187" t="s">
        <v>90</v>
      </c>
    </row>
    <row r="6" spans="1:11">
      <c r="A6" s="185"/>
      <c r="B6" s="195" t="s">
        <v>15</v>
      </c>
      <c r="C6" s="188">
        <v>22</v>
      </c>
      <c r="D6" s="188">
        <v>20</v>
      </c>
      <c r="E6" s="203">
        <f>SUM(C6:D6)</f>
        <v>42</v>
      </c>
      <c r="F6" s="192"/>
      <c r="G6" s="186" t="s">
        <v>15</v>
      </c>
      <c r="H6" s="188">
        <v>24</v>
      </c>
      <c r="I6" s="188">
        <v>16</v>
      </c>
      <c r="J6" s="204">
        <f>SUM(H6:I6)</f>
        <v>40</v>
      </c>
      <c r="K6" s="198">
        <f>J6+E6</f>
        <v>82</v>
      </c>
    </row>
    <row r="7" spans="1:11">
      <c r="A7" s="185"/>
      <c r="B7" s="196" t="s">
        <v>16</v>
      </c>
      <c r="C7" s="188">
        <v>0</v>
      </c>
      <c r="D7" s="188">
        <v>28</v>
      </c>
      <c r="E7" s="203">
        <f t="shared" ref="E7:E13" si="0">SUM(C7:D7)</f>
        <v>28</v>
      </c>
      <c r="F7" s="193"/>
      <c r="G7" s="186" t="s">
        <v>16</v>
      </c>
      <c r="H7" s="188">
        <v>30</v>
      </c>
      <c r="I7" s="188">
        <v>26</v>
      </c>
      <c r="J7" s="205">
        <f t="shared" ref="J7:J14" si="1">SUM(H7:I7)</f>
        <v>56</v>
      </c>
      <c r="K7" s="199">
        <f t="shared" ref="K7:K14" si="2">J7+E7</f>
        <v>84</v>
      </c>
    </row>
    <row r="8" spans="1:11">
      <c r="A8" s="185"/>
      <c r="B8" s="196" t="s">
        <v>17</v>
      </c>
      <c r="C8" s="188">
        <v>27</v>
      </c>
      <c r="D8" s="188">
        <v>21</v>
      </c>
      <c r="E8" s="203">
        <f t="shared" si="0"/>
        <v>48</v>
      </c>
      <c r="F8" s="193"/>
      <c r="G8" s="186" t="s">
        <v>17</v>
      </c>
      <c r="H8" s="188">
        <v>29</v>
      </c>
      <c r="I8" s="188">
        <v>18</v>
      </c>
      <c r="J8" s="205">
        <f t="shared" si="1"/>
        <v>47</v>
      </c>
      <c r="K8" s="199">
        <f t="shared" si="2"/>
        <v>95</v>
      </c>
    </row>
    <row r="9" spans="1:11">
      <c r="A9" s="185"/>
      <c r="B9" s="196" t="s">
        <v>18</v>
      </c>
      <c r="C9" s="188">
        <v>12</v>
      </c>
      <c r="D9" s="188">
        <v>20</v>
      </c>
      <c r="E9" s="203">
        <f t="shared" si="0"/>
        <v>32</v>
      </c>
      <c r="F9" s="193"/>
      <c r="G9" s="186" t="s">
        <v>18</v>
      </c>
      <c r="H9" s="188">
        <v>15</v>
      </c>
      <c r="I9" s="188">
        <v>16</v>
      </c>
      <c r="J9" s="205">
        <f t="shared" si="1"/>
        <v>31</v>
      </c>
      <c r="K9" s="199">
        <f t="shared" si="2"/>
        <v>63</v>
      </c>
    </row>
    <row r="10" spans="1:11">
      <c r="A10" s="185"/>
      <c r="B10" s="196" t="s">
        <v>19</v>
      </c>
      <c r="C10" s="188">
        <v>0</v>
      </c>
      <c r="D10" s="188">
        <v>20</v>
      </c>
      <c r="E10" s="203">
        <f t="shared" si="0"/>
        <v>20</v>
      </c>
      <c r="F10" s="193"/>
      <c r="G10" s="186" t="s">
        <v>19</v>
      </c>
      <c r="H10" s="188">
        <v>28</v>
      </c>
      <c r="I10" s="188">
        <v>17</v>
      </c>
      <c r="J10" s="205">
        <f t="shared" si="1"/>
        <v>45</v>
      </c>
      <c r="K10" s="199">
        <f t="shared" si="2"/>
        <v>65</v>
      </c>
    </row>
    <row r="11" spans="1:11">
      <c r="A11" s="185"/>
      <c r="B11" s="196" t="s">
        <v>20</v>
      </c>
      <c r="C11" s="188">
        <v>17</v>
      </c>
      <c r="D11" s="188">
        <v>21</v>
      </c>
      <c r="E11" s="203">
        <f t="shared" si="0"/>
        <v>38</v>
      </c>
      <c r="F11" s="193"/>
      <c r="G11" s="186" t="s">
        <v>20</v>
      </c>
      <c r="H11" s="188">
        <v>32</v>
      </c>
      <c r="I11" s="188">
        <v>16</v>
      </c>
      <c r="J11" s="205">
        <f t="shared" si="1"/>
        <v>48</v>
      </c>
      <c r="K11" s="199">
        <f t="shared" si="2"/>
        <v>86</v>
      </c>
    </row>
    <row r="12" spans="1:11">
      <c r="A12" s="185"/>
      <c r="B12" s="196" t="s">
        <v>21</v>
      </c>
      <c r="C12" s="188">
        <v>1</v>
      </c>
      <c r="D12" s="188">
        <v>18</v>
      </c>
      <c r="E12" s="203">
        <f t="shared" si="0"/>
        <v>19</v>
      </c>
      <c r="F12" s="193"/>
      <c r="G12" s="186" t="s">
        <v>21</v>
      </c>
      <c r="H12" s="188">
        <v>11</v>
      </c>
      <c r="I12" s="188">
        <v>17</v>
      </c>
      <c r="J12" s="205">
        <f t="shared" si="1"/>
        <v>28</v>
      </c>
      <c r="K12" s="199">
        <f t="shared" si="2"/>
        <v>47</v>
      </c>
    </row>
    <row r="13" spans="1:11">
      <c r="A13" s="185"/>
      <c r="B13" s="196" t="s">
        <v>91</v>
      </c>
      <c r="C13" s="188">
        <v>0</v>
      </c>
      <c r="D13" s="188">
        <v>9</v>
      </c>
      <c r="E13" s="203">
        <f t="shared" si="0"/>
        <v>9</v>
      </c>
      <c r="F13" s="193"/>
      <c r="G13" s="186" t="s">
        <v>91</v>
      </c>
      <c r="H13" s="188">
        <v>0</v>
      </c>
      <c r="I13" s="188">
        <v>13</v>
      </c>
      <c r="J13" s="205">
        <f t="shared" si="1"/>
        <v>13</v>
      </c>
      <c r="K13" s="199">
        <f t="shared" si="2"/>
        <v>22</v>
      </c>
    </row>
    <row r="14" spans="1:11">
      <c r="A14" s="185"/>
      <c r="B14" s="194" t="s">
        <v>90</v>
      </c>
      <c r="C14" s="191">
        <f>SUM(C6:C13)</f>
        <v>79</v>
      </c>
      <c r="D14" s="191">
        <f>SUM(D6:D13)</f>
        <v>157</v>
      </c>
      <c r="E14" s="191">
        <f>SUM(C14:D14)</f>
        <v>236</v>
      </c>
      <c r="F14" s="194"/>
      <c r="G14" s="189" t="s">
        <v>90</v>
      </c>
      <c r="H14" s="191">
        <f>SUM(H6:H13)</f>
        <v>169</v>
      </c>
      <c r="I14" s="191">
        <f>SUM(I6:I13)</f>
        <v>139</v>
      </c>
      <c r="J14" s="197">
        <f t="shared" si="1"/>
        <v>308</v>
      </c>
      <c r="K14" s="200">
        <f t="shared" si="2"/>
        <v>544</v>
      </c>
    </row>
    <row r="15" spans="1:11" ht="32" customHeight="1">
      <c r="A15" s="185"/>
      <c r="B15" s="207" t="s">
        <v>97</v>
      </c>
      <c r="C15" s="208"/>
      <c r="D15" s="208"/>
      <c r="E15" s="208"/>
      <c r="F15" s="208"/>
      <c r="G15" s="208"/>
      <c r="H15" s="208"/>
      <c r="I15" s="208"/>
      <c r="J15" s="208"/>
      <c r="K15" s="208"/>
    </row>
    <row r="16" spans="1:11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85"/>
    </row>
    <row r="17" spans="1:11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85"/>
    </row>
  </sheetData>
  <mergeCells count="1">
    <mergeCell ref="B15:K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workbookViewId="0">
      <selection activeCell="B15" sqref="B15"/>
    </sheetView>
  </sheetViews>
  <sheetFormatPr baseColWidth="10" defaultRowHeight="15" x14ac:dyDescent="0"/>
  <cols>
    <col min="1" max="1" width="14.1640625" customWidth="1"/>
    <col min="2" max="2" width="36.6640625" customWidth="1"/>
    <col min="3" max="3" width="32.5" customWidth="1"/>
    <col min="4" max="4" width="14.6640625" customWidth="1"/>
    <col min="5" max="5" width="13" customWidth="1"/>
    <col min="7" max="7" width="12.33203125" customWidth="1"/>
    <col min="9" max="9" width="11.83203125" customWidth="1"/>
    <col min="10" max="10" width="4.6640625" customWidth="1"/>
    <col min="11" max="11" width="9.5" customWidth="1"/>
  </cols>
  <sheetData>
    <row r="1" spans="5:16" ht="15" customHeight="1"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209"/>
    </row>
    <row r="2" spans="5:16">
      <c r="E2" s="185"/>
      <c r="F2" s="189" t="s">
        <v>98</v>
      </c>
      <c r="G2" s="190"/>
      <c r="H2" s="190"/>
      <c r="I2" s="190"/>
      <c r="J2" s="190"/>
      <c r="K2" s="190"/>
      <c r="L2" s="190"/>
      <c r="M2" s="190"/>
      <c r="N2" s="190"/>
      <c r="O2" s="190"/>
      <c r="P2" s="209"/>
    </row>
    <row r="3" spans="5:16">
      <c r="E3" s="185"/>
      <c r="F3" s="201"/>
      <c r="G3" s="202"/>
      <c r="H3" s="202"/>
      <c r="I3" s="202"/>
      <c r="J3" s="202"/>
      <c r="K3" s="202"/>
      <c r="L3" s="202"/>
      <c r="M3" s="202"/>
      <c r="N3" s="202"/>
      <c r="O3" s="185"/>
      <c r="P3" s="209"/>
    </row>
    <row r="4" spans="5:16">
      <c r="E4" s="185"/>
      <c r="F4" s="186"/>
      <c r="G4" s="186" t="s">
        <v>93</v>
      </c>
      <c r="H4" s="185"/>
      <c r="I4" s="185"/>
      <c r="J4" s="185"/>
      <c r="K4" s="185"/>
      <c r="L4" s="186" t="s">
        <v>92</v>
      </c>
      <c r="M4" s="185"/>
      <c r="N4" s="185"/>
      <c r="O4" s="185"/>
      <c r="P4" s="209"/>
    </row>
    <row r="5" spans="5:16">
      <c r="E5" s="185"/>
      <c r="F5" s="189" t="s">
        <v>89</v>
      </c>
      <c r="G5" s="191" t="s">
        <v>87</v>
      </c>
      <c r="H5" s="191" t="s">
        <v>88</v>
      </c>
      <c r="I5" s="191" t="s">
        <v>94</v>
      </c>
      <c r="J5" s="190"/>
      <c r="K5" s="189" t="s">
        <v>89</v>
      </c>
      <c r="L5" s="191" t="s">
        <v>87</v>
      </c>
      <c r="M5" s="191" t="s">
        <v>88</v>
      </c>
      <c r="N5" s="191" t="s">
        <v>95</v>
      </c>
      <c r="O5" s="191" t="s">
        <v>90</v>
      </c>
      <c r="P5" s="209"/>
    </row>
    <row r="6" spans="5:16">
      <c r="E6" s="185"/>
      <c r="F6" s="196" t="s">
        <v>15</v>
      </c>
      <c r="G6" s="188" t="s">
        <v>104</v>
      </c>
      <c r="H6" s="188">
        <v>2</v>
      </c>
      <c r="I6" s="203" t="s">
        <v>120</v>
      </c>
      <c r="J6" s="193"/>
      <c r="K6" s="186" t="s">
        <v>15</v>
      </c>
      <c r="L6" s="188" t="s">
        <v>110</v>
      </c>
      <c r="M6" s="188">
        <v>4</v>
      </c>
      <c r="N6" s="205" t="s">
        <v>122</v>
      </c>
      <c r="O6" s="199" t="s">
        <v>115</v>
      </c>
      <c r="P6" s="209"/>
    </row>
    <row r="7" spans="5:16">
      <c r="E7" s="185"/>
      <c r="F7" s="196" t="s">
        <v>16</v>
      </c>
      <c r="G7" s="188">
        <v>0</v>
      </c>
      <c r="H7" s="188" t="s">
        <v>106</v>
      </c>
      <c r="I7" s="203" t="s">
        <v>107</v>
      </c>
      <c r="J7" s="193"/>
      <c r="K7" s="186" t="s">
        <v>16</v>
      </c>
      <c r="L7" s="188">
        <v>8</v>
      </c>
      <c r="M7" s="188">
        <v>6</v>
      </c>
      <c r="N7" s="205">
        <v>14</v>
      </c>
      <c r="O7" s="199" t="s">
        <v>116</v>
      </c>
      <c r="P7" s="209"/>
    </row>
    <row r="8" spans="5:16">
      <c r="E8" s="185"/>
      <c r="F8" s="196" t="s">
        <v>17</v>
      </c>
      <c r="G8" s="188" t="s">
        <v>108</v>
      </c>
      <c r="H8" s="188">
        <v>2</v>
      </c>
      <c r="I8" s="203" t="s">
        <v>121</v>
      </c>
      <c r="J8" s="193"/>
      <c r="K8" s="186" t="s">
        <v>17</v>
      </c>
      <c r="L8" s="188" t="s">
        <v>111</v>
      </c>
      <c r="M8" s="188">
        <v>5</v>
      </c>
      <c r="N8" s="205" t="s">
        <v>123</v>
      </c>
      <c r="O8" s="199" t="s">
        <v>117</v>
      </c>
      <c r="P8" s="209"/>
    </row>
    <row r="9" spans="5:16">
      <c r="E9" s="185"/>
      <c r="F9" s="196" t="s">
        <v>18</v>
      </c>
      <c r="G9" s="188">
        <v>1</v>
      </c>
      <c r="H9" s="188">
        <v>1</v>
      </c>
      <c r="I9" s="203">
        <v>2</v>
      </c>
      <c r="J9" s="193"/>
      <c r="K9" s="186" t="s">
        <v>18</v>
      </c>
      <c r="L9" s="188">
        <v>3</v>
      </c>
      <c r="M9" s="188">
        <v>1</v>
      </c>
      <c r="N9" s="205">
        <v>4</v>
      </c>
      <c r="O9" s="199">
        <v>6</v>
      </c>
      <c r="P9" s="209"/>
    </row>
    <row r="10" spans="5:16">
      <c r="E10" s="185"/>
      <c r="F10" s="196" t="s">
        <v>19</v>
      </c>
      <c r="G10" s="188">
        <v>0</v>
      </c>
      <c r="H10" s="188">
        <v>1</v>
      </c>
      <c r="I10" s="203">
        <f t="shared" ref="I10:I13" si="0">SUM(G10:H10)</f>
        <v>1</v>
      </c>
      <c r="J10" s="193"/>
      <c r="K10" s="186" t="s">
        <v>19</v>
      </c>
      <c r="L10" s="188">
        <v>7</v>
      </c>
      <c r="M10" s="188">
        <v>3</v>
      </c>
      <c r="N10" s="205">
        <v>10</v>
      </c>
      <c r="O10" s="199">
        <v>11</v>
      </c>
      <c r="P10" s="209"/>
    </row>
    <row r="11" spans="5:16">
      <c r="E11" s="185"/>
      <c r="F11" s="196" t="s">
        <v>20</v>
      </c>
      <c r="G11" s="188">
        <v>1</v>
      </c>
      <c r="H11" s="188">
        <v>0</v>
      </c>
      <c r="I11" s="203">
        <f t="shared" si="0"/>
        <v>1</v>
      </c>
      <c r="J11" s="193"/>
      <c r="K11" s="186" t="s">
        <v>20</v>
      </c>
      <c r="L11" s="188">
        <v>6</v>
      </c>
      <c r="M11" s="188">
        <v>2</v>
      </c>
      <c r="N11" s="205">
        <v>8</v>
      </c>
      <c r="O11" s="199">
        <v>9</v>
      </c>
      <c r="P11" s="209"/>
    </row>
    <row r="12" spans="5:16">
      <c r="E12" s="185"/>
      <c r="F12" s="196" t="s">
        <v>21</v>
      </c>
      <c r="G12" s="188">
        <v>0</v>
      </c>
      <c r="H12" s="188">
        <v>1</v>
      </c>
      <c r="I12" s="203">
        <f t="shared" si="0"/>
        <v>1</v>
      </c>
      <c r="J12" s="193"/>
      <c r="K12" s="186" t="s">
        <v>21</v>
      </c>
      <c r="L12" s="188">
        <v>4</v>
      </c>
      <c r="M12" s="188">
        <v>3</v>
      </c>
      <c r="N12" s="205">
        <v>7</v>
      </c>
      <c r="O12" s="199">
        <v>8</v>
      </c>
      <c r="P12" s="209"/>
    </row>
    <row r="13" spans="5:16">
      <c r="E13" s="185"/>
      <c r="F13" s="196" t="s">
        <v>91</v>
      </c>
      <c r="G13" s="188">
        <v>0</v>
      </c>
      <c r="H13" s="188">
        <v>1</v>
      </c>
      <c r="I13" s="203">
        <f t="shared" si="0"/>
        <v>1</v>
      </c>
      <c r="J13" s="193"/>
      <c r="K13" s="186" t="s">
        <v>91</v>
      </c>
      <c r="L13" s="188">
        <v>0</v>
      </c>
      <c r="M13" s="188" t="s">
        <v>114</v>
      </c>
      <c r="N13" s="205" t="s">
        <v>121</v>
      </c>
      <c r="O13" s="199" t="s">
        <v>118</v>
      </c>
      <c r="P13" s="209"/>
    </row>
    <row r="14" spans="5:16">
      <c r="E14" s="185"/>
      <c r="F14" s="194" t="s">
        <v>90</v>
      </c>
      <c r="G14" s="191">
        <v>22</v>
      </c>
      <c r="H14" s="191">
        <v>10</v>
      </c>
      <c r="I14" s="191">
        <v>32</v>
      </c>
      <c r="J14" s="194"/>
      <c r="K14" s="189" t="s">
        <v>90</v>
      </c>
      <c r="L14" s="191">
        <v>50</v>
      </c>
      <c r="M14" s="191">
        <v>29</v>
      </c>
      <c r="N14" s="197">
        <f>SUM(N6:N13)</f>
        <v>43</v>
      </c>
      <c r="O14" s="200">
        <v>111</v>
      </c>
      <c r="P14" s="209"/>
    </row>
    <row r="15" spans="5:16">
      <c r="E15" s="185"/>
      <c r="F15" s="222" t="s">
        <v>99</v>
      </c>
      <c r="G15" s="221"/>
      <c r="H15" s="221"/>
      <c r="I15" s="221" t="s">
        <v>105</v>
      </c>
      <c r="J15" s="223"/>
      <c r="K15" s="220" t="s">
        <v>99</v>
      </c>
      <c r="L15" s="221"/>
      <c r="M15" s="221"/>
      <c r="N15" s="221" t="s">
        <v>109</v>
      </c>
      <c r="O15" s="224" t="s">
        <v>119</v>
      </c>
      <c r="P15" s="209"/>
    </row>
    <row r="16" spans="5:16">
      <c r="E16" s="209"/>
      <c r="F16" s="207" t="s">
        <v>124</v>
      </c>
      <c r="G16" s="207"/>
      <c r="H16" s="207"/>
      <c r="I16" s="207"/>
      <c r="J16" s="207"/>
      <c r="K16" s="207"/>
      <c r="L16" s="207"/>
      <c r="M16" s="207"/>
      <c r="N16" s="207"/>
      <c r="O16" s="207"/>
      <c r="P16" s="209"/>
    </row>
    <row r="17" spans="1:16">
      <c r="E17" s="209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09"/>
    </row>
    <row r="18" spans="1:16">
      <c r="E18" s="209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09"/>
    </row>
    <row r="19" spans="1:16"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</row>
    <row r="20" spans="1:16">
      <c r="F20" s="209"/>
      <c r="G20" s="209"/>
      <c r="H20" s="209"/>
      <c r="I20" s="209"/>
      <c r="J20" s="209"/>
      <c r="K20" s="209"/>
      <c r="L20" s="209"/>
      <c r="M20" s="209"/>
      <c r="N20" s="209"/>
      <c r="O20" s="209"/>
    </row>
    <row r="21" spans="1:16">
      <c r="A21" s="184" t="s">
        <v>103</v>
      </c>
      <c r="B21" s="184" t="s">
        <v>100</v>
      </c>
      <c r="C21" s="184" t="s">
        <v>101</v>
      </c>
      <c r="D21" s="184" t="s">
        <v>113</v>
      </c>
      <c r="E21" s="184" t="s">
        <v>112</v>
      </c>
    </row>
    <row r="22" spans="1:16" ht="33" customHeight="1">
      <c r="A22" s="132" t="s">
        <v>23</v>
      </c>
      <c r="B22" s="212" t="s">
        <v>99</v>
      </c>
      <c r="C22" s="144" t="s">
        <v>71</v>
      </c>
      <c r="E22" s="226"/>
    </row>
    <row r="23" spans="1:16">
      <c r="A23" s="132" t="s">
        <v>24</v>
      </c>
      <c r="B23" s="210" t="s">
        <v>25</v>
      </c>
      <c r="C23" s="214" t="s">
        <v>102</v>
      </c>
      <c r="E23">
        <v>1</v>
      </c>
    </row>
    <row r="24" spans="1:16">
      <c r="A24" s="132" t="s">
        <v>26</v>
      </c>
      <c r="B24" s="210" t="s">
        <v>25</v>
      </c>
      <c r="C24" s="211" t="s">
        <v>73</v>
      </c>
    </row>
    <row r="25" spans="1:16">
      <c r="A25" s="132" t="s">
        <v>27</v>
      </c>
      <c r="B25" s="212" t="s">
        <v>99</v>
      </c>
      <c r="C25" s="212" t="s">
        <v>99</v>
      </c>
    </row>
    <row r="26" spans="1:16">
      <c r="A26" s="132" t="s">
        <v>28</v>
      </c>
      <c r="B26" s="210" t="s">
        <v>25</v>
      </c>
      <c r="C26" s="211" t="s">
        <v>73</v>
      </c>
    </row>
    <row r="27" spans="1:16">
      <c r="A27" s="132" t="s">
        <v>29</v>
      </c>
      <c r="B27" s="212" t="s">
        <v>99</v>
      </c>
      <c r="C27" s="212" t="s">
        <v>99</v>
      </c>
    </row>
    <row r="28" spans="1:16" ht="30">
      <c r="A28" s="132" t="s">
        <v>30</v>
      </c>
      <c r="B28" s="42" t="s">
        <v>31</v>
      </c>
      <c r="C28" s="211" t="s">
        <v>73</v>
      </c>
    </row>
    <row r="29" spans="1:16">
      <c r="A29" s="132" t="s">
        <v>32</v>
      </c>
      <c r="B29" s="210" t="s">
        <v>25</v>
      </c>
      <c r="C29" s="211" t="s">
        <v>73</v>
      </c>
    </row>
    <row r="30" spans="1:16">
      <c r="A30" s="132" t="s">
        <v>33</v>
      </c>
      <c r="B30" s="210" t="s">
        <v>25</v>
      </c>
      <c r="C30" s="211" t="s">
        <v>73</v>
      </c>
    </row>
    <row r="31" spans="1:16" ht="24">
      <c r="A31" s="132" t="s">
        <v>34</v>
      </c>
      <c r="B31" s="216" t="s">
        <v>35</v>
      </c>
      <c r="C31" s="144" t="s">
        <v>75</v>
      </c>
      <c r="E31">
        <v>1</v>
      </c>
    </row>
    <row r="32" spans="1:16">
      <c r="A32" s="132" t="s">
        <v>36</v>
      </c>
      <c r="B32" s="210" t="s">
        <v>25</v>
      </c>
      <c r="C32" s="144" t="s">
        <v>76</v>
      </c>
    </row>
    <row r="33" spans="1:5">
      <c r="A33" s="132" t="s">
        <v>37</v>
      </c>
      <c r="B33" s="210" t="s">
        <v>25</v>
      </c>
      <c r="C33" s="210" t="s">
        <v>25</v>
      </c>
    </row>
    <row r="34" spans="1:5">
      <c r="A34" s="132" t="s">
        <v>38</v>
      </c>
      <c r="B34" s="212" t="s">
        <v>99</v>
      </c>
      <c r="C34" s="144" t="s">
        <v>77</v>
      </c>
    </row>
    <row r="35" spans="1:5">
      <c r="A35" s="132" t="s">
        <v>39</v>
      </c>
      <c r="B35" s="42" t="s">
        <v>40</v>
      </c>
      <c r="C35" s="42" t="s">
        <v>40</v>
      </c>
    </row>
    <row r="36" spans="1:5">
      <c r="A36" s="132" t="s">
        <v>41</v>
      </c>
      <c r="B36" s="215" t="s">
        <v>42</v>
      </c>
      <c r="C36" s="144" t="s">
        <v>78</v>
      </c>
    </row>
    <row r="37" spans="1:5" ht="36">
      <c r="A37" s="132" t="s">
        <v>43</v>
      </c>
      <c r="B37" s="210" t="s">
        <v>25</v>
      </c>
      <c r="C37" s="144" t="s">
        <v>79</v>
      </c>
      <c r="E37">
        <v>1</v>
      </c>
    </row>
    <row r="38" spans="1:5">
      <c r="A38" s="132" t="s">
        <v>44</v>
      </c>
      <c r="B38" s="210" t="s">
        <v>25</v>
      </c>
      <c r="C38" s="210" t="s">
        <v>25</v>
      </c>
    </row>
    <row r="39" spans="1:5">
      <c r="A39" s="132" t="s">
        <v>45</v>
      </c>
      <c r="B39" s="212" t="s">
        <v>99</v>
      </c>
      <c r="C39" s="212" t="s">
        <v>99</v>
      </c>
    </row>
    <row r="40" spans="1:5">
      <c r="A40" s="132" t="s">
        <v>46</v>
      </c>
      <c r="B40" s="210" t="s">
        <v>25</v>
      </c>
      <c r="C40" s="225" t="s">
        <v>80</v>
      </c>
    </row>
    <row r="41" spans="1:5">
      <c r="A41" s="132" t="s">
        <v>47</v>
      </c>
      <c r="B41" s="210" t="s">
        <v>25</v>
      </c>
      <c r="C41" s="210" t="s">
        <v>25</v>
      </c>
    </row>
    <row r="42" spans="1:5" ht="60" customHeight="1">
      <c r="A42" s="132" t="s">
        <v>48</v>
      </c>
      <c r="B42" s="213" t="s">
        <v>49</v>
      </c>
      <c r="C42" s="144" t="s">
        <v>81</v>
      </c>
      <c r="E42">
        <v>1</v>
      </c>
    </row>
    <row r="43" spans="1:5" ht="24">
      <c r="A43" s="132" t="s">
        <v>50</v>
      </c>
      <c r="B43" s="210" t="s">
        <v>25</v>
      </c>
      <c r="C43" s="144" t="s">
        <v>82</v>
      </c>
      <c r="E43">
        <v>1</v>
      </c>
    </row>
    <row r="44" spans="1:5" ht="24">
      <c r="A44" s="132" t="s">
        <v>51</v>
      </c>
      <c r="B44" s="210" t="s">
        <v>25</v>
      </c>
      <c r="C44" s="144" t="s">
        <v>83</v>
      </c>
    </row>
    <row r="45" spans="1:5" ht="36">
      <c r="A45" s="132" t="s">
        <v>52</v>
      </c>
      <c r="B45" s="212" t="s">
        <v>99</v>
      </c>
      <c r="C45" s="144" t="s">
        <v>84</v>
      </c>
    </row>
    <row r="46" spans="1:5">
      <c r="A46" s="132" t="s">
        <v>53</v>
      </c>
      <c r="B46" s="210" t="s">
        <v>25</v>
      </c>
      <c r="C46" s="225" t="s">
        <v>85</v>
      </c>
    </row>
    <row r="47" spans="1:5">
      <c r="A47" s="132" t="s">
        <v>54</v>
      </c>
      <c r="B47" s="210" t="s">
        <v>25</v>
      </c>
      <c r="C47" s="211" t="s">
        <v>86</v>
      </c>
    </row>
    <row r="48" spans="1:5">
      <c r="A48" s="132" t="s">
        <v>55</v>
      </c>
      <c r="B48" s="212" t="s">
        <v>99</v>
      </c>
      <c r="C48" s="211" t="s">
        <v>86</v>
      </c>
    </row>
    <row r="49" spans="1:5">
      <c r="A49" s="132" t="s">
        <v>56</v>
      </c>
      <c r="B49" s="210" t="s">
        <v>25</v>
      </c>
      <c r="C49" s="211" t="s">
        <v>86</v>
      </c>
    </row>
    <row r="50" spans="1:5">
      <c r="A50" s="132" t="s">
        <v>57</v>
      </c>
      <c r="B50" s="212" t="s">
        <v>99</v>
      </c>
      <c r="C50" s="212" t="s">
        <v>99</v>
      </c>
    </row>
    <row r="51" spans="1:5">
      <c r="A51" s="174" t="s">
        <v>58</v>
      </c>
      <c r="B51" s="212" t="s">
        <v>99</v>
      </c>
      <c r="C51" s="211" t="s">
        <v>86</v>
      </c>
    </row>
    <row r="52" spans="1:5">
      <c r="A52" s="132" t="s">
        <v>59</v>
      </c>
      <c r="B52" s="210" t="s">
        <v>25</v>
      </c>
      <c r="C52" s="211" t="s">
        <v>86</v>
      </c>
    </row>
    <row r="53" spans="1:5">
      <c r="A53" s="174" t="s">
        <v>60</v>
      </c>
      <c r="B53" s="212" t="s">
        <v>99</v>
      </c>
      <c r="C53" s="212" t="s">
        <v>99</v>
      </c>
    </row>
    <row r="54" spans="1:5">
      <c r="A54" s="229" t="s">
        <v>90</v>
      </c>
      <c r="D54">
        <f>SUM(D22:D53)</f>
        <v>0</v>
      </c>
      <c r="E54">
        <f>SUM(E22:E53)</f>
        <v>5</v>
      </c>
    </row>
  </sheetData>
  <mergeCells count="1">
    <mergeCell ref="F16:O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E2" sqref="E2:G24"/>
    </sheetView>
  </sheetViews>
  <sheetFormatPr baseColWidth="10" defaultRowHeight="15" x14ac:dyDescent="0"/>
  <cols>
    <col min="1" max="1" width="14.1640625" customWidth="1"/>
    <col min="2" max="2" width="36.6640625" customWidth="1"/>
    <col min="3" max="3" width="32.5" customWidth="1"/>
    <col min="4" max="4" width="14.6640625" customWidth="1"/>
    <col min="5" max="5" width="13" customWidth="1"/>
    <col min="6" max="6" width="62.83203125" customWidth="1"/>
    <col min="7" max="7" width="16.6640625" customWidth="1"/>
    <col min="8" max="8" width="4.33203125" customWidth="1"/>
    <col min="9" max="9" width="11.83203125" customWidth="1"/>
    <col min="10" max="10" width="4.6640625" customWidth="1"/>
    <col min="11" max="11" width="9.5" customWidth="1"/>
  </cols>
  <sheetData>
    <row r="1" spans="4:16">
      <c r="D1" s="209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209"/>
    </row>
    <row r="2" spans="4:16">
      <c r="D2" s="209"/>
      <c r="E2" s="190"/>
      <c r="F2" s="189" t="s">
        <v>141</v>
      </c>
      <c r="G2" s="190"/>
      <c r="H2" s="202"/>
      <c r="I2" s="202"/>
      <c r="J2" s="209"/>
      <c r="K2" s="209"/>
      <c r="L2" s="209"/>
      <c r="M2" s="209"/>
      <c r="N2" s="209"/>
      <c r="O2" s="209"/>
      <c r="P2" s="209"/>
    </row>
    <row r="3" spans="4:16">
      <c r="D3" s="209"/>
      <c r="E3" s="189" t="s">
        <v>140</v>
      </c>
      <c r="F3" s="189" t="s">
        <v>143</v>
      </c>
      <c r="G3" s="191" t="s">
        <v>125</v>
      </c>
      <c r="H3" s="209"/>
      <c r="I3" s="202"/>
      <c r="J3" s="209"/>
      <c r="K3" s="209"/>
      <c r="L3" s="209"/>
      <c r="M3" s="209"/>
      <c r="N3" s="209"/>
      <c r="O3" s="209"/>
      <c r="P3" s="209"/>
    </row>
    <row r="4" spans="4:16">
      <c r="D4" s="209"/>
      <c r="E4" s="186"/>
      <c r="F4" s="218"/>
      <c r="G4" s="219"/>
      <c r="H4" s="209"/>
      <c r="I4" s="209"/>
      <c r="J4" s="187"/>
      <c r="K4" s="209"/>
      <c r="L4" s="209"/>
      <c r="M4" s="209"/>
      <c r="N4" s="209"/>
      <c r="O4" s="209"/>
      <c r="P4" s="209"/>
    </row>
    <row r="5" spans="4:16">
      <c r="D5" s="209"/>
      <c r="E5" s="186"/>
      <c r="F5" s="232" t="s">
        <v>126</v>
      </c>
      <c r="G5" s="230">
        <v>10</v>
      </c>
      <c r="H5" s="209"/>
      <c r="I5" s="209"/>
      <c r="J5" s="217"/>
      <c r="K5" s="209"/>
      <c r="L5" s="209"/>
      <c r="M5" s="209"/>
      <c r="N5" s="209"/>
      <c r="O5" s="209"/>
      <c r="P5" s="209"/>
    </row>
    <row r="6" spans="4:16">
      <c r="D6" s="209"/>
      <c r="E6" s="186" t="s">
        <v>130</v>
      </c>
      <c r="F6" s="232" t="s">
        <v>127</v>
      </c>
      <c r="G6" s="230">
        <v>19</v>
      </c>
      <c r="H6" s="209"/>
      <c r="I6" s="209"/>
      <c r="J6" s="188"/>
      <c r="K6" s="209"/>
      <c r="L6" s="209"/>
      <c r="M6" s="209"/>
      <c r="N6" s="209"/>
      <c r="O6" s="209"/>
      <c r="P6" s="209"/>
    </row>
    <row r="7" spans="4:16">
      <c r="D7" s="209"/>
      <c r="E7" s="186"/>
      <c r="F7" s="232" t="s">
        <v>128</v>
      </c>
      <c r="G7" s="230">
        <v>3</v>
      </c>
      <c r="H7" s="209"/>
      <c r="I7" s="209"/>
      <c r="J7" s="188"/>
      <c r="K7" s="209"/>
      <c r="L7" s="209"/>
      <c r="M7" s="209"/>
      <c r="N7" s="209"/>
      <c r="O7" s="209"/>
      <c r="P7" s="209"/>
    </row>
    <row r="8" spans="4:16">
      <c r="D8" s="209"/>
      <c r="E8" s="186"/>
      <c r="F8" s="201" t="s">
        <v>90</v>
      </c>
      <c r="G8" s="217">
        <v>32</v>
      </c>
      <c r="H8" s="230"/>
      <c r="I8" s="209"/>
      <c r="J8" s="188"/>
      <c r="K8" s="209"/>
      <c r="L8" s="231"/>
      <c r="M8" s="231"/>
      <c r="N8" s="231"/>
      <c r="O8" s="231"/>
      <c r="P8" s="209"/>
    </row>
    <row r="9" spans="4:16">
      <c r="D9" s="209"/>
      <c r="E9" s="190"/>
      <c r="F9" s="189"/>
      <c r="G9" s="191"/>
      <c r="H9" s="230"/>
      <c r="I9" s="228"/>
      <c r="J9" s="209"/>
      <c r="K9" s="231"/>
      <c r="L9" s="209"/>
      <c r="M9" s="209"/>
      <c r="N9" s="209"/>
      <c r="O9" s="209"/>
      <c r="P9" s="209"/>
    </row>
    <row r="10" spans="4:16">
      <c r="D10" s="209"/>
      <c r="E10" s="185"/>
      <c r="F10" s="232"/>
      <c r="G10" s="230"/>
      <c r="H10" s="209"/>
      <c r="I10" s="228"/>
      <c r="J10" s="209"/>
      <c r="K10" s="231"/>
      <c r="L10" s="209"/>
      <c r="M10" s="209"/>
      <c r="N10" s="209"/>
      <c r="O10" s="209"/>
      <c r="P10" s="209"/>
    </row>
    <row r="11" spans="4:16">
      <c r="D11" s="209"/>
      <c r="E11" s="185"/>
      <c r="F11" s="209" t="s">
        <v>132</v>
      </c>
      <c r="G11" s="188">
        <v>5</v>
      </c>
      <c r="H11" s="209"/>
      <c r="I11" s="209"/>
      <c r="J11" s="209"/>
      <c r="K11" s="209"/>
      <c r="L11" s="209"/>
      <c r="M11" s="209"/>
      <c r="N11" s="209"/>
      <c r="O11" s="209"/>
      <c r="P11" s="209"/>
    </row>
    <row r="12" spans="4:16">
      <c r="D12" s="209"/>
      <c r="F12" s="209" t="s">
        <v>135</v>
      </c>
      <c r="G12" s="188">
        <v>2</v>
      </c>
      <c r="H12" s="209"/>
      <c r="I12" s="209"/>
      <c r="J12" s="209"/>
      <c r="K12" s="209"/>
      <c r="L12" s="209"/>
      <c r="M12" s="209"/>
      <c r="N12" s="209"/>
      <c r="O12" s="209"/>
      <c r="P12" s="209"/>
    </row>
    <row r="13" spans="4:16">
      <c r="D13" s="209"/>
      <c r="E13" s="185"/>
      <c r="F13" s="209" t="s">
        <v>136</v>
      </c>
      <c r="G13" s="188">
        <v>3</v>
      </c>
      <c r="H13" s="209"/>
      <c r="I13" s="209"/>
      <c r="J13" s="209"/>
      <c r="K13" s="209"/>
      <c r="L13" s="209"/>
      <c r="M13" s="209"/>
      <c r="N13" s="209"/>
      <c r="O13" s="209"/>
      <c r="P13" s="209"/>
    </row>
    <row r="14" spans="4:16">
      <c r="D14" s="209"/>
      <c r="E14" s="185"/>
      <c r="F14" s="209"/>
      <c r="G14" s="188"/>
      <c r="H14" s="209"/>
      <c r="I14" s="209"/>
      <c r="J14" s="209"/>
      <c r="K14" s="209"/>
      <c r="L14" s="209"/>
      <c r="M14" s="209"/>
      <c r="N14" s="209"/>
      <c r="O14" s="209"/>
      <c r="P14" s="209"/>
    </row>
    <row r="15" spans="4:16" ht="15" customHeight="1">
      <c r="D15" s="209"/>
      <c r="E15" s="185"/>
      <c r="F15" s="209" t="s">
        <v>133</v>
      </c>
      <c r="G15" s="188">
        <v>10</v>
      </c>
      <c r="H15" s="231"/>
      <c r="I15" s="209"/>
      <c r="J15" s="209"/>
      <c r="K15" s="209"/>
      <c r="L15" s="233"/>
      <c r="M15" s="233"/>
      <c r="N15" s="233"/>
      <c r="O15" s="233"/>
      <c r="P15" s="209"/>
    </row>
    <row r="16" spans="4:16">
      <c r="D16" s="209"/>
      <c r="E16" s="186" t="s">
        <v>131</v>
      </c>
      <c r="F16" s="206" t="s">
        <v>137</v>
      </c>
      <c r="G16" s="235">
        <v>2</v>
      </c>
      <c r="H16" s="233"/>
      <c r="I16" s="231"/>
      <c r="J16" s="209"/>
      <c r="K16" s="209"/>
      <c r="L16" s="234"/>
      <c r="M16" s="234"/>
      <c r="N16" s="234"/>
      <c r="O16" s="234"/>
      <c r="P16" s="209"/>
    </row>
    <row r="17" spans="1:16">
      <c r="D17" s="209"/>
      <c r="E17" s="209"/>
      <c r="F17" s="206" t="s">
        <v>138</v>
      </c>
      <c r="G17" s="188">
        <v>1</v>
      </c>
      <c r="H17" s="234"/>
      <c r="I17" s="233"/>
      <c r="J17" s="233"/>
      <c r="K17" s="233"/>
      <c r="L17" s="234"/>
      <c r="M17" s="234"/>
      <c r="N17" s="234"/>
      <c r="O17" s="234"/>
      <c r="P17" s="209"/>
    </row>
    <row r="18" spans="1:16">
      <c r="D18" s="209"/>
      <c r="E18" s="209"/>
      <c r="F18" s="206" t="s">
        <v>134</v>
      </c>
      <c r="G18" s="188">
        <v>6</v>
      </c>
      <c r="H18" s="234"/>
      <c r="I18" s="234"/>
      <c r="J18" s="234"/>
      <c r="K18" s="234"/>
      <c r="L18" s="209"/>
      <c r="M18" s="209"/>
      <c r="N18" s="209"/>
      <c r="O18" s="209"/>
      <c r="P18" s="209"/>
    </row>
    <row r="19" spans="1:16">
      <c r="D19" s="209"/>
      <c r="E19" s="209"/>
      <c r="F19" s="209"/>
      <c r="G19" s="188"/>
      <c r="H19" s="209"/>
      <c r="I19" s="234"/>
      <c r="J19" s="234"/>
      <c r="K19" s="234"/>
      <c r="L19" s="209"/>
      <c r="M19" s="209"/>
      <c r="N19" s="209"/>
      <c r="O19" s="209"/>
      <c r="P19" s="209"/>
    </row>
    <row r="20" spans="1:16">
      <c r="D20" s="209"/>
      <c r="E20" s="209"/>
      <c r="F20" s="209" t="s">
        <v>142</v>
      </c>
      <c r="G20" s="236">
        <v>1</v>
      </c>
      <c r="H20" s="209"/>
      <c r="I20" s="209"/>
      <c r="J20" s="209"/>
      <c r="K20" s="209"/>
      <c r="L20" s="209"/>
      <c r="M20" s="209"/>
      <c r="N20" s="209"/>
      <c r="O20" s="209"/>
      <c r="P20" s="209"/>
    </row>
    <row r="21" spans="1:16">
      <c r="D21" s="209"/>
      <c r="E21" s="209"/>
      <c r="F21" s="209" t="s">
        <v>139</v>
      </c>
      <c r="G21" s="237">
        <v>1</v>
      </c>
      <c r="H21" s="209"/>
      <c r="I21" s="209"/>
      <c r="J21" s="209"/>
      <c r="K21" s="209"/>
      <c r="L21" s="209"/>
      <c r="M21" s="209"/>
      <c r="N21" s="209"/>
      <c r="O21" s="209"/>
      <c r="P21" s="209"/>
    </row>
    <row r="22" spans="1:16">
      <c r="D22" s="209"/>
      <c r="E22" s="209"/>
      <c r="F22" s="231" t="s">
        <v>144</v>
      </c>
      <c r="G22" s="236">
        <v>1</v>
      </c>
      <c r="H22" s="209"/>
      <c r="I22" s="209"/>
      <c r="J22" s="209"/>
      <c r="K22" s="209"/>
      <c r="L22" s="209"/>
      <c r="M22" s="209"/>
      <c r="N22" s="209"/>
      <c r="O22" s="209"/>
      <c r="P22" s="209"/>
    </row>
    <row r="23" spans="1:16">
      <c r="D23" s="209"/>
      <c r="E23" s="238"/>
      <c r="F23" s="240" t="s">
        <v>90</v>
      </c>
      <c r="G23" s="241">
        <v>32</v>
      </c>
      <c r="H23" s="209"/>
      <c r="I23" s="209"/>
      <c r="J23" s="209"/>
      <c r="K23" s="209"/>
      <c r="L23" s="209"/>
      <c r="M23" s="209"/>
      <c r="N23" s="209"/>
      <c r="O23" s="209"/>
      <c r="P23" s="209"/>
    </row>
    <row r="24" spans="1:16">
      <c r="D24" s="209"/>
      <c r="E24" s="239" t="s">
        <v>129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</row>
    <row r="25" spans="1:16">
      <c r="D25" s="209"/>
      <c r="E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</row>
    <row r="26" spans="1:16">
      <c r="D26" s="209"/>
      <c r="E26" s="209"/>
      <c r="F26" s="234"/>
      <c r="G26" s="209"/>
      <c r="H26" s="209"/>
      <c r="I26" s="209"/>
      <c r="J26" s="209"/>
      <c r="K26" s="209"/>
      <c r="L26" s="209"/>
      <c r="M26" s="209"/>
      <c r="N26" s="209"/>
      <c r="O26" s="209"/>
      <c r="P26" s="209"/>
    </row>
    <row r="27" spans="1:16">
      <c r="D27" s="209"/>
      <c r="E27" s="209"/>
      <c r="F27" s="234"/>
      <c r="G27" s="209"/>
      <c r="H27" s="209"/>
      <c r="I27" s="209"/>
      <c r="J27" s="209"/>
      <c r="K27" s="209"/>
      <c r="L27" s="209"/>
      <c r="M27" s="209"/>
      <c r="N27" s="209"/>
      <c r="O27" s="209"/>
      <c r="P27" s="209"/>
    </row>
    <row r="28" spans="1:16"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</row>
    <row r="29" spans="1:16">
      <c r="D29" s="184" t="s">
        <v>113</v>
      </c>
      <c r="E29" s="209"/>
      <c r="F29" s="209"/>
      <c r="G29" s="209"/>
    </row>
    <row r="30" spans="1:16">
      <c r="A30" s="184" t="s">
        <v>103</v>
      </c>
      <c r="B30" s="184" t="s">
        <v>100</v>
      </c>
      <c r="C30" s="184" t="s">
        <v>101</v>
      </c>
      <c r="E30" s="184" t="s">
        <v>112</v>
      </c>
      <c r="F30" s="209"/>
    </row>
    <row r="31" spans="1:16">
      <c r="A31" s="132" t="s">
        <v>23</v>
      </c>
      <c r="B31" s="212" t="s">
        <v>99</v>
      </c>
      <c r="C31" s="144" t="s">
        <v>71</v>
      </c>
      <c r="D31" t="s">
        <v>145</v>
      </c>
      <c r="E31" s="226"/>
      <c r="F31" s="209"/>
    </row>
    <row r="32" spans="1:16">
      <c r="A32" s="132" t="s">
        <v>24</v>
      </c>
      <c r="B32" s="210" t="s">
        <v>25</v>
      </c>
      <c r="C32" s="214" t="s">
        <v>102</v>
      </c>
      <c r="D32" t="s">
        <v>145</v>
      </c>
      <c r="E32">
        <v>1</v>
      </c>
      <c r="F32" s="209"/>
    </row>
    <row r="33" spans="1:6">
      <c r="A33" s="132" t="s">
        <v>26</v>
      </c>
      <c r="B33" s="210" t="s">
        <v>25</v>
      </c>
      <c r="C33" s="211" t="s">
        <v>73</v>
      </c>
      <c r="D33" t="s">
        <v>145</v>
      </c>
      <c r="F33" s="209"/>
    </row>
    <row r="34" spans="1:6">
      <c r="A34" s="132" t="s">
        <v>27</v>
      </c>
      <c r="B34" s="212" t="s">
        <v>99</v>
      </c>
      <c r="C34" s="212" t="s">
        <v>99</v>
      </c>
      <c r="D34" t="s">
        <v>145</v>
      </c>
    </row>
    <row r="35" spans="1:6">
      <c r="A35" s="132" t="s">
        <v>28</v>
      </c>
      <c r="B35" s="210" t="s">
        <v>25</v>
      </c>
      <c r="C35" s="211" t="s">
        <v>73</v>
      </c>
      <c r="D35" t="s">
        <v>145</v>
      </c>
    </row>
    <row r="36" spans="1:6">
      <c r="A36" s="132" t="s">
        <v>29</v>
      </c>
      <c r="B36" s="212" t="s">
        <v>99</v>
      </c>
      <c r="C36" s="212" t="s">
        <v>99</v>
      </c>
      <c r="D36" t="s">
        <v>145</v>
      </c>
    </row>
    <row r="37" spans="1:6" ht="30">
      <c r="A37" s="132" t="s">
        <v>30</v>
      </c>
      <c r="B37" s="42" t="s">
        <v>31</v>
      </c>
      <c r="C37" s="211" t="s">
        <v>73</v>
      </c>
    </row>
    <row r="38" spans="1:6">
      <c r="A38" s="132" t="s">
        <v>32</v>
      </c>
      <c r="B38" s="210" t="s">
        <v>25</v>
      </c>
      <c r="C38" s="211" t="s">
        <v>73</v>
      </c>
      <c r="D38" t="s">
        <v>145</v>
      </c>
    </row>
    <row r="39" spans="1:6">
      <c r="A39" s="132" t="s">
        <v>33</v>
      </c>
      <c r="B39" s="210" t="s">
        <v>25</v>
      </c>
      <c r="C39" s="211" t="s">
        <v>73</v>
      </c>
      <c r="D39" t="s">
        <v>145</v>
      </c>
    </row>
    <row r="40" spans="1:6" ht="24">
      <c r="A40" s="132" t="s">
        <v>34</v>
      </c>
      <c r="B40" s="216" t="s">
        <v>35</v>
      </c>
      <c r="C40" s="144" t="s">
        <v>75</v>
      </c>
      <c r="E40">
        <v>1</v>
      </c>
    </row>
    <row r="41" spans="1:6">
      <c r="A41" s="132" t="s">
        <v>36</v>
      </c>
      <c r="B41" s="210" t="s">
        <v>25</v>
      </c>
      <c r="C41" s="144" t="s">
        <v>76</v>
      </c>
      <c r="D41" t="s">
        <v>145</v>
      </c>
    </row>
    <row r="42" spans="1:6">
      <c r="A42" s="132" t="s">
        <v>37</v>
      </c>
      <c r="B42" s="210" t="s">
        <v>25</v>
      </c>
      <c r="C42" s="210" t="s">
        <v>25</v>
      </c>
      <c r="D42" t="s">
        <v>145</v>
      </c>
    </row>
    <row r="43" spans="1:6">
      <c r="A43" s="132" t="s">
        <v>38</v>
      </c>
      <c r="B43" s="212" t="s">
        <v>99</v>
      </c>
      <c r="C43" s="144" t="s">
        <v>77</v>
      </c>
      <c r="D43" t="s">
        <v>145</v>
      </c>
    </row>
    <row r="44" spans="1:6">
      <c r="A44" s="132" t="s">
        <v>39</v>
      </c>
      <c r="B44" s="42" t="s">
        <v>40</v>
      </c>
      <c r="C44" s="42" t="s">
        <v>40</v>
      </c>
    </row>
    <row r="45" spans="1:6">
      <c r="A45" s="132" t="s">
        <v>41</v>
      </c>
      <c r="B45" s="215" t="s">
        <v>42</v>
      </c>
      <c r="C45" s="144" t="s">
        <v>78</v>
      </c>
      <c r="D45" t="s">
        <v>145</v>
      </c>
    </row>
    <row r="46" spans="1:6" ht="24">
      <c r="A46" s="132" t="s">
        <v>43</v>
      </c>
      <c r="B46" s="210" t="s">
        <v>25</v>
      </c>
      <c r="C46" s="144" t="s">
        <v>79</v>
      </c>
      <c r="D46" t="s">
        <v>145</v>
      </c>
      <c r="E46">
        <v>1</v>
      </c>
    </row>
    <row r="47" spans="1:6">
      <c r="A47" s="132" t="s">
        <v>44</v>
      </c>
      <c r="B47" s="210" t="s">
        <v>25</v>
      </c>
      <c r="C47" s="210" t="s">
        <v>25</v>
      </c>
      <c r="D47" t="s">
        <v>145</v>
      </c>
    </row>
    <row r="48" spans="1:6">
      <c r="A48" s="132" t="s">
        <v>45</v>
      </c>
      <c r="B48" s="212" t="s">
        <v>99</v>
      </c>
      <c r="C48" s="212" t="s">
        <v>99</v>
      </c>
      <c r="D48" t="s">
        <v>145</v>
      </c>
    </row>
    <row r="49" spans="1:5">
      <c r="A49" s="132" t="s">
        <v>46</v>
      </c>
      <c r="B49" s="210" t="s">
        <v>25</v>
      </c>
      <c r="C49" s="225" t="s">
        <v>80</v>
      </c>
      <c r="D49" t="s">
        <v>145</v>
      </c>
    </row>
    <row r="50" spans="1:5">
      <c r="A50" s="132" t="s">
        <v>47</v>
      </c>
      <c r="B50" s="210" t="s">
        <v>25</v>
      </c>
      <c r="C50" s="210" t="s">
        <v>25</v>
      </c>
      <c r="D50" t="s">
        <v>145</v>
      </c>
    </row>
    <row r="51" spans="1:5" ht="24">
      <c r="A51" s="132" t="s">
        <v>48</v>
      </c>
      <c r="B51" s="213" t="s">
        <v>49</v>
      </c>
      <c r="C51" s="144" t="s">
        <v>81</v>
      </c>
      <c r="D51" t="s">
        <v>145</v>
      </c>
      <c r="E51">
        <v>1</v>
      </c>
    </row>
    <row r="52" spans="1:5" ht="24">
      <c r="A52" s="132" t="s">
        <v>50</v>
      </c>
      <c r="B52" s="210" t="s">
        <v>25</v>
      </c>
      <c r="C52" s="144" t="s">
        <v>82</v>
      </c>
      <c r="D52" t="s">
        <v>145</v>
      </c>
      <c r="E52">
        <v>1</v>
      </c>
    </row>
    <row r="53" spans="1:5" ht="24">
      <c r="A53" s="132" t="s">
        <v>51</v>
      </c>
      <c r="B53" s="210" t="s">
        <v>25</v>
      </c>
      <c r="C53" s="144" t="s">
        <v>83</v>
      </c>
      <c r="D53" t="s">
        <v>145</v>
      </c>
    </row>
    <row r="54" spans="1:5" ht="24">
      <c r="A54" s="132" t="s">
        <v>52</v>
      </c>
      <c r="B54" s="212" t="s">
        <v>99</v>
      </c>
      <c r="C54" s="144" t="s">
        <v>84</v>
      </c>
      <c r="D54" t="s">
        <v>145</v>
      </c>
    </row>
    <row r="55" spans="1:5">
      <c r="A55" s="132" t="s">
        <v>53</v>
      </c>
      <c r="B55" s="210" t="s">
        <v>25</v>
      </c>
      <c r="C55" s="225" t="s">
        <v>85</v>
      </c>
      <c r="D55" t="s">
        <v>145</v>
      </c>
    </row>
    <row r="56" spans="1:5">
      <c r="A56" s="132" t="s">
        <v>54</v>
      </c>
      <c r="B56" s="210" t="s">
        <v>25</v>
      </c>
      <c r="C56" s="211" t="s">
        <v>86</v>
      </c>
      <c r="D56" t="s">
        <v>145</v>
      </c>
    </row>
    <row r="57" spans="1:5">
      <c r="A57" s="132" t="s">
        <v>55</v>
      </c>
      <c r="B57" s="212" t="s">
        <v>99</v>
      </c>
      <c r="C57" s="211" t="s">
        <v>86</v>
      </c>
      <c r="D57" t="s">
        <v>145</v>
      </c>
    </row>
    <row r="58" spans="1:5">
      <c r="A58" s="132" t="s">
        <v>56</v>
      </c>
      <c r="B58" s="210" t="s">
        <v>25</v>
      </c>
      <c r="C58" s="211" t="s">
        <v>86</v>
      </c>
      <c r="D58" t="s">
        <v>145</v>
      </c>
    </row>
    <row r="59" spans="1:5">
      <c r="A59" s="132" t="s">
        <v>57</v>
      </c>
      <c r="B59" s="212" t="s">
        <v>99</v>
      </c>
      <c r="C59" s="212" t="s">
        <v>99</v>
      </c>
      <c r="D59" t="s">
        <v>145</v>
      </c>
    </row>
    <row r="60" spans="1:5">
      <c r="A60" s="174" t="s">
        <v>58</v>
      </c>
      <c r="B60" s="212" t="s">
        <v>99</v>
      </c>
      <c r="C60" s="211" t="s">
        <v>86</v>
      </c>
      <c r="D60" t="s">
        <v>145</v>
      </c>
    </row>
    <row r="61" spans="1:5">
      <c r="A61" s="132" t="s">
        <v>59</v>
      </c>
      <c r="B61" s="210" t="s">
        <v>25</v>
      </c>
      <c r="C61" s="211" t="s">
        <v>86</v>
      </c>
      <c r="D61" t="s">
        <v>145</v>
      </c>
    </row>
    <row r="62" spans="1:5">
      <c r="A62" s="174" t="s">
        <v>60</v>
      </c>
      <c r="B62" s="212" t="s">
        <v>99</v>
      </c>
      <c r="C62" s="212" t="s">
        <v>99</v>
      </c>
      <c r="D62" t="s">
        <v>145</v>
      </c>
    </row>
    <row r="63" spans="1:5">
      <c r="A63" s="229" t="s">
        <v>90</v>
      </c>
      <c r="D63">
        <f>SUM(D30:D62)</f>
        <v>0</v>
      </c>
    </row>
    <row r="64" spans="1:5">
      <c r="E64">
        <f>SUM(E31:E63)</f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 1st Scenario</vt:lpstr>
      <vt:lpstr>Obs 2nd Scsnario </vt:lpstr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...</cp:lastModifiedBy>
  <dcterms:created xsi:type="dcterms:W3CDTF">2014-04-06T20:18:55Z</dcterms:created>
  <dcterms:modified xsi:type="dcterms:W3CDTF">2014-04-07T05:57:16Z</dcterms:modified>
</cp:coreProperties>
</file>