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6815" windowHeight="7755" activeTab="3"/>
  </bookViews>
  <sheets>
    <sheet name="Sheet2" sheetId="2" r:id="rId1"/>
    <sheet name="Sheet3" sheetId="4" r:id="rId2"/>
    <sheet name="Sheet4" sheetId="5" r:id="rId3"/>
    <sheet name="Sheet1" sheetId="1" r:id="rId4"/>
  </sheet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5" i="1" l="1"/>
  <c r="D56" i="1" l="1"/>
  <c r="D55" i="1"/>
  <c r="D54" i="1"/>
  <c r="D52" i="1"/>
  <c r="D53" i="1"/>
  <c r="I2" i="1" l="1"/>
  <c r="I3" i="1"/>
  <c r="I4" i="1"/>
  <c r="J4" i="1" s="1"/>
  <c r="I5" i="1"/>
  <c r="J5" i="1" s="1"/>
  <c r="I6" i="1"/>
  <c r="I7" i="1"/>
  <c r="I8" i="1"/>
  <c r="J8" i="1" s="1"/>
  <c r="I9" i="1"/>
  <c r="J9" i="1" s="1"/>
  <c r="I10" i="1"/>
  <c r="I11" i="1"/>
  <c r="I12" i="1"/>
  <c r="J12" i="1" s="1"/>
  <c r="I13" i="1"/>
  <c r="J13" i="1" s="1"/>
  <c r="I14" i="1"/>
  <c r="I15" i="1"/>
  <c r="I16" i="1"/>
  <c r="J16" i="1" s="1"/>
  <c r="I17" i="1"/>
  <c r="J17" i="1" s="1"/>
  <c r="I18" i="1"/>
  <c r="I19" i="1"/>
  <c r="I20" i="1"/>
  <c r="J20" i="1" s="1"/>
  <c r="I21" i="1"/>
  <c r="J21" i="1" s="1"/>
  <c r="I22" i="1"/>
  <c r="I23" i="1"/>
  <c r="I24" i="1"/>
  <c r="J24" i="1" s="1"/>
  <c r="I25" i="1"/>
  <c r="J25" i="1" s="1"/>
  <c r="I26" i="1"/>
  <c r="I27" i="1"/>
  <c r="I28" i="1"/>
  <c r="J28" i="1" s="1"/>
  <c r="I29" i="1"/>
  <c r="J29" i="1" s="1"/>
  <c r="I30" i="1"/>
  <c r="I31" i="1"/>
  <c r="I32" i="1"/>
  <c r="J32" i="1" s="1"/>
  <c r="I33" i="1"/>
  <c r="F33" i="1"/>
  <c r="E33" i="1"/>
  <c r="D33" i="1"/>
  <c r="A3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J2" i="1"/>
  <c r="J33" i="1" s="1"/>
  <c r="J3" i="1"/>
  <c r="J6" i="1"/>
  <c r="J7" i="1"/>
  <c r="J10" i="1"/>
  <c r="J11" i="1"/>
  <c r="J14" i="1"/>
  <c r="J15" i="1"/>
  <c r="J18" i="1"/>
  <c r="J19" i="1"/>
  <c r="J22" i="1"/>
  <c r="J23" i="1"/>
  <c r="J26" i="1"/>
  <c r="J27" i="1"/>
  <c r="J30" i="1"/>
  <c r="J31" i="1"/>
</calcChain>
</file>

<file path=xl/sharedStrings.xml><?xml version="1.0" encoding="utf-8"?>
<sst xmlns="http://schemas.openxmlformats.org/spreadsheetml/2006/main" count="183" uniqueCount="41">
  <si>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</si>
  <si>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</si>
  <si>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</si>
  <si>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</si>
  <si>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</si>
  <si>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</si>
  <si>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</si>
  <si>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</si>
  <si>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</si>
  <si>
    <t>Sales</t>
  </si>
  <si>
    <t>Revenue</t>
  </si>
  <si>
    <t>Day</t>
  </si>
  <si>
    <t>(50-75)</t>
  </si>
  <si>
    <t>(75-100)</t>
  </si>
  <si>
    <t>(100-125)</t>
  </si>
  <si>
    <t>(125-150)</t>
  </si>
  <si>
    <t>(150-175)</t>
  </si>
  <si>
    <t>Row Labels</t>
  </si>
  <si>
    <t>Grand Total</t>
  </si>
  <si>
    <t>Sum of Lemon</t>
  </si>
  <si>
    <t>Sum of Orange</t>
  </si>
  <si>
    <t>Sunday</t>
  </si>
  <si>
    <t>Monday</t>
  </si>
  <si>
    <t>Tuesday</t>
  </si>
  <si>
    <t>Wednesday</t>
  </si>
  <si>
    <t>Thursday</t>
  </si>
  <si>
    <t>Friday</t>
  </si>
  <si>
    <t>Saturday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</si>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</sst>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19" formatCode="dd/mm/yy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353"/>
      <color rgb="FFFF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[lemonade_sales.xlsx]Sheet2!PivotTable3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Lemon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Sheet2!$A$4:$A$25</c:f>
              <c:multiLvlStrCache>
                <c:ptCount val="14"/>
                <c:lvl>
                  <c:pt idx="0">
                    <c:v>Beach</c:v>
                  </c:pt>
                  <c:pt idx="1">
                    <c:v>Park</c:v>
                  </c:pt>
                  <c:pt idx="2">
                    <c:v>Beach</c:v>
                  </c:pt>
                  <c:pt idx="3">
                    <c:v>Park</c:v>
                  </c:pt>
                  <c:pt idx="4">
                    <c:v>Beach</c:v>
                  </c:pt>
                  <c:pt idx="5">
                    <c:v>Park</c:v>
                  </c:pt>
                  <c:pt idx="6">
                    <c:v>Beach</c:v>
                  </c:pt>
                  <c:pt idx="7">
                    <c:v>Park</c:v>
                  </c:pt>
                  <c:pt idx="8">
                    <c:v>Beach</c:v>
                  </c:pt>
                  <c:pt idx="9">
                    <c:v>Park</c:v>
                  </c:pt>
                  <c:pt idx="10">
                    <c:v>Beach</c:v>
                  </c:pt>
                  <c:pt idx="11">
                    <c:v>Park</c:v>
                  </c:pt>
                  <c:pt idx="12">
                    <c:v>Beach</c:v>
                  </c:pt>
                  <c:pt idx="13">
                    <c:v>Park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Sheet2!$B$4:$B$25</c:f>
              <c:numCache>
                <c:formatCode>General</c:formatCode>
                <c:ptCount val="14"/>
                <c:pt idx="0">
                  <c:v>331</c:v>
                </c:pt>
                <c:pt idx="1">
                  <c:v>231</c:v>
                </c:pt>
                <c:pt idx="2">
                  <c:v>419</c:v>
                </c:pt>
                <c:pt idx="3">
                  <c:v>287</c:v>
                </c:pt>
                <c:pt idx="4">
                  <c:v>289</c:v>
                </c:pt>
                <c:pt idx="5">
                  <c:v>298</c:v>
                </c:pt>
                <c:pt idx="6">
                  <c:v>212</c:v>
                </c:pt>
                <c:pt idx="7">
                  <c:v>175</c:v>
                </c:pt>
                <c:pt idx="8">
                  <c:v>265</c:v>
                </c:pt>
                <c:pt idx="9">
                  <c:v>179</c:v>
                </c:pt>
                <c:pt idx="10">
                  <c:v>98</c:v>
                </c:pt>
                <c:pt idx="11">
                  <c:v>309</c:v>
                </c:pt>
                <c:pt idx="12">
                  <c:v>303</c:v>
                </c:pt>
                <c:pt idx="13">
                  <c:v>218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Orange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Sheet2!$A$4:$A$25</c:f>
              <c:multiLvlStrCache>
                <c:ptCount val="14"/>
                <c:lvl>
                  <c:pt idx="0">
                    <c:v>Beach</c:v>
                  </c:pt>
                  <c:pt idx="1">
                    <c:v>Park</c:v>
                  </c:pt>
                  <c:pt idx="2">
                    <c:v>Beach</c:v>
                  </c:pt>
                  <c:pt idx="3">
                    <c:v>Park</c:v>
                  </c:pt>
                  <c:pt idx="4">
                    <c:v>Beach</c:v>
                  </c:pt>
                  <c:pt idx="5">
                    <c:v>Park</c:v>
                  </c:pt>
                  <c:pt idx="6">
                    <c:v>Beach</c:v>
                  </c:pt>
                  <c:pt idx="7">
                    <c:v>Park</c:v>
                  </c:pt>
                  <c:pt idx="8">
                    <c:v>Beach</c:v>
                  </c:pt>
                  <c:pt idx="9">
                    <c:v>Park</c:v>
                  </c:pt>
                  <c:pt idx="10">
                    <c:v>Beach</c:v>
                  </c:pt>
                  <c:pt idx="11">
                    <c:v>Park</c:v>
                  </c:pt>
                  <c:pt idx="12">
                    <c:v>Beach</c:v>
                  </c:pt>
                  <c:pt idx="13">
                    <c:v>Park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Sheet2!$C$4:$C$25</c:f>
              <c:numCache>
                <c:formatCode>General</c:formatCode>
                <c:ptCount val="14"/>
                <c:pt idx="0">
                  <c:v>221</c:v>
                </c:pt>
                <c:pt idx="1">
                  <c:v>159</c:v>
                </c:pt>
                <c:pt idx="2">
                  <c:v>305</c:v>
                </c:pt>
                <c:pt idx="3">
                  <c:v>205</c:v>
                </c:pt>
                <c:pt idx="4">
                  <c:v>213</c:v>
                </c:pt>
                <c:pt idx="5">
                  <c:v>214</c:v>
                </c:pt>
                <c:pt idx="6">
                  <c:v>144</c:v>
                </c:pt>
                <c:pt idx="7">
                  <c:v>110</c:v>
                </c:pt>
                <c:pt idx="8">
                  <c:v>186</c:v>
                </c:pt>
                <c:pt idx="9">
                  <c:v>113</c:v>
                </c:pt>
                <c:pt idx="10">
                  <c:v>62</c:v>
                </c:pt>
                <c:pt idx="11">
                  <c:v>208</c:v>
                </c:pt>
                <c:pt idx="12">
                  <c:v>202</c:v>
                </c:pt>
                <c:pt idx="13">
                  <c:v>149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0990800"/>
        <c:axId val="1980996240"/>
      </c:barChart>
      <c:catAx>
        <c:axId val="198099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96240"/>
        <c:crosses val="autoZero"/>
        <c:auto val="1"/>
        <c:lblAlgn val="ctr"/>
        <c:lblOffset val="100"/>
        <c:noMultiLvlLbl val="0"/>
      </c:catAx>
      <c:valAx>
        <c:axId val="198099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9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Overtime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Sheet1!$A$2:$A$32</c:f>
              <c:numCache>
                <c:formatCode>m/d/yyyy</c:formatCode>
                <c:ptCount val="31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42560</c:v>
                </c:pt>
                <c:pt idx="8">
                  <c:v>42561</c:v>
                </c:pt>
                <c:pt idx="9">
                  <c:v>42562</c:v>
                </c:pt>
                <c:pt idx="10">
                  <c:v>42563</c:v>
                </c:pt>
                <c:pt idx="11">
                  <c:v>42564</c:v>
                </c:pt>
                <c:pt idx="12">
                  <c:v>42565</c:v>
                </c:pt>
                <c:pt idx="13">
                  <c:v>42566</c:v>
                </c:pt>
                <c:pt idx="14">
                  <c:v>42567</c:v>
                </c:pt>
                <c:pt idx="15">
                  <c:v>42568</c:v>
                </c:pt>
                <c:pt idx="16">
                  <c:v>42569</c:v>
                </c:pt>
                <c:pt idx="17">
                  <c:v>42570</c:v>
                </c:pt>
                <c:pt idx="18">
                  <c:v>42571</c:v>
                </c:pt>
                <c:pt idx="19">
                  <c:v>42572</c:v>
                </c:pt>
                <c:pt idx="20">
                  <c:v>42573</c:v>
                </c:pt>
                <c:pt idx="21">
                  <c:v>42574</c:v>
                </c:pt>
                <c:pt idx="22">
                  <c:v>42575</c:v>
                </c:pt>
                <c:pt idx="23">
                  <c:v>42576</c:v>
                </c:pt>
                <c:pt idx="24">
                  <c:v>42577</c:v>
                </c:pt>
                <c:pt idx="25">
                  <c:v>42578</c:v>
                </c:pt>
                <c:pt idx="26">
                  <c:v>42579</c:v>
                </c:pt>
                <c:pt idx="27">
                  <c:v>42580</c:v>
                </c:pt>
                <c:pt idx="28">
                  <c:v>42581</c:v>
                </c:pt>
                <c:pt idx="29">
                  <c:v>42582</c:v>
                </c:pt>
                <c:pt idx="30">
                  <c:v>42583</c:v>
                </c:pt>
              </c:numCache>
            </c:numRef>
          </c:cat>
          <c:val>
            <c:numRef>
              <c:f>Sheet1!$J$2:$J$32</c:f>
              <c:numCache>
                <c:formatCode>_("$"* #,##0.00_);_("$"* \(#,##0.00\);_("$"* "-"??_);_(@_)</c:formatCode>
                <c:ptCount val="31"/>
                <c:pt idx="0">
                  <c:v>41</c:v>
                </c:pt>
                <c:pt idx="1">
                  <c:v>41.25</c:v>
                </c:pt>
                <c:pt idx="2">
                  <c:v>46.75</c:v>
                </c:pt>
                <c:pt idx="3">
                  <c:v>58.25</c:v>
                </c:pt>
                <c:pt idx="4">
                  <c:v>69.25</c:v>
                </c:pt>
                <c:pt idx="5">
                  <c:v>43</c:v>
                </c:pt>
                <c:pt idx="6">
                  <c:v>61</c:v>
                </c:pt>
                <c:pt idx="7">
                  <c:v>57.25</c:v>
                </c:pt>
                <c:pt idx="8">
                  <c:v>59.5</c:v>
                </c:pt>
                <c:pt idx="9">
                  <c:v>70.5</c:v>
                </c:pt>
                <c:pt idx="10">
                  <c:v>56.25</c:v>
                </c:pt>
                <c:pt idx="11">
                  <c:v>46</c:v>
                </c:pt>
                <c:pt idx="12">
                  <c:v>51.75</c:v>
                </c:pt>
                <c:pt idx="13">
                  <c:v>80</c:v>
                </c:pt>
                <c:pt idx="14">
                  <c:v>65.5</c:v>
                </c:pt>
                <c:pt idx="15">
                  <c:v>95.5</c:v>
                </c:pt>
                <c:pt idx="16">
                  <c:v>111.5</c:v>
                </c:pt>
                <c:pt idx="17">
                  <c:v>103.5</c:v>
                </c:pt>
                <c:pt idx="18">
                  <c:v>56.5</c:v>
                </c:pt>
                <c:pt idx="19">
                  <c:v>66.5</c:v>
                </c:pt>
                <c:pt idx="20">
                  <c:v>93.5</c:v>
                </c:pt>
                <c:pt idx="21">
                  <c:v>101</c:v>
                </c:pt>
                <c:pt idx="22">
                  <c:v>101.5</c:v>
                </c:pt>
                <c:pt idx="23">
                  <c:v>134.5</c:v>
                </c:pt>
                <c:pt idx="24">
                  <c:v>106.75</c:v>
                </c:pt>
                <c:pt idx="25">
                  <c:v>60.199999999999996</c:v>
                </c:pt>
                <c:pt idx="26">
                  <c:v>55.65</c:v>
                </c:pt>
                <c:pt idx="27">
                  <c:v>58.099999999999994</c:v>
                </c:pt>
                <c:pt idx="28">
                  <c:v>50.75</c:v>
                </c:pt>
                <c:pt idx="29">
                  <c:v>43.05</c:v>
                </c:pt>
                <c:pt idx="30">
                  <c:v>52.25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Sheet1!$F$2:$F$32</c:f>
              <c:numCache>
                <c:formatCode>General</c:formatCode>
                <c:ptCount val="31"/>
                <c:pt idx="0">
                  <c:v>70</c:v>
                </c:pt>
                <c:pt idx="1">
                  <c:v>72</c:v>
                </c:pt>
                <c:pt idx="2">
                  <c:v>71</c:v>
                </c:pt>
                <c:pt idx="3">
                  <c:v>76</c:v>
                </c:pt>
                <c:pt idx="4">
                  <c:v>78</c:v>
                </c:pt>
                <c:pt idx="5">
                  <c:v>82</c:v>
                </c:pt>
                <c:pt idx="6">
                  <c:v>81</c:v>
                </c:pt>
                <c:pt idx="7">
                  <c:v>80</c:v>
                </c:pt>
                <c:pt idx="8">
                  <c:v>82</c:v>
                </c:pt>
                <c:pt idx="9">
                  <c:v>83</c:v>
                </c:pt>
                <c:pt idx="10">
                  <c:v>84</c:v>
                </c:pt>
                <c:pt idx="11">
                  <c:v>77</c:v>
                </c:pt>
                <c:pt idx="12">
                  <c:v>78</c:v>
                </c:pt>
                <c:pt idx="13">
                  <c:v>75</c:v>
                </c:pt>
                <c:pt idx="14">
                  <c:v>74</c:v>
                </c:pt>
                <c:pt idx="15">
                  <c:v>77</c:v>
                </c:pt>
                <c:pt idx="16">
                  <c:v>81</c:v>
                </c:pt>
                <c:pt idx="17">
                  <c:v>78</c:v>
                </c:pt>
                <c:pt idx="18">
                  <c:v>70</c:v>
                </c:pt>
                <c:pt idx="19">
                  <c:v>77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84</c:v>
                </c:pt>
                <c:pt idx="24">
                  <c:v>83</c:v>
                </c:pt>
                <c:pt idx="25">
                  <c:v>80</c:v>
                </c:pt>
                <c:pt idx="26">
                  <c:v>82</c:v>
                </c:pt>
                <c:pt idx="27">
                  <c:v>81</c:v>
                </c:pt>
                <c:pt idx="28">
                  <c:v>82</c:v>
                </c:pt>
                <c:pt idx="29">
                  <c:v>82</c:v>
                </c:pt>
                <c:pt idx="30">
                  <c:v>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994064"/>
        <c:axId val="1980994608"/>
      </c:lineChart>
      <c:dateAx>
        <c:axId val="198099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94608"/>
        <c:crosses val="autoZero"/>
        <c:auto val="1"/>
        <c:lblOffset val="100"/>
        <c:baseTimeUnit val="days"/>
      </c:dateAx>
      <c:valAx>
        <c:axId val="198099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9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Flavors</a:t>
            </a:r>
            <a:r>
              <a:rPr lang="en-US" baseline="0"/>
              <a:t>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Lemon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m/d/yyyy</c:formatCode>
                <c:ptCount val="31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42560</c:v>
                </c:pt>
                <c:pt idx="8">
                  <c:v>42561</c:v>
                </c:pt>
                <c:pt idx="9">
                  <c:v>42562</c:v>
                </c:pt>
                <c:pt idx="10">
                  <c:v>42563</c:v>
                </c:pt>
                <c:pt idx="11">
                  <c:v>42564</c:v>
                </c:pt>
                <c:pt idx="12">
                  <c:v>42565</c:v>
                </c:pt>
                <c:pt idx="13">
                  <c:v>42566</c:v>
                </c:pt>
                <c:pt idx="14">
                  <c:v>42567</c:v>
                </c:pt>
                <c:pt idx="15">
                  <c:v>42568</c:v>
                </c:pt>
                <c:pt idx="16">
                  <c:v>42569</c:v>
                </c:pt>
                <c:pt idx="17">
                  <c:v>42570</c:v>
                </c:pt>
                <c:pt idx="18">
                  <c:v>42571</c:v>
                </c:pt>
                <c:pt idx="19">
                  <c:v>42572</c:v>
                </c:pt>
                <c:pt idx="20">
                  <c:v>42573</c:v>
                </c:pt>
                <c:pt idx="21">
                  <c:v>42574</c:v>
                </c:pt>
                <c:pt idx="22">
                  <c:v>42575</c:v>
                </c:pt>
                <c:pt idx="23">
                  <c:v>42576</c:v>
                </c:pt>
                <c:pt idx="24">
                  <c:v>42577</c:v>
                </c:pt>
                <c:pt idx="25">
                  <c:v>42578</c:v>
                </c:pt>
                <c:pt idx="26">
                  <c:v>42579</c:v>
                </c:pt>
                <c:pt idx="27">
                  <c:v>42580</c:v>
                </c:pt>
                <c:pt idx="28">
                  <c:v>42581</c:v>
                </c:pt>
                <c:pt idx="29">
                  <c:v>42582</c:v>
                </c:pt>
                <c:pt idx="30">
                  <c:v>42583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0">
                  <c:v>97</c:v>
                </c:pt>
                <c:pt idx="1">
                  <c:v>98</c:v>
                </c:pt>
                <c:pt idx="2">
                  <c:v>110</c:v>
                </c:pt>
                <c:pt idx="3">
                  <c:v>134</c:v>
                </c:pt>
                <c:pt idx="4">
                  <c:v>159</c:v>
                </c:pt>
                <c:pt idx="5">
                  <c:v>103</c:v>
                </c:pt>
                <c:pt idx="6">
                  <c:v>143</c:v>
                </c:pt>
                <c:pt idx="7">
                  <c:v>134</c:v>
                </c:pt>
                <c:pt idx="8">
                  <c:v>140</c:v>
                </c:pt>
                <c:pt idx="9">
                  <c:v>162</c:v>
                </c:pt>
                <c:pt idx="10">
                  <c:v>130</c:v>
                </c:pt>
                <c:pt idx="11">
                  <c:v>109</c:v>
                </c:pt>
                <c:pt idx="12">
                  <c:v>122</c:v>
                </c:pt>
                <c:pt idx="13">
                  <c:v>98</c:v>
                </c:pt>
                <c:pt idx="14">
                  <c:v>81</c:v>
                </c:pt>
                <c:pt idx="15">
                  <c:v>115</c:v>
                </c:pt>
                <c:pt idx="16">
                  <c:v>131</c:v>
                </c:pt>
                <c:pt idx="17">
                  <c:v>122</c:v>
                </c:pt>
                <c:pt idx="18">
                  <c:v>71</c:v>
                </c:pt>
                <c:pt idx="19">
                  <c:v>83</c:v>
                </c:pt>
                <c:pt idx="20">
                  <c:v>112</c:v>
                </c:pt>
                <c:pt idx="21">
                  <c:v>120</c:v>
                </c:pt>
                <c:pt idx="22">
                  <c:v>121</c:v>
                </c:pt>
                <c:pt idx="23">
                  <c:v>156</c:v>
                </c:pt>
                <c:pt idx="24">
                  <c:v>176</c:v>
                </c:pt>
                <c:pt idx="25">
                  <c:v>104</c:v>
                </c:pt>
                <c:pt idx="26">
                  <c:v>96</c:v>
                </c:pt>
                <c:pt idx="27">
                  <c:v>100</c:v>
                </c:pt>
                <c:pt idx="28">
                  <c:v>88</c:v>
                </c:pt>
                <c:pt idx="29">
                  <c:v>76</c:v>
                </c:pt>
                <c:pt idx="30">
                  <c:v>123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Sheet1!$A$2:$A$32</c:f>
              <c:numCache>
                <c:formatCode>m/d/yyyy</c:formatCode>
                <c:ptCount val="31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42560</c:v>
                </c:pt>
                <c:pt idx="8">
                  <c:v>42561</c:v>
                </c:pt>
                <c:pt idx="9">
                  <c:v>42562</c:v>
                </c:pt>
                <c:pt idx="10">
                  <c:v>42563</c:v>
                </c:pt>
                <c:pt idx="11">
                  <c:v>42564</c:v>
                </c:pt>
                <c:pt idx="12">
                  <c:v>42565</c:v>
                </c:pt>
                <c:pt idx="13">
                  <c:v>42566</c:v>
                </c:pt>
                <c:pt idx="14">
                  <c:v>42567</c:v>
                </c:pt>
                <c:pt idx="15">
                  <c:v>42568</c:v>
                </c:pt>
                <c:pt idx="16">
                  <c:v>42569</c:v>
                </c:pt>
                <c:pt idx="17">
                  <c:v>42570</c:v>
                </c:pt>
                <c:pt idx="18">
                  <c:v>42571</c:v>
                </c:pt>
                <c:pt idx="19">
                  <c:v>42572</c:v>
                </c:pt>
                <c:pt idx="20">
                  <c:v>42573</c:v>
                </c:pt>
                <c:pt idx="21">
                  <c:v>42574</c:v>
                </c:pt>
                <c:pt idx="22">
                  <c:v>42575</c:v>
                </c:pt>
                <c:pt idx="23">
                  <c:v>42576</c:v>
                </c:pt>
                <c:pt idx="24">
                  <c:v>42577</c:v>
                </c:pt>
                <c:pt idx="25">
                  <c:v>42578</c:v>
                </c:pt>
                <c:pt idx="26">
                  <c:v>42579</c:v>
                </c:pt>
                <c:pt idx="27">
                  <c:v>42580</c:v>
                </c:pt>
                <c:pt idx="28">
                  <c:v>42581</c:v>
                </c:pt>
                <c:pt idx="29">
                  <c:v>42582</c:v>
                </c:pt>
                <c:pt idx="30">
                  <c:v>42583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0">
                  <c:v>67</c:v>
                </c:pt>
                <c:pt idx="1">
                  <c:v>67</c:v>
                </c:pt>
                <c:pt idx="2">
                  <c:v>77</c:v>
                </c:pt>
                <c:pt idx="3">
                  <c:v>99</c:v>
                </c:pt>
                <c:pt idx="4">
                  <c:v>118</c:v>
                </c:pt>
                <c:pt idx="5">
                  <c:v>69</c:v>
                </c:pt>
                <c:pt idx="6">
                  <c:v>101</c:v>
                </c:pt>
                <c:pt idx="7">
                  <c:v>95</c:v>
                </c:pt>
                <c:pt idx="8">
                  <c:v>98</c:v>
                </c:pt>
                <c:pt idx="9">
                  <c:v>120</c:v>
                </c:pt>
                <c:pt idx="10">
                  <c:v>95</c:v>
                </c:pt>
                <c:pt idx="11">
                  <c:v>75</c:v>
                </c:pt>
                <c:pt idx="12">
                  <c:v>85</c:v>
                </c:pt>
                <c:pt idx="13">
                  <c:v>62</c:v>
                </c:pt>
                <c:pt idx="14">
                  <c:v>50</c:v>
                </c:pt>
                <c:pt idx="15">
                  <c:v>76</c:v>
                </c:pt>
                <c:pt idx="16">
                  <c:v>92</c:v>
                </c:pt>
                <c:pt idx="17">
                  <c:v>85</c:v>
                </c:pt>
                <c:pt idx="18">
                  <c:v>42</c:v>
                </c:pt>
                <c:pt idx="19">
                  <c:v>50</c:v>
                </c:pt>
                <c:pt idx="20">
                  <c:v>75</c:v>
                </c:pt>
                <c:pt idx="21">
                  <c:v>82</c:v>
                </c:pt>
                <c:pt idx="22">
                  <c:v>82</c:v>
                </c:pt>
                <c:pt idx="23">
                  <c:v>113</c:v>
                </c:pt>
                <c:pt idx="24">
                  <c:v>129</c:v>
                </c:pt>
                <c:pt idx="25">
                  <c:v>68</c:v>
                </c:pt>
                <c:pt idx="26">
                  <c:v>63</c:v>
                </c:pt>
                <c:pt idx="27">
                  <c:v>66</c:v>
                </c:pt>
                <c:pt idx="28">
                  <c:v>57</c:v>
                </c:pt>
                <c:pt idx="29">
                  <c:v>47</c:v>
                </c:pt>
                <c:pt idx="30">
                  <c:v>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81002768"/>
        <c:axId val="1980991888"/>
      </c:barChart>
      <c:dateAx>
        <c:axId val="19810027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91888"/>
        <c:crosses val="autoZero"/>
        <c:auto val="1"/>
        <c:lblOffset val="100"/>
        <c:baseTimeUnit val="days"/>
      </c:dateAx>
      <c:valAx>
        <c:axId val="198099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00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Flavors</a:t>
            </a:r>
            <a:r>
              <a:rPr lang="en-US" baseline="0"/>
              <a:t> Average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Sheet1!$D$1:$E$1</c:f>
              <c:strCache>
                <c:ptCount val="2"/>
                <c:pt idx="0">
                  <c:v>Lemon</c:v>
                </c:pt>
                <c:pt idx="1">
                  <c:v>Orange</c:v>
                </c:pt>
              </c:strCache>
            </c:strRef>
          </c:cat>
          <c:val>
            <c:numRef>
              <c:f>Sheet1!$D$33:$E$33</c:f>
              <c:numCache>
                <c:formatCode>General</c:formatCode>
                <c:ptCount val="2"/>
                <c:pt idx="0">
                  <c:v>116.58064516129032</c:v>
                </c:pt>
                <c:pt idx="1">
                  <c:v>80.354838709677423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vs Leaflets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126</c:v>
                </c:pt>
                <c:pt idx="8">
                  <c:v>131</c:v>
                </c:pt>
                <c:pt idx="9">
                  <c:v>135</c:v>
                </c:pt>
                <c:pt idx="10">
                  <c:v>99</c:v>
                </c:pt>
                <c:pt idx="11">
                  <c:v>99</c:v>
                </c:pt>
                <c:pt idx="12">
                  <c:v>113</c:v>
                </c:pt>
                <c:pt idx="13">
                  <c:v>108</c:v>
                </c:pt>
                <c:pt idx="14">
                  <c:v>90</c:v>
                </c:pt>
                <c:pt idx="15">
                  <c:v>126</c:v>
                </c:pt>
                <c:pt idx="16">
                  <c:v>122</c:v>
                </c:pt>
                <c:pt idx="17">
                  <c:v>113</c:v>
                </c:pt>
                <c:pt idx="18">
                  <c:v>109</c:v>
                </c:pt>
                <c:pt idx="19">
                  <c:v>90</c:v>
                </c:pt>
                <c:pt idx="20">
                  <c:v>108</c:v>
                </c:pt>
                <c:pt idx="21">
                  <c:v>117</c:v>
                </c:pt>
                <c:pt idx="22">
                  <c:v>117</c:v>
                </c:pt>
                <c:pt idx="23">
                  <c:v>135</c:v>
                </c:pt>
                <c:pt idx="24">
                  <c:v>158</c:v>
                </c:pt>
                <c:pt idx="25">
                  <c:v>99</c:v>
                </c:pt>
                <c:pt idx="26">
                  <c:v>90</c:v>
                </c:pt>
                <c:pt idx="27">
                  <c:v>95</c:v>
                </c:pt>
                <c:pt idx="28">
                  <c:v>81</c:v>
                </c:pt>
                <c:pt idx="29">
                  <c:v>68</c:v>
                </c:pt>
                <c:pt idx="30">
                  <c:v>113</c:v>
                </c:pt>
              </c:numCache>
            </c:numRef>
          </c:xVal>
          <c:yVal>
            <c:numRef>
              <c:f>Sheet1!$I$2:$I$32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229</c:v>
                </c:pt>
                <c:pt idx="8">
                  <c:v>238</c:v>
                </c:pt>
                <c:pt idx="9">
                  <c:v>282</c:v>
                </c:pt>
                <c:pt idx="10">
                  <c:v>225</c:v>
                </c:pt>
                <c:pt idx="11">
                  <c:v>184</c:v>
                </c:pt>
                <c:pt idx="12">
                  <c:v>207</c:v>
                </c:pt>
                <c:pt idx="13">
                  <c:v>160</c:v>
                </c:pt>
                <c:pt idx="14">
                  <c:v>131</c:v>
                </c:pt>
                <c:pt idx="15">
                  <c:v>191</c:v>
                </c:pt>
                <c:pt idx="16">
                  <c:v>223</c:v>
                </c:pt>
                <c:pt idx="17">
                  <c:v>207</c:v>
                </c:pt>
                <c:pt idx="18">
                  <c:v>113</c:v>
                </c:pt>
                <c:pt idx="19">
                  <c:v>133</c:v>
                </c:pt>
                <c:pt idx="20">
                  <c:v>187</c:v>
                </c:pt>
                <c:pt idx="21">
                  <c:v>202</c:v>
                </c:pt>
                <c:pt idx="22">
                  <c:v>203</c:v>
                </c:pt>
                <c:pt idx="23">
                  <c:v>269</c:v>
                </c:pt>
                <c:pt idx="24">
                  <c:v>305</c:v>
                </c:pt>
                <c:pt idx="25">
                  <c:v>172</c:v>
                </c:pt>
                <c:pt idx="26">
                  <c:v>159</c:v>
                </c:pt>
                <c:pt idx="27">
                  <c:v>166</c:v>
                </c:pt>
                <c:pt idx="28">
                  <c:v>145</c:v>
                </c:pt>
                <c:pt idx="29">
                  <c:v>123</c:v>
                </c:pt>
                <c:pt idx="30">
                  <c:v>209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992432"/>
        <c:axId val="1980992976"/>
      </c:scatterChart>
      <c:valAx>
        <c:axId val="19809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92976"/>
        <c:crosses val="autoZero"/>
        <c:crossBetween val="midCat"/>
      </c:valAx>
      <c:valAx>
        <c:axId val="19809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Leaflets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Sheet1!$C$52:$C$56</c:f>
              <c:strCache>
                <c:ptCount val="5"/>
                <c:pt idx="0">
                  <c:v>(50-75)</c:v>
                </c:pt>
                <c:pt idx="1">
                  <c:v>(75-100)</c:v>
                </c:pt>
                <c:pt idx="2">
                  <c:v>(100-125)</c:v>
                </c:pt>
                <c:pt idx="3">
                  <c:v>(125-150)</c:v>
                </c:pt>
                <c:pt idx="4">
                  <c:v>(150-175)</c:v>
                </c:pt>
              </c:strCache>
            </c:strRef>
          </c:cat>
          <c:val>
            <c:numRef>
              <c:f>Sheet1!$D$52:$D$56</c:f>
              <c:numCache>
                <c:formatCode>General</c:formatCode>
                <c:ptCount val="5"/>
                <c:pt idx="0">
                  <c:v>1</c:v>
                </c:pt>
                <c:pt idx="1">
                  <c:v>12</c:v>
                </c:pt>
                <c:pt idx="2">
                  <c:v>10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81003312"/>
        <c:axId val="1981000048"/>
      </c:barChart>
      <c:catAx>
        <c:axId val="198100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000048"/>
        <c:crosses val="autoZero"/>
        <c:auto val="1"/>
        <c:lblAlgn val="ctr"/>
        <c:lblOffset val="100"/>
        <c:noMultiLvlLbl val="0"/>
      </c:catAx>
      <c:valAx>
        <c:axId val="19810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00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204787</xdr:colOff>
      <xdr:row>2</xdr:row>
      <xdr:rowOff>0</xdr:rowOff>
    </xdr:from>
    <xdr:to>
      <xdr:col>8</xdr:col>
      <xdr:colOff>28575</xdr:colOff>
      <xdr:row>18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0</xdr:row>
      <xdr:rowOff>80962</xdr:rowOff>
    </xdr:from>
    <xdr:to>
      <xdr:col>17</xdr:col>
      <xdr:colOff>428625</xdr:colOff>
      <xdr:row>14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161926</xdr:colOff>
      <xdr:row>34</xdr:row>
      <xdr:rowOff>9525</xdr:rowOff>
    </xdr:from>
    <xdr:to>
      <xdr:col>21</xdr:col>
      <xdr:colOff>495300</xdr:colOff>
      <xdr:row>48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133350</xdr:colOff>
      <xdr:row>17</xdr:row>
      <xdr:rowOff>166687</xdr:rowOff>
    </xdr:from>
    <xdr:to>
      <xdr:col>17</xdr:col>
      <xdr:colOff>438150</xdr:colOff>
      <xdr:row>32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33</xdr:row>
      <xdr:rowOff>119062</xdr:rowOff>
    </xdr:from>
    <xdr:to>
      <xdr:col>6</xdr:col>
      <xdr:colOff>514350</xdr:colOff>
      <xdr:row>48</xdr:row>
      <xdr:rowOff>4762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47625</xdr:colOff>
      <xdr:row>33</xdr:row>
      <xdr:rowOff>157162</xdr:rowOff>
    </xdr:from>
    <xdr:to>
      <xdr:col>14</xdr:col>
      <xdr:colOff>76200</xdr:colOff>
      <xdr:row>48</xdr:row>
      <xdr:rowOff>42862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4529.853106365743" createdVersion="5" refreshedVersion="5" minRefreshableVersion="3" recordCount="31">
  <cacheSource type="worksheet">
    <worksheetSource name="Table1"/>
  </cacheSource>
  <cacheFields count="10">
    <cacheField name="Date" numFmtId="14">
      <sharedItems containsSemiMixedTypes="0" containsNonDate="0" containsDate="1" containsString="0" minDate="2016-07-01T00:00:00" maxDate="2016-08-02T00:00:00" count="31"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</sharedItems>
    </cacheField>
    <cacheField name="Day" numFmtId="14">
      <sharedItems count="7">
        <s v="Friday"/>
        <s v="Saturday"/>
        <s v="Sunday"/>
        <s v="Monday"/>
        <s v="Tuesday"/>
        <s v="Wednesday"/>
        <s v="Thursday"/>
      </sharedItems>
    </cacheField>
    <cacheField name="Location" numFmtId="0">
      <sharedItems count="2">
        <s v="Park"/>
        <s v="Beach"/>
      </sharedItems>
    </cacheField>
    <cacheField name="Lemon" numFmtId="0">
      <sharedItems containsSemiMixedTypes="0" containsString="0" containsNumber="1" containsInteger="1" minValue="71" maxValue="176"/>
    </cacheField>
    <cacheField name="Orange" numFmtId="0">
      <sharedItems containsSemiMixedTypes="0" containsString="0" containsNumber="1" containsInteger="1" minValue="42" maxValue="129"/>
    </cacheField>
    <cacheField name="Temperature" numFmtId="0">
      <sharedItems containsSemiMixedTypes="0" containsString="0" containsNumber="1" containsInteger="1" minValue="70" maxValue="84"/>
    </cacheField>
    <cacheField name="Leaflets" numFmtId="0">
      <sharedItems containsSemiMixedTypes="0" containsString="0" containsNumber="1" containsInteger="1" minValue="68" maxValue="158"/>
    </cacheField>
    <cacheField name="Price" numFmtId="0">
      <sharedItems containsSemiMixedTypes="0" containsString="0" containsNumber="1" minValue="0.25" maxValue="0.5"/>
    </cacheField>
    <cacheField name="Sales" numFmtId="0">
      <sharedItems containsSemiMixedTypes="0" containsString="0" containsNumber="1" containsInteger="1" minValue="113" maxValue="305"/>
    </cacheField>
    <cacheField name="Revenue" numFmtId="44">
      <sharedItems containsSemiMixedTypes="0" containsString="0" containsNumber="1" minValue="41" maxValue="13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  <x v="0"/>
    <x v="0"/>
    <n v="97"/>
    <n v="67"/>
    <n v="70"/>
    <n v="90"/>
    <n v="0.25"/>
    <n v="164"/>
    <n v="41"/>
  </r>
  <r>
    <x v="1"/>
    <x v="1"/>
    <x v="0"/>
    <n v="98"/>
    <n v="67"/>
    <n v="72"/>
    <n v="90"/>
    <n v="0.25"/>
    <n v="165"/>
    <n v="41.25"/>
  </r>
  <r>
    <x v="2"/>
    <x v="2"/>
    <x v="0"/>
    <n v="110"/>
    <n v="77"/>
    <n v="71"/>
    <n v="104"/>
    <n v="0.25"/>
    <n v="187"/>
    <n v="46.75"/>
  </r>
  <r>
    <x v="3"/>
    <x v="3"/>
    <x v="1"/>
    <n v="134"/>
    <n v="99"/>
    <n v="76"/>
    <n v="98"/>
    <n v="0.25"/>
    <n v="233"/>
    <n v="58.25"/>
  </r>
  <r>
    <x v="4"/>
    <x v="4"/>
    <x v="1"/>
    <n v="159"/>
    <n v="118"/>
    <n v="78"/>
    <n v="135"/>
    <n v="0.25"/>
    <n v="277"/>
    <n v="69.25"/>
  </r>
  <r>
    <x v="5"/>
    <x v="5"/>
    <x v="1"/>
    <n v="103"/>
    <n v="69"/>
    <n v="82"/>
    <n v="90"/>
    <n v="0.25"/>
    <n v="172"/>
    <n v="43"/>
  </r>
  <r>
    <x v="6"/>
    <x v="6"/>
    <x v="1"/>
    <n v="143"/>
    <n v="101"/>
    <n v="81"/>
    <n v="135"/>
    <n v="0.25"/>
    <n v="244"/>
    <n v="61"/>
  </r>
  <r>
    <x v="7"/>
    <x v="1"/>
    <x v="1"/>
    <n v="134"/>
    <n v="95"/>
    <n v="80"/>
    <n v="126"/>
    <n v="0.25"/>
    <n v="229"/>
    <n v="57.25"/>
  </r>
  <r>
    <x v="8"/>
    <x v="2"/>
    <x v="1"/>
    <n v="140"/>
    <n v="98"/>
    <n v="82"/>
    <n v="131"/>
    <n v="0.25"/>
    <n v="238"/>
    <n v="59.5"/>
  </r>
  <r>
    <x v="9"/>
    <x v="3"/>
    <x v="1"/>
    <n v="162"/>
    <n v="120"/>
    <n v="83"/>
    <n v="135"/>
    <n v="0.25"/>
    <n v="282"/>
    <n v="70.5"/>
  </r>
  <r>
    <x v="10"/>
    <x v="4"/>
    <x v="1"/>
    <n v="130"/>
    <n v="95"/>
    <n v="84"/>
    <n v="99"/>
    <n v="0.25"/>
    <n v="225"/>
    <n v="56.25"/>
  </r>
  <r>
    <x v="11"/>
    <x v="5"/>
    <x v="1"/>
    <n v="109"/>
    <n v="75"/>
    <n v="77"/>
    <n v="99"/>
    <n v="0.25"/>
    <n v="184"/>
    <n v="46"/>
  </r>
  <r>
    <x v="12"/>
    <x v="6"/>
    <x v="1"/>
    <n v="122"/>
    <n v="85"/>
    <n v="78"/>
    <n v="113"/>
    <n v="0.25"/>
    <n v="207"/>
    <n v="51.75"/>
  </r>
  <r>
    <x v="13"/>
    <x v="0"/>
    <x v="1"/>
    <n v="98"/>
    <n v="62"/>
    <n v="75"/>
    <n v="108"/>
    <n v="0.5"/>
    <n v="160"/>
    <n v="80"/>
  </r>
  <r>
    <x v="14"/>
    <x v="1"/>
    <x v="1"/>
    <n v="81"/>
    <n v="50"/>
    <n v="74"/>
    <n v="90"/>
    <n v="0.5"/>
    <n v="131"/>
    <n v="65.5"/>
  </r>
  <r>
    <x v="15"/>
    <x v="2"/>
    <x v="1"/>
    <n v="115"/>
    <n v="76"/>
    <n v="77"/>
    <n v="126"/>
    <n v="0.5"/>
    <n v="191"/>
    <n v="95.5"/>
  </r>
  <r>
    <x v="16"/>
    <x v="3"/>
    <x v="0"/>
    <n v="131"/>
    <n v="92"/>
    <n v="81"/>
    <n v="122"/>
    <n v="0.5"/>
    <n v="223"/>
    <n v="111.5"/>
  </r>
  <r>
    <x v="17"/>
    <x v="4"/>
    <x v="0"/>
    <n v="122"/>
    <n v="85"/>
    <n v="78"/>
    <n v="113"/>
    <n v="0.5"/>
    <n v="207"/>
    <n v="103.5"/>
  </r>
  <r>
    <x v="18"/>
    <x v="5"/>
    <x v="0"/>
    <n v="71"/>
    <n v="42"/>
    <n v="70"/>
    <n v="109"/>
    <n v="0.5"/>
    <n v="113"/>
    <n v="56.5"/>
  </r>
  <r>
    <x v="19"/>
    <x v="6"/>
    <x v="0"/>
    <n v="83"/>
    <n v="50"/>
    <n v="77"/>
    <n v="90"/>
    <n v="0.5"/>
    <n v="133"/>
    <n v="66.5"/>
  </r>
  <r>
    <x v="20"/>
    <x v="0"/>
    <x v="0"/>
    <n v="112"/>
    <n v="75"/>
    <n v="80"/>
    <n v="108"/>
    <n v="0.5"/>
    <n v="187"/>
    <n v="93.5"/>
  </r>
  <r>
    <x v="21"/>
    <x v="1"/>
    <x v="0"/>
    <n v="120"/>
    <n v="82"/>
    <n v="81"/>
    <n v="117"/>
    <n v="0.5"/>
    <n v="202"/>
    <n v="101"/>
  </r>
  <r>
    <x v="22"/>
    <x v="2"/>
    <x v="0"/>
    <n v="121"/>
    <n v="82"/>
    <n v="82"/>
    <n v="117"/>
    <n v="0.5"/>
    <n v="203"/>
    <n v="101.5"/>
  </r>
  <r>
    <x v="23"/>
    <x v="3"/>
    <x v="0"/>
    <n v="156"/>
    <n v="113"/>
    <n v="84"/>
    <n v="135"/>
    <n v="0.5"/>
    <n v="269"/>
    <n v="134.5"/>
  </r>
  <r>
    <x v="24"/>
    <x v="4"/>
    <x v="0"/>
    <n v="176"/>
    <n v="129"/>
    <n v="83"/>
    <n v="158"/>
    <n v="0.35"/>
    <n v="305"/>
    <n v="106.75"/>
  </r>
  <r>
    <x v="25"/>
    <x v="5"/>
    <x v="0"/>
    <n v="104"/>
    <n v="68"/>
    <n v="80"/>
    <n v="99"/>
    <n v="0.35"/>
    <n v="172"/>
    <n v="60.199999999999996"/>
  </r>
  <r>
    <x v="26"/>
    <x v="6"/>
    <x v="0"/>
    <n v="96"/>
    <n v="63"/>
    <n v="82"/>
    <n v="90"/>
    <n v="0.35"/>
    <n v="159"/>
    <n v="55.65"/>
  </r>
  <r>
    <x v="27"/>
    <x v="0"/>
    <x v="0"/>
    <n v="100"/>
    <n v="66"/>
    <n v="81"/>
    <n v="95"/>
    <n v="0.35"/>
    <n v="166"/>
    <n v="58.099999999999994"/>
  </r>
  <r>
    <x v="28"/>
    <x v="1"/>
    <x v="1"/>
    <n v="88"/>
    <n v="57"/>
    <n v="82"/>
    <n v="81"/>
    <n v="0.35"/>
    <n v="145"/>
    <n v="50.75"/>
  </r>
  <r>
    <x v="29"/>
    <x v="2"/>
    <x v="1"/>
    <n v="76"/>
    <n v="47"/>
    <n v="82"/>
    <n v="68"/>
    <n v="0.35"/>
    <n v="123"/>
    <n v="43.05"/>
  </r>
  <r>
    <x v="30"/>
    <x v="3"/>
    <x v="1"/>
    <n v="123"/>
    <n v="86"/>
    <n v="82"/>
    <n v="113"/>
    <n v="0.25"/>
    <n v="209"/>
    <n v="52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C25" firstHeaderRow="0" firstDataRow="1" firstDataCol="1"/>
  <pivotFields count="10">
    <pivotField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numFmtId="44" showAll="0"/>
  </pivotFields>
  <rowFields count="2">
    <field x="1"/>
    <field x="2"/>
  </rowFields>
  <rowItems count="2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emon" fld="3" baseField="0" baseItem="0"/>
    <dataField name="Sum of Orange" fld="4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J33" totalsRowCount="1">
  <autoFilter ref="A1:J32"/>
  <sortState ref="A2:J32">
    <sortCondition ref="A1:A32"/>
  </sortState>
  <tableColumns count="10">
    <tableColumn id="1" name="Date" totalsRowFunction="custom" dataDxfId="6" totalsRowDxfId="5">
      <totalsRowFormula>COUNT(Table1[Date])</totalsRowFormula>
    </tableColumn>
    <tableColumn id="10" name="Day" dataDxfId="4" totalsRowDxfId="3">
      <calculatedColumnFormula>TEXT(WEEKDAY(Table1[Date]), "dddd")</calculatedColumnFormula>
    </tableColumn>
    <tableColumn id="2" name="Location"/>
    <tableColumn id="3" name="Lemon" totalsRowFunction="custom">
      <totalsRowFormula>AVERAGE(Table1[Lemon])</totalsRowFormula>
    </tableColumn>
    <tableColumn id="4" name="Orange" totalsRowFunction="custom">
      <totalsRowFormula>AVERAGE(Table1[Orange])</totalsRowFormula>
    </tableColumn>
    <tableColumn id="5" name="Temperature" totalsRowFunction="custom">
      <totalsRowFormula>MAX(Table1[Temperature])</totalsRowFormula>
    </tableColumn>
    <tableColumn id="6" name="Leaflets"/>
    <tableColumn id="7" name="Price"/>
    <tableColumn id="8" name="Sales" totalsRowFunction="custom" dataDxfId="2" totalsRowDxfId="1">
      <calculatedColumnFormula>D2:D32+E2:E32</calculatedColumnFormula>
      <totalsRowFormula>SUM(Table1[Sales])</totalsRowFormula>
    </tableColumn>
    <tableColumn id="9" name="Revenue" totalsRowFunction="custom" totalsRowDxfId="0" dataCellStyle="Currency">
      <calculatedColumnFormula>Table1[Sales]*Table1[Price]</calculatedColumnFormula>
      <totalsRowFormula>SUM(Table1[Revenue])</totalsRow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topLeftCell="A7" workbookViewId="0">
      <selection activeCell="J13" sqref="J13"/>
    </sheetView>
  </sheetViews>
  <sheetFormatPr defaultRowHeight="15" x14ac:dyDescent="0.25"/>
  <cols>
    <col min="1" max="1" width="13.42578125" customWidth="1"/>
    <col min="2" max="2" width="13.7109375" customWidth="1"/>
    <col min="3" max="3" width="14.140625" bestFit="1" customWidth="1"/>
    <col min="4" max="4" width="13.7109375" bestFit="1" customWidth="1"/>
    <col min="5" max="5" width="14.140625" bestFit="1" customWidth="1"/>
    <col min="6" max="6" width="18.7109375" bestFit="1" customWidth="1"/>
    <col min="7" max="7" width="19.140625" bestFit="1" customWidth="1"/>
  </cols>
  <sheetData>
    <row r="3" spans="1:3" x14ac:dyDescent="0.25">
      <c r="A3" s="4" t="s">
        <v>17</v>
      </c>
      <c r="B3" t="s">
        <v>19</v>
      </c>
      <c r="C3" t="s">
        <v>20</v>
      </c>
    </row>
    <row r="4" spans="1:3" x14ac:dyDescent="0.25">
      <c r="A4" s="6" t="s">
        <v>21</v>
      </c>
      <c r="B4" s="2">
        <v>562</v>
      </c>
      <c r="C4" s="2">
        <v>380</v>
      </c>
    </row>
    <row r="5" spans="1:3" x14ac:dyDescent="0.25">
      <c r="A5" s="5" t="s">
        <v>8</v>
      </c>
      <c r="B5" s="2">
        <v>331</v>
      </c>
      <c r="C5" s="2">
        <v>221</v>
      </c>
    </row>
    <row r="6" spans="1:3" x14ac:dyDescent="0.25">
      <c r="A6" s="5" t="s">
        <v>7</v>
      </c>
      <c r="B6" s="2">
        <v>231</v>
      </c>
      <c r="C6" s="2">
        <v>159</v>
      </c>
    </row>
    <row r="7" spans="1:3" x14ac:dyDescent="0.25">
      <c r="A7" s="6" t="s">
        <v>22</v>
      </c>
      <c r="B7" s="2">
        <v>706</v>
      </c>
      <c r="C7" s="2">
        <v>510</v>
      </c>
    </row>
    <row r="8" spans="1:3" x14ac:dyDescent="0.25">
      <c r="A8" s="5" t="s">
        <v>8</v>
      </c>
      <c r="B8" s="2">
        <v>419</v>
      </c>
      <c r="C8" s="2">
        <v>305</v>
      </c>
    </row>
    <row r="9" spans="1:3" x14ac:dyDescent="0.25">
      <c r="A9" s="5" t="s">
        <v>7</v>
      </c>
      <c r="B9" s="2">
        <v>287</v>
      </c>
      <c r="C9" s="2">
        <v>205</v>
      </c>
    </row>
    <row r="10" spans="1:3" x14ac:dyDescent="0.25">
      <c r="A10" s="6" t="s">
        <v>23</v>
      </c>
      <c r="B10" s="2">
        <v>587</v>
      </c>
      <c r="C10" s="2">
        <v>427</v>
      </c>
    </row>
    <row r="11" spans="1:3" x14ac:dyDescent="0.25">
      <c r="A11" s="5" t="s">
        <v>8</v>
      </c>
      <c r="B11" s="2">
        <v>289</v>
      </c>
      <c r="C11" s="2">
        <v>213</v>
      </c>
    </row>
    <row r="12" spans="1:3" x14ac:dyDescent="0.25">
      <c r="A12" s="5" t="s">
        <v>7</v>
      </c>
      <c r="B12" s="2">
        <v>298</v>
      </c>
      <c r="C12" s="2">
        <v>214</v>
      </c>
    </row>
    <row r="13" spans="1:3" x14ac:dyDescent="0.25">
      <c r="A13" s="6" t="s">
        <v>24</v>
      </c>
      <c r="B13" s="2">
        <v>387</v>
      </c>
      <c r="C13" s="2">
        <v>254</v>
      </c>
    </row>
    <row r="14" spans="1:3" x14ac:dyDescent="0.25">
      <c r="A14" s="5" t="s">
        <v>8</v>
      </c>
      <c r="B14" s="2">
        <v>212</v>
      </c>
      <c r="C14" s="2">
        <v>144</v>
      </c>
    </row>
    <row r="15" spans="1:3" x14ac:dyDescent="0.25">
      <c r="A15" s="5" t="s">
        <v>7</v>
      </c>
      <c r="B15" s="2">
        <v>175</v>
      </c>
      <c r="C15" s="2">
        <v>110</v>
      </c>
    </row>
    <row r="16" spans="1:3" x14ac:dyDescent="0.25">
      <c r="A16" s="6" t="s">
        <v>25</v>
      </c>
      <c r="B16" s="2">
        <v>444</v>
      </c>
      <c r="C16" s="2">
        <v>299</v>
      </c>
    </row>
    <row r="17" spans="1:3" x14ac:dyDescent="0.25">
      <c r="A17" s="5" t="s">
        <v>8</v>
      </c>
      <c r="B17" s="2">
        <v>265</v>
      </c>
      <c r="C17" s="2">
        <v>186</v>
      </c>
    </row>
    <row r="18" spans="1:3" x14ac:dyDescent="0.25">
      <c r="A18" s="5" t="s">
        <v>7</v>
      </c>
      <c r="B18" s="2">
        <v>179</v>
      </c>
      <c r="C18" s="2">
        <v>113</v>
      </c>
    </row>
    <row r="19" spans="1:3" x14ac:dyDescent="0.25">
      <c r="A19" s="6" t="s">
        <v>26</v>
      </c>
      <c r="B19" s="2">
        <v>407</v>
      </c>
      <c r="C19" s="2">
        <v>270</v>
      </c>
    </row>
    <row r="20" spans="1:3" x14ac:dyDescent="0.25">
      <c r="A20" s="5" t="s">
        <v>8</v>
      </c>
      <c r="B20" s="2">
        <v>98</v>
      </c>
      <c r="C20" s="2">
        <v>62</v>
      </c>
    </row>
    <row r="21" spans="1:3" x14ac:dyDescent="0.25">
      <c r="A21" s="5" t="s">
        <v>7</v>
      </c>
      <c r="B21" s="2">
        <v>309</v>
      </c>
      <c r="C21" s="2">
        <v>208</v>
      </c>
    </row>
    <row r="22" spans="1:3" x14ac:dyDescent="0.25">
      <c r="A22" s="6" t="s">
        <v>27</v>
      </c>
      <c r="B22" s="2">
        <v>521</v>
      </c>
      <c r="C22" s="2">
        <v>351</v>
      </c>
    </row>
    <row r="23" spans="1:3" x14ac:dyDescent="0.25">
      <c r="A23" s="5" t="s">
        <v>8</v>
      </c>
      <c r="B23" s="2">
        <v>303</v>
      </c>
      <c r="C23" s="2">
        <v>202</v>
      </c>
    </row>
    <row r="24" spans="1:3" x14ac:dyDescent="0.25">
      <c r="A24" s="5" t="s">
        <v>7</v>
      </c>
      <c r="B24" s="2">
        <v>218</v>
      </c>
      <c r="C24" s="2">
        <v>149</v>
      </c>
    </row>
    <row r="25" spans="1:3" x14ac:dyDescent="0.25">
      <c r="A25" s="6" t="s">
        <v>18</v>
      </c>
      <c r="B25" s="2">
        <v>3614</v>
      </c>
      <c r="C25" s="2">
        <v>2491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6" sqref="B16"/>
    </sheetView>
  </sheetViews>
  <sheetFormatPr defaultColWidth="17.5703125" defaultRowHeight="15" x14ac:dyDescent="0.25"/>
  <sheetData>
    <row r="1" spans="1:14" x14ac:dyDescent="0.25">
      <c r="A1" s="9" t="s">
        <v>2</v>
      </c>
      <c r="B1" s="9"/>
      <c r="C1" s="9" t="s">
        <v>3</v>
      </c>
      <c r="D1" s="9"/>
      <c r="E1" s="9" t="s">
        <v>4</v>
      </c>
      <c r="F1" s="9"/>
      <c r="G1" s="9" t="s">
        <v>5</v>
      </c>
      <c r="H1" s="9"/>
      <c r="I1" s="9" t="s">
        <v>6</v>
      </c>
      <c r="J1" s="9"/>
      <c r="K1" s="9" t="s">
        <v>9</v>
      </c>
      <c r="L1" s="9"/>
      <c r="M1" s="9" t="s">
        <v>10</v>
      </c>
      <c r="N1" s="9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 t="s">
        <v>28</v>
      </c>
      <c r="B3" s="7">
        <v>116.58064516129032</v>
      </c>
      <c r="C3" s="7" t="s">
        <v>28</v>
      </c>
      <c r="D3" s="7">
        <v>80.354838709677423</v>
      </c>
      <c r="E3" s="7" t="s">
        <v>28</v>
      </c>
      <c r="F3" s="7">
        <v>78.870967741935488</v>
      </c>
      <c r="G3" s="7" t="s">
        <v>28</v>
      </c>
      <c r="H3" s="7">
        <v>109.16129032258064</v>
      </c>
      <c r="I3" s="7" t="s">
        <v>28</v>
      </c>
      <c r="J3" s="7">
        <v>0.35806451612903217</v>
      </c>
      <c r="K3" s="7" t="s">
        <v>28</v>
      </c>
      <c r="L3" s="7">
        <v>196.93548387096774</v>
      </c>
      <c r="M3" s="7" t="s">
        <v>28</v>
      </c>
      <c r="N3" s="7">
        <v>68.967741935483872</v>
      </c>
    </row>
    <row r="4" spans="1:14" x14ac:dyDescent="0.25">
      <c r="A4" s="7" t="s">
        <v>29</v>
      </c>
      <c r="B4" s="7">
        <v>4.6942596364616094</v>
      </c>
      <c r="C4" s="7" t="s">
        <v>29</v>
      </c>
      <c r="D4" s="7">
        <v>3.9747992137283399</v>
      </c>
      <c r="E4" s="7" t="s">
        <v>29</v>
      </c>
      <c r="F4" s="7">
        <v>0.73578563890370041</v>
      </c>
      <c r="G4" s="7" t="s">
        <v>29</v>
      </c>
      <c r="H4" s="7">
        <v>3.5599615722806837</v>
      </c>
      <c r="I4" s="7" t="s">
        <v>29</v>
      </c>
      <c r="J4" s="7">
        <v>2.0359243256732815E-2</v>
      </c>
      <c r="K4" s="7" t="s">
        <v>29</v>
      </c>
      <c r="L4" s="7">
        <v>8.661984113499523</v>
      </c>
      <c r="M4" s="7" t="s">
        <v>29</v>
      </c>
      <c r="N4" s="7">
        <v>4.4208958540796655</v>
      </c>
    </row>
    <row r="5" spans="1:14" x14ac:dyDescent="0.25">
      <c r="A5" s="7" t="s">
        <v>30</v>
      </c>
      <c r="B5" s="7">
        <v>115</v>
      </c>
      <c r="C5" s="7" t="s">
        <v>30</v>
      </c>
      <c r="D5" s="7">
        <v>77</v>
      </c>
      <c r="E5" s="7" t="s">
        <v>30</v>
      </c>
      <c r="F5" s="7">
        <v>80</v>
      </c>
      <c r="G5" s="7" t="s">
        <v>30</v>
      </c>
      <c r="H5" s="7">
        <v>108</v>
      </c>
      <c r="I5" s="7" t="s">
        <v>30</v>
      </c>
      <c r="J5" s="7">
        <v>0.35</v>
      </c>
      <c r="K5" s="7" t="s">
        <v>30</v>
      </c>
      <c r="L5" s="7">
        <v>191</v>
      </c>
      <c r="M5" s="7" t="s">
        <v>30</v>
      </c>
      <c r="N5" s="7">
        <v>59.5</v>
      </c>
    </row>
    <row r="6" spans="1:14" x14ac:dyDescent="0.25">
      <c r="A6" s="7" t="s">
        <v>31</v>
      </c>
      <c r="B6" s="7">
        <v>98</v>
      </c>
      <c r="C6" s="7" t="s">
        <v>31</v>
      </c>
      <c r="D6" s="7">
        <v>67</v>
      </c>
      <c r="E6" s="7" t="s">
        <v>31</v>
      </c>
      <c r="F6" s="7">
        <v>82</v>
      </c>
      <c r="G6" s="7" t="s">
        <v>31</v>
      </c>
      <c r="H6" s="7">
        <v>90</v>
      </c>
      <c r="I6" s="7" t="s">
        <v>31</v>
      </c>
      <c r="J6" s="7">
        <v>0.25</v>
      </c>
      <c r="K6" s="7" t="s">
        <v>31</v>
      </c>
      <c r="L6" s="7">
        <v>187</v>
      </c>
      <c r="M6" s="7" t="s">
        <v>31</v>
      </c>
      <c r="N6" s="7" t="e">
        <v>#N/A</v>
      </c>
    </row>
    <row r="7" spans="1:14" x14ac:dyDescent="0.25">
      <c r="A7" s="7" t="s">
        <v>32</v>
      </c>
      <c r="B7" s="7">
        <v>26.13653151376236</v>
      </c>
      <c r="C7" s="7" t="s">
        <v>32</v>
      </c>
      <c r="D7" s="7">
        <v>22.130745411601442</v>
      </c>
      <c r="E7" s="7" t="s">
        <v>32</v>
      </c>
      <c r="F7" s="7">
        <v>4.0966810589701419</v>
      </c>
      <c r="G7" s="7" t="s">
        <v>32</v>
      </c>
      <c r="H7" s="7">
        <v>19.821027175188721</v>
      </c>
      <c r="I7" s="7" t="s">
        <v>32</v>
      </c>
      <c r="J7" s="7">
        <v>0.11335546905902438</v>
      </c>
      <c r="K7" s="7" t="s">
        <v>32</v>
      </c>
      <c r="L7" s="7">
        <v>48.227886458542436</v>
      </c>
      <c r="M7" s="7" t="s">
        <v>32</v>
      </c>
      <c r="N7" s="7">
        <v>24.614506388127751</v>
      </c>
    </row>
    <row r="8" spans="1:14" x14ac:dyDescent="0.25">
      <c r="A8" s="7" t="s">
        <v>33</v>
      </c>
      <c r="B8" s="7">
        <v>683.11827956989293</v>
      </c>
      <c r="C8" s="7" t="s">
        <v>33</v>
      </c>
      <c r="D8" s="7">
        <v>489.7698924731182</v>
      </c>
      <c r="E8" s="7" t="s">
        <v>33</v>
      </c>
      <c r="F8" s="7">
        <v>16.782795698924723</v>
      </c>
      <c r="G8" s="7" t="s">
        <v>33</v>
      </c>
      <c r="H8" s="7">
        <v>392.87311827956972</v>
      </c>
      <c r="I8" s="7" t="s">
        <v>33</v>
      </c>
      <c r="J8" s="7">
        <v>1.2849462365591435E-2</v>
      </c>
      <c r="K8" s="7" t="s">
        <v>33</v>
      </c>
      <c r="L8" s="7">
        <v>2325.9290322580609</v>
      </c>
      <c r="M8" s="7" t="s">
        <v>33</v>
      </c>
      <c r="N8" s="7">
        <v>605.87392473118189</v>
      </c>
    </row>
    <row r="9" spans="1:14" x14ac:dyDescent="0.25">
      <c r="A9" s="7" t="s">
        <v>34</v>
      </c>
      <c r="B9" s="7">
        <v>-0.29698597309084418</v>
      </c>
      <c r="C9" s="7" t="s">
        <v>34</v>
      </c>
      <c r="D9" s="7">
        <v>-0.35836015666885146</v>
      </c>
      <c r="E9" s="7" t="s">
        <v>34</v>
      </c>
      <c r="F9" s="7">
        <v>-0.13428863746643094</v>
      </c>
      <c r="G9" s="7" t="s">
        <v>34</v>
      </c>
      <c r="H9" s="7">
        <v>-8.1939331901566437E-2</v>
      </c>
      <c r="I9" s="7" t="s">
        <v>34</v>
      </c>
      <c r="J9" s="7">
        <v>-1.7531353156375418</v>
      </c>
      <c r="K9" s="7" t="s">
        <v>34</v>
      </c>
      <c r="L9" s="7">
        <v>-0.32390101912181546</v>
      </c>
      <c r="M9" s="7" t="s">
        <v>34</v>
      </c>
      <c r="N9" s="7">
        <v>0.14407492622077234</v>
      </c>
    </row>
    <row r="10" spans="1:14" x14ac:dyDescent="0.25">
      <c r="A10" s="7" t="s">
        <v>35</v>
      </c>
      <c r="B10" s="7">
        <v>0.36388972666609648</v>
      </c>
      <c r="C10" s="7" t="s">
        <v>35</v>
      </c>
      <c r="D10" s="7">
        <v>0.35986845996844652</v>
      </c>
      <c r="E10" s="7" t="s">
        <v>35</v>
      </c>
      <c r="F10" s="7">
        <v>-0.91163462314131105</v>
      </c>
      <c r="G10" s="7" t="s">
        <v>35</v>
      </c>
      <c r="H10" s="7">
        <v>0.30615488579246747</v>
      </c>
      <c r="I10" s="7" t="s">
        <v>35</v>
      </c>
      <c r="J10" s="7">
        <v>0.33716585048405046</v>
      </c>
      <c r="K10" s="7" t="s">
        <v>35</v>
      </c>
      <c r="L10" s="7">
        <v>0.36227744053700056</v>
      </c>
      <c r="M10" s="7" t="s">
        <v>35</v>
      </c>
      <c r="N10" s="7">
        <v>1.017845327158672</v>
      </c>
    </row>
    <row r="11" spans="1:14" x14ac:dyDescent="0.25">
      <c r="A11" s="7" t="s">
        <v>36</v>
      </c>
      <c r="B11" s="7">
        <v>105</v>
      </c>
      <c r="C11" s="7" t="s">
        <v>36</v>
      </c>
      <c r="D11" s="7">
        <v>87</v>
      </c>
      <c r="E11" s="7" t="s">
        <v>36</v>
      </c>
      <c r="F11" s="7">
        <v>14</v>
      </c>
      <c r="G11" s="7" t="s">
        <v>36</v>
      </c>
      <c r="H11" s="7">
        <v>90</v>
      </c>
      <c r="I11" s="7" t="s">
        <v>36</v>
      </c>
      <c r="J11" s="7">
        <v>0.25</v>
      </c>
      <c r="K11" s="7" t="s">
        <v>36</v>
      </c>
      <c r="L11" s="7">
        <v>192</v>
      </c>
      <c r="M11" s="7" t="s">
        <v>36</v>
      </c>
      <c r="N11" s="7">
        <v>93.5</v>
      </c>
    </row>
    <row r="12" spans="1:14" x14ac:dyDescent="0.25">
      <c r="A12" s="7" t="s">
        <v>37</v>
      </c>
      <c r="B12" s="7">
        <v>71</v>
      </c>
      <c r="C12" s="7" t="s">
        <v>37</v>
      </c>
      <c r="D12" s="7">
        <v>42</v>
      </c>
      <c r="E12" s="7" t="s">
        <v>37</v>
      </c>
      <c r="F12" s="7">
        <v>70</v>
      </c>
      <c r="G12" s="7" t="s">
        <v>37</v>
      </c>
      <c r="H12" s="7">
        <v>68</v>
      </c>
      <c r="I12" s="7" t="s">
        <v>37</v>
      </c>
      <c r="J12" s="7">
        <v>0.25</v>
      </c>
      <c r="K12" s="7" t="s">
        <v>37</v>
      </c>
      <c r="L12" s="7">
        <v>113</v>
      </c>
      <c r="M12" s="7" t="s">
        <v>37</v>
      </c>
      <c r="N12" s="7">
        <v>41</v>
      </c>
    </row>
    <row r="13" spans="1:14" x14ac:dyDescent="0.25">
      <c r="A13" s="7" t="s">
        <v>38</v>
      </c>
      <c r="B13" s="7">
        <v>176</v>
      </c>
      <c r="C13" s="7" t="s">
        <v>38</v>
      </c>
      <c r="D13" s="7">
        <v>129</v>
      </c>
      <c r="E13" s="7" t="s">
        <v>38</v>
      </c>
      <c r="F13" s="7">
        <v>84</v>
      </c>
      <c r="G13" s="7" t="s">
        <v>38</v>
      </c>
      <c r="H13" s="7">
        <v>158</v>
      </c>
      <c r="I13" s="7" t="s">
        <v>38</v>
      </c>
      <c r="J13" s="7">
        <v>0.5</v>
      </c>
      <c r="K13" s="7" t="s">
        <v>38</v>
      </c>
      <c r="L13" s="7">
        <v>305</v>
      </c>
      <c r="M13" s="7" t="s">
        <v>38</v>
      </c>
      <c r="N13" s="7">
        <v>134.5</v>
      </c>
    </row>
    <row r="14" spans="1:14" x14ac:dyDescent="0.25">
      <c r="A14" s="7" t="s">
        <v>39</v>
      </c>
      <c r="B14" s="7">
        <v>3614</v>
      </c>
      <c r="C14" s="7" t="s">
        <v>39</v>
      </c>
      <c r="D14" s="7">
        <v>2491</v>
      </c>
      <c r="E14" s="7" t="s">
        <v>39</v>
      </c>
      <c r="F14" s="7">
        <v>2445</v>
      </c>
      <c r="G14" s="7" t="s">
        <v>39</v>
      </c>
      <c r="H14" s="7">
        <v>3384</v>
      </c>
      <c r="I14" s="7" t="s">
        <v>39</v>
      </c>
      <c r="J14" s="7">
        <v>11.099999999999998</v>
      </c>
      <c r="K14" s="7" t="s">
        <v>39</v>
      </c>
      <c r="L14" s="7">
        <v>6105</v>
      </c>
      <c r="M14" s="7" t="s">
        <v>39</v>
      </c>
      <c r="N14" s="7">
        <v>2138</v>
      </c>
    </row>
    <row r="15" spans="1:14" ht="15.75" thickBot="1" x14ac:dyDescent="0.3">
      <c r="A15" s="8" t="s">
        <v>40</v>
      </c>
      <c r="B15" s="8">
        <v>31</v>
      </c>
      <c r="C15" s="8" t="s">
        <v>40</v>
      </c>
      <c r="D15" s="8">
        <v>31</v>
      </c>
      <c r="E15" s="8" t="s">
        <v>40</v>
      </c>
      <c r="F15" s="8">
        <v>31</v>
      </c>
      <c r="G15" s="8" t="s">
        <v>40</v>
      </c>
      <c r="H15" s="8">
        <v>31</v>
      </c>
      <c r="I15" s="8" t="s">
        <v>40</v>
      </c>
      <c r="J15" s="8">
        <v>31</v>
      </c>
      <c r="K15" s="8" t="s">
        <v>40</v>
      </c>
      <c r="L15" s="8">
        <v>31</v>
      </c>
      <c r="M15" s="8" t="s">
        <v>40</v>
      </c>
      <c r="N15" s="8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L7" sqref="L7"/>
    </sheetView>
  </sheetViews>
  <sheetFormatPr defaultRowHeight="15" x14ac:dyDescent="0.25"/>
  <sheetData>
    <row r="1" spans="1:8" x14ac:dyDescent="0.25">
      <c r="A1" s="9"/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9</v>
      </c>
      <c r="H1" s="9" t="s">
        <v>10</v>
      </c>
    </row>
    <row r="2" spans="1:8" x14ac:dyDescent="0.25">
      <c r="A2" s="7" t="s">
        <v>2</v>
      </c>
      <c r="B2" s="7">
        <v>1</v>
      </c>
      <c r="C2" s="7"/>
      <c r="D2" s="7"/>
      <c r="E2" s="7"/>
      <c r="F2" s="7"/>
      <c r="G2" s="7"/>
      <c r="H2" s="7"/>
    </row>
    <row r="3" spans="1:8" x14ac:dyDescent="0.25">
      <c r="A3" s="7" t="s">
        <v>3</v>
      </c>
      <c r="B3" s="7">
        <v>0.99671433953351252</v>
      </c>
      <c r="C3" s="7">
        <v>1</v>
      </c>
      <c r="D3" s="7"/>
      <c r="E3" s="7"/>
      <c r="F3" s="7"/>
      <c r="G3" s="7"/>
      <c r="H3" s="7"/>
    </row>
    <row r="4" spans="1:8" x14ac:dyDescent="0.25">
      <c r="A4" s="7" t="s">
        <v>4</v>
      </c>
      <c r="B4" s="7">
        <v>0.47734477085330207</v>
      </c>
      <c r="C4" s="7">
        <v>0.4531156468834312</v>
      </c>
      <c r="D4" s="7">
        <v>1</v>
      </c>
      <c r="E4" s="7"/>
      <c r="F4" s="7"/>
      <c r="G4" s="7"/>
      <c r="H4" s="7"/>
    </row>
    <row r="5" spans="1:8" x14ac:dyDescent="0.25">
      <c r="A5" s="7" t="s">
        <v>5</v>
      </c>
      <c r="B5" s="7">
        <v>0.85751196053478562</v>
      </c>
      <c r="C5" s="7">
        <v>0.82633261245345535</v>
      </c>
      <c r="D5" s="7">
        <v>0.28720914844232059</v>
      </c>
      <c r="E5" s="7">
        <v>1</v>
      </c>
      <c r="F5" s="7"/>
      <c r="G5" s="7"/>
      <c r="H5" s="7"/>
    </row>
    <row r="6" spans="1:8" x14ac:dyDescent="0.25">
      <c r="A6" s="7" t="s">
        <v>6</v>
      </c>
      <c r="B6" s="7">
        <v>-0.27053035854558855</v>
      </c>
      <c r="C6" s="7">
        <v>-0.31808336893802647</v>
      </c>
      <c r="D6" s="7">
        <v>-3.3574567075296442E-2</v>
      </c>
      <c r="E6" s="7">
        <v>3.2040478806507705E-2</v>
      </c>
      <c r="F6" s="7">
        <v>1</v>
      </c>
      <c r="G6" s="7"/>
      <c r="H6" s="7"/>
    </row>
    <row r="7" spans="1:8" x14ac:dyDescent="0.25">
      <c r="A7" s="7" t="s">
        <v>9</v>
      </c>
      <c r="B7" s="7">
        <v>0.99930903775971747</v>
      </c>
      <c r="C7" s="7">
        <v>0.99903613231020372</v>
      </c>
      <c r="D7" s="7">
        <v>0.46661641888188654</v>
      </c>
      <c r="E7" s="7">
        <v>0.8439048036335306</v>
      </c>
      <c r="F7" s="7">
        <v>-0.29257237534797392</v>
      </c>
      <c r="G7" s="7">
        <v>1</v>
      </c>
      <c r="H7" s="7"/>
    </row>
    <row r="8" spans="1:8" ht="15.75" thickBot="1" x14ac:dyDescent="0.3">
      <c r="A8" s="8" t="s">
        <v>10</v>
      </c>
      <c r="B8" s="8">
        <v>0.46927551574100385</v>
      </c>
      <c r="C8" s="8">
        <v>0.42695527348229906</v>
      </c>
      <c r="D8" s="8">
        <v>0.33944650057286324</v>
      </c>
      <c r="E8" s="8">
        <v>0.60059337025935289</v>
      </c>
      <c r="F8" s="8">
        <v>0.70225907347496253</v>
      </c>
      <c r="G8" s="8">
        <v>0.4502389459684295</v>
      </c>
      <c r="H8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4" workbookViewId="0">
      <selection activeCell="L51" sqref="L51"/>
    </sheetView>
  </sheetViews>
  <sheetFormatPr defaultRowHeight="15" x14ac:dyDescent="0.25"/>
  <cols>
    <col min="1" max="1" width="8.42578125" bestFit="1" customWidth="1"/>
    <col min="2" max="2" width="8.42578125" customWidth="1"/>
    <col min="3" max="3" width="10.5703125" customWidth="1"/>
    <col min="4" max="4" width="9.140625" customWidth="1"/>
    <col min="5" max="5" width="9.5703125" customWidth="1"/>
    <col min="6" max="6" width="14.7109375" customWidth="1"/>
    <col min="7" max="7" width="10.140625" customWidth="1"/>
    <col min="8" max="8" width="11.85546875" customWidth="1"/>
    <col min="10" max="10" width="10.5703125" bestFit="1" customWidth="1"/>
  </cols>
  <sheetData>
    <row r="1" spans="1:10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 spans="1:10" x14ac:dyDescent="0.25">
      <c r="A2" s="1">
        <v>42552</v>
      </c>
      <c r="B2" s="1" t="str">
        <f>TEXT(WEEKDAY(Table1[Date]), "dddd")</f>
        <v>Friday</v>
      </c>
      <c r="C2" t="s">
        <v>7</v>
      </c>
      <c r="D2">
        <v>97</v>
      </c>
      <c r="E2">
        <v>67</v>
      </c>
      <c r="F2">
        <v>70</v>
      </c>
      <c r="G2">
        <v>90</v>
      </c>
      <c r="H2">
        <v>0.25</v>
      </c>
      <c r="I2">
        <f>D2:D32+E2:E32</f>
        <v>164</v>
      </c>
      <c r="J2" s="3">
        <f>Table1[Sales]*Table1[Price]</f>
        <v>41</v>
      </c>
    </row>
    <row r="3" spans="1:10" x14ac:dyDescent="0.25">
      <c r="A3" s="1">
        <v>42553</v>
      </c>
      <c r="B3" s="1" t="str">
        <f>TEXT(WEEKDAY(Table1[Date]), "dddd")</f>
        <v>Saturday</v>
      </c>
      <c r="C3" t="s">
        <v>7</v>
      </c>
      <c r="D3">
        <v>98</v>
      </c>
      <c r="E3">
        <v>67</v>
      </c>
      <c r="F3">
        <v>72</v>
      </c>
      <c r="G3">
        <v>90</v>
      </c>
      <c r="H3">
        <v>0.25</v>
      </c>
      <c r="I3">
        <f t="shared" ref="I3:I32" si="0">D3:D33+E3:E33</f>
        <v>165</v>
      </c>
      <c r="J3" s="3">
        <f>Table1[Sales]*Table1[Price]</f>
        <v>41.25</v>
      </c>
    </row>
    <row r="4" spans="1:10" x14ac:dyDescent="0.25">
      <c r="A4" s="1">
        <v>42554</v>
      </c>
      <c r="B4" s="1" t="str">
        <f>TEXT(WEEKDAY(Table1[Date]), "dddd")</f>
        <v>Sunday</v>
      </c>
      <c r="C4" t="s">
        <v>7</v>
      </c>
      <c r="D4">
        <v>110</v>
      </c>
      <c r="E4">
        <v>77</v>
      </c>
      <c r="F4">
        <v>71</v>
      </c>
      <c r="G4">
        <v>104</v>
      </c>
      <c r="H4">
        <v>0.25</v>
      </c>
      <c r="I4">
        <f t="shared" si="0"/>
        <v>187</v>
      </c>
      <c r="J4" s="3">
        <f>Table1[Sales]*Table1[Price]</f>
        <v>46.75</v>
      </c>
    </row>
    <row r="5" spans="1:10" x14ac:dyDescent="0.25">
      <c r="A5" s="1">
        <v>42555</v>
      </c>
      <c r="B5" s="1" t="str">
        <f>TEXT(WEEKDAY(Table1[Date]), "dddd")</f>
        <v>Monday</v>
      </c>
      <c r="C5" t="s">
        <v>8</v>
      </c>
      <c r="D5">
        <v>134</v>
      </c>
      <c r="E5">
        <v>99</v>
      </c>
      <c r="F5">
        <v>76</v>
      </c>
      <c r="G5">
        <v>98</v>
      </c>
      <c r="H5">
        <v>0.25</v>
      </c>
      <c r="I5">
        <f t="shared" si="0"/>
        <v>233</v>
      </c>
      <c r="J5" s="3">
        <f>Table1[Sales]*Table1[Price]</f>
        <v>58.25</v>
      </c>
    </row>
    <row r="6" spans="1:10" x14ac:dyDescent="0.25">
      <c r="A6" s="1">
        <v>42556</v>
      </c>
      <c r="B6" s="1" t="str">
        <f>TEXT(WEEKDAY(Table1[Date]), "dddd")</f>
        <v>Tuesday</v>
      </c>
      <c r="C6" t="s">
        <v>8</v>
      </c>
      <c r="D6">
        <v>159</v>
      </c>
      <c r="E6">
        <v>118</v>
      </c>
      <c r="F6">
        <v>78</v>
      </c>
      <c r="G6">
        <v>135</v>
      </c>
      <c r="H6">
        <v>0.25</v>
      </c>
      <c r="I6">
        <f t="shared" si="0"/>
        <v>277</v>
      </c>
      <c r="J6" s="3">
        <f>Table1[Sales]*Table1[Price]</f>
        <v>69.25</v>
      </c>
    </row>
    <row r="7" spans="1:10" x14ac:dyDescent="0.25">
      <c r="A7" s="1">
        <v>42557</v>
      </c>
      <c r="B7" s="1" t="str">
        <f>TEXT(WEEKDAY(Table1[Date]), "dddd")</f>
        <v>Wednesday</v>
      </c>
      <c r="C7" t="s">
        <v>8</v>
      </c>
      <c r="D7">
        <v>103</v>
      </c>
      <c r="E7">
        <v>69</v>
      </c>
      <c r="F7">
        <v>82</v>
      </c>
      <c r="G7">
        <v>90</v>
      </c>
      <c r="H7">
        <v>0.25</v>
      </c>
      <c r="I7">
        <f t="shared" si="0"/>
        <v>172</v>
      </c>
      <c r="J7" s="3">
        <f>Table1[Sales]*Table1[Price]</f>
        <v>43</v>
      </c>
    </row>
    <row r="8" spans="1:10" x14ac:dyDescent="0.25">
      <c r="A8" s="1">
        <v>42558</v>
      </c>
      <c r="B8" s="1" t="str">
        <f>TEXT(WEEKDAY(Table1[Date]), "dddd")</f>
        <v>Thursday</v>
      </c>
      <c r="C8" t="s">
        <v>8</v>
      </c>
      <c r="D8">
        <v>143</v>
      </c>
      <c r="E8">
        <v>101</v>
      </c>
      <c r="F8">
        <v>81</v>
      </c>
      <c r="G8">
        <v>135</v>
      </c>
      <c r="H8">
        <v>0.25</v>
      </c>
      <c r="I8">
        <f t="shared" si="0"/>
        <v>244</v>
      </c>
      <c r="J8" s="3">
        <f>Table1[Sales]*Table1[Price]</f>
        <v>61</v>
      </c>
    </row>
    <row r="9" spans="1:10" x14ac:dyDescent="0.25">
      <c r="A9" s="1">
        <v>42560</v>
      </c>
      <c r="B9" s="1" t="str">
        <f>TEXT(WEEKDAY(Table1[Date]), "dddd")</f>
        <v>Saturday</v>
      </c>
      <c r="C9" t="s">
        <v>8</v>
      </c>
      <c r="D9">
        <v>134</v>
      </c>
      <c r="E9">
        <v>95</v>
      </c>
      <c r="F9">
        <v>80</v>
      </c>
      <c r="G9">
        <v>126</v>
      </c>
      <c r="H9">
        <v>0.25</v>
      </c>
      <c r="I9">
        <f t="shared" si="0"/>
        <v>229</v>
      </c>
      <c r="J9" s="3">
        <f>Table1[Sales]*Table1[Price]</f>
        <v>57.25</v>
      </c>
    </row>
    <row r="10" spans="1:10" x14ac:dyDescent="0.25">
      <c r="A10" s="1">
        <v>42561</v>
      </c>
      <c r="B10" s="1" t="str">
        <f>TEXT(WEEKDAY(Table1[Date]), "dddd")</f>
        <v>Sunday</v>
      </c>
      <c r="C10" t="s">
        <v>8</v>
      </c>
      <c r="D10">
        <v>140</v>
      </c>
      <c r="E10">
        <v>98</v>
      </c>
      <c r="F10">
        <v>82</v>
      </c>
      <c r="G10">
        <v>131</v>
      </c>
      <c r="H10">
        <v>0.25</v>
      </c>
      <c r="I10">
        <f t="shared" si="0"/>
        <v>238</v>
      </c>
      <c r="J10" s="3">
        <f>Table1[Sales]*Table1[Price]</f>
        <v>59.5</v>
      </c>
    </row>
    <row r="11" spans="1:10" x14ac:dyDescent="0.25">
      <c r="A11" s="1">
        <v>42562</v>
      </c>
      <c r="B11" s="1" t="str">
        <f>TEXT(WEEKDAY(Table1[Date]), "dddd")</f>
        <v>Monday</v>
      </c>
      <c r="C11" t="s">
        <v>8</v>
      </c>
      <c r="D11">
        <v>162</v>
      </c>
      <c r="E11">
        <v>120</v>
      </c>
      <c r="F11">
        <v>83</v>
      </c>
      <c r="G11">
        <v>135</v>
      </c>
      <c r="H11">
        <v>0.25</v>
      </c>
      <c r="I11">
        <f t="shared" si="0"/>
        <v>282</v>
      </c>
      <c r="J11" s="3">
        <f>Table1[Sales]*Table1[Price]</f>
        <v>70.5</v>
      </c>
    </row>
    <row r="12" spans="1:10" x14ac:dyDescent="0.25">
      <c r="A12" s="1">
        <v>42563</v>
      </c>
      <c r="B12" s="1" t="str">
        <f>TEXT(WEEKDAY(Table1[Date]), "dddd")</f>
        <v>Tuesday</v>
      </c>
      <c r="C12" t="s">
        <v>8</v>
      </c>
      <c r="D12">
        <v>130</v>
      </c>
      <c r="E12">
        <v>95</v>
      </c>
      <c r="F12">
        <v>84</v>
      </c>
      <c r="G12">
        <v>99</v>
      </c>
      <c r="H12">
        <v>0.25</v>
      </c>
      <c r="I12">
        <f t="shared" si="0"/>
        <v>225</v>
      </c>
      <c r="J12" s="3">
        <f>Table1[Sales]*Table1[Price]</f>
        <v>56.25</v>
      </c>
    </row>
    <row r="13" spans="1:10" x14ac:dyDescent="0.25">
      <c r="A13" s="1">
        <v>42564</v>
      </c>
      <c r="B13" s="1" t="str">
        <f>TEXT(WEEKDAY(Table1[Date]), "dddd")</f>
        <v>Wednesday</v>
      </c>
      <c r="C13" t="s">
        <v>8</v>
      </c>
      <c r="D13">
        <v>109</v>
      </c>
      <c r="E13">
        <v>75</v>
      </c>
      <c r="F13">
        <v>77</v>
      </c>
      <c r="G13">
        <v>99</v>
      </c>
      <c r="H13">
        <v>0.25</v>
      </c>
      <c r="I13">
        <f t="shared" si="0"/>
        <v>184</v>
      </c>
      <c r="J13" s="3">
        <f>Table1[Sales]*Table1[Price]</f>
        <v>46</v>
      </c>
    </row>
    <row r="14" spans="1:10" x14ac:dyDescent="0.25">
      <c r="A14" s="1">
        <v>42565</v>
      </c>
      <c r="B14" s="1" t="str">
        <f>TEXT(WEEKDAY(Table1[Date]), "dddd")</f>
        <v>Thursday</v>
      </c>
      <c r="C14" t="s">
        <v>8</v>
      </c>
      <c r="D14">
        <v>122</v>
      </c>
      <c r="E14">
        <v>85</v>
      </c>
      <c r="F14">
        <v>78</v>
      </c>
      <c r="G14">
        <v>113</v>
      </c>
      <c r="H14">
        <v>0.25</v>
      </c>
      <c r="I14">
        <f t="shared" si="0"/>
        <v>207</v>
      </c>
      <c r="J14" s="3">
        <f>Table1[Sales]*Table1[Price]</f>
        <v>51.75</v>
      </c>
    </row>
    <row r="15" spans="1:10" x14ac:dyDescent="0.25">
      <c r="A15" s="1">
        <v>42566</v>
      </c>
      <c r="B15" s="1" t="str">
        <f>TEXT(WEEKDAY(Table1[Date]), "dddd")</f>
        <v>Friday</v>
      </c>
      <c r="C15" t="s">
        <v>8</v>
      </c>
      <c r="D15">
        <v>98</v>
      </c>
      <c r="E15">
        <v>62</v>
      </c>
      <c r="F15">
        <v>75</v>
      </c>
      <c r="G15">
        <v>108</v>
      </c>
      <c r="H15">
        <v>0.5</v>
      </c>
      <c r="I15">
        <f t="shared" si="0"/>
        <v>160</v>
      </c>
      <c r="J15" s="3">
        <f>Table1[Sales]*Table1[Price]</f>
        <v>80</v>
      </c>
    </row>
    <row r="16" spans="1:10" x14ac:dyDescent="0.25">
      <c r="A16" s="1">
        <v>42567</v>
      </c>
      <c r="B16" s="1" t="str">
        <f>TEXT(WEEKDAY(Table1[Date]), "dddd")</f>
        <v>Saturday</v>
      </c>
      <c r="C16" t="s">
        <v>8</v>
      </c>
      <c r="D16">
        <v>81</v>
      </c>
      <c r="E16">
        <v>50</v>
      </c>
      <c r="F16">
        <v>74</v>
      </c>
      <c r="G16">
        <v>90</v>
      </c>
      <c r="H16">
        <v>0.5</v>
      </c>
      <c r="I16">
        <f t="shared" si="0"/>
        <v>131</v>
      </c>
      <c r="J16" s="3">
        <f>Table1[Sales]*Table1[Price]</f>
        <v>65.5</v>
      </c>
    </row>
    <row r="17" spans="1:10" x14ac:dyDescent="0.25">
      <c r="A17" s="1">
        <v>42568</v>
      </c>
      <c r="B17" s="1" t="str">
        <f>TEXT(WEEKDAY(Table1[Date]), "dddd")</f>
        <v>Sunday</v>
      </c>
      <c r="C17" t="s">
        <v>8</v>
      </c>
      <c r="D17">
        <v>115</v>
      </c>
      <c r="E17">
        <v>76</v>
      </c>
      <c r="F17">
        <v>77</v>
      </c>
      <c r="G17">
        <v>126</v>
      </c>
      <c r="H17">
        <v>0.5</v>
      </c>
      <c r="I17">
        <f t="shared" si="0"/>
        <v>191</v>
      </c>
      <c r="J17" s="3">
        <f>Table1[Sales]*Table1[Price]</f>
        <v>95.5</v>
      </c>
    </row>
    <row r="18" spans="1:10" x14ac:dyDescent="0.25">
      <c r="A18" s="1">
        <v>42569</v>
      </c>
      <c r="B18" s="1" t="str">
        <f>TEXT(WEEKDAY(Table1[Date]), "dddd")</f>
        <v>Monday</v>
      </c>
      <c r="C18" t="s">
        <v>7</v>
      </c>
      <c r="D18">
        <v>131</v>
      </c>
      <c r="E18">
        <v>92</v>
      </c>
      <c r="F18">
        <v>81</v>
      </c>
      <c r="G18">
        <v>122</v>
      </c>
      <c r="H18">
        <v>0.5</v>
      </c>
      <c r="I18">
        <f t="shared" si="0"/>
        <v>223</v>
      </c>
      <c r="J18" s="3">
        <f>Table1[Sales]*Table1[Price]</f>
        <v>111.5</v>
      </c>
    </row>
    <row r="19" spans="1:10" x14ac:dyDescent="0.25">
      <c r="A19" s="1">
        <v>42570</v>
      </c>
      <c r="B19" s="1" t="str">
        <f>TEXT(WEEKDAY(Table1[Date]), "dddd")</f>
        <v>Tuesday</v>
      </c>
      <c r="C19" t="s">
        <v>7</v>
      </c>
      <c r="D19">
        <v>122</v>
      </c>
      <c r="E19">
        <v>85</v>
      </c>
      <c r="F19">
        <v>78</v>
      </c>
      <c r="G19">
        <v>113</v>
      </c>
      <c r="H19">
        <v>0.5</v>
      </c>
      <c r="I19">
        <f t="shared" si="0"/>
        <v>207</v>
      </c>
      <c r="J19" s="3">
        <f>Table1[Sales]*Table1[Price]</f>
        <v>103.5</v>
      </c>
    </row>
    <row r="20" spans="1:10" x14ac:dyDescent="0.25">
      <c r="A20" s="1">
        <v>42571</v>
      </c>
      <c r="B20" s="1" t="str">
        <f>TEXT(WEEKDAY(Table1[Date]), "dddd")</f>
        <v>Wednesday</v>
      </c>
      <c r="C20" t="s">
        <v>7</v>
      </c>
      <c r="D20">
        <v>71</v>
      </c>
      <c r="E20">
        <v>42</v>
      </c>
      <c r="F20">
        <v>70</v>
      </c>
      <c r="G20">
        <v>109</v>
      </c>
      <c r="H20">
        <v>0.5</v>
      </c>
      <c r="I20">
        <f t="shared" si="0"/>
        <v>113</v>
      </c>
      <c r="J20" s="3">
        <f>Table1[Sales]*Table1[Price]</f>
        <v>56.5</v>
      </c>
    </row>
    <row r="21" spans="1:10" x14ac:dyDescent="0.25">
      <c r="A21" s="1">
        <v>42572</v>
      </c>
      <c r="B21" s="1" t="str">
        <f>TEXT(WEEKDAY(Table1[Date]), "dddd")</f>
        <v>Thursday</v>
      </c>
      <c r="C21" t="s">
        <v>7</v>
      </c>
      <c r="D21">
        <v>83</v>
      </c>
      <c r="E21">
        <v>50</v>
      </c>
      <c r="F21">
        <v>77</v>
      </c>
      <c r="G21">
        <v>90</v>
      </c>
      <c r="H21">
        <v>0.5</v>
      </c>
      <c r="I21">
        <f t="shared" si="0"/>
        <v>133</v>
      </c>
      <c r="J21" s="3">
        <f>Table1[Sales]*Table1[Price]</f>
        <v>66.5</v>
      </c>
    </row>
    <row r="22" spans="1:10" x14ac:dyDescent="0.25">
      <c r="A22" s="1">
        <v>42573</v>
      </c>
      <c r="B22" s="1" t="str">
        <f>TEXT(WEEKDAY(Table1[Date]), "dddd")</f>
        <v>Friday</v>
      </c>
      <c r="C22" t="s">
        <v>7</v>
      </c>
      <c r="D22">
        <v>112</v>
      </c>
      <c r="E22">
        <v>75</v>
      </c>
      <c r="F22">
        <v>80</v>
      </c>
      <c r="G22">
        <v>108</v>
      </c>
      <c r="H22">
        <v>0.5</v>
      </c>
      <c r="I22">
        <f t="shared" si="0"/>
        <v>187</v>
      </c>
      <c r="J22" s="3">
        <f>Table1[Sales]*Table1[Price]</f>
        <v>93.5</v>
      </c>
    </row>
    <row r="23" spans="1:10" x14ac:dyDescent="0.25">
      <c r="A23" s="1">
        <v>42574</v>
      </c>
      <c r="B23" s="1" t="str">
        <f>TEXT(WEEKDAY(Table1[Date]), "dddd")</f>
        <v>Saturday</v>
      </c>
      <c r="C23" t="s">
        <v>7</v>
      </c>
      <c r="D23">
        <v>120</v>
      </c>
      <c r="E23">
        <v>82</v>
      </c>
      <c r="F23">
        <v>81</v>
      </c>
      <c r="G23">
        <v>117</v>
      </c>
      <c r="H23">
        <v>0.5</v>
      </c>
      <c r="I23">
        <f t="shared" si="0"/>
        <v>202</v>
      </c>
      <c r="J23" s="3">
        <f>Table1[Sales]*Table1[Price]</f>
        <v>101</v>
      </c>
    </row>
    <row r="24" spans="1:10" x14ac:dyDescent="0.25">
      <c r="A24" s="1">
        <v>42575</v>
      </c>
      <c r="B24" s="1" t="str">
        <f>TEXT(WEEKDAY(Table1[Date]), "dddd")</f>
        <v>Sunday</v>
      </c>
      <c r="C24" t="s">
        <v>7</v>
      </c>
      <c r="D24">
        <v>121</v>
      </c>
      <c r="E24">
        <v>82</v>
      </c>
      <c r="F24">
        <v>82</v>
      </c>
      <c r="G24">
        <v>117</v>
      </c>
      <c r="H24">
        <v>0.5</v>
      </c>
      <c r="I24">
        <f t="shared" si="0"/>
        <v>203</v>
      </c>
      <c r="J24" s="3">
        <f>Table1[Sales]*Table1[Price]</f>
        <v>101.5</v>
      </c>
    </row>
    <row r="25" spans="1:10" x14ac:dyDescent="0.25">
      <c r="A25" s="1">
        <v>42576</v>
      </c>
      <c r="B25" s="1" t="str">
        <f>TEXT(WEEKDAY(Table1[Date]), "dddd")</f>
        <v>Monday</v>
      </c>
      <c r="C25" t="s">
        <v>7</v>
      </c>
      <c r="D25">
        <v>156</v>
      </c>
      <c r="E25">
        <v>113</v>
      </c>
      <c r="F25">
        <v>84</v>
      </c>
      <c r="G25">
        <v>135</v>
      </c>
      <c r="H25">
        <v>0.5</v>
      </c>
      <c r="I25">
        <f t="shared" si="0"/>
        <v>269</v>
      </c>
      <c r="J25" s="3">
        <f>Table1[Sales]*Table1[Price]</f>
        <v>134.5</v>
      </c>
    </row>
    <row r="26" spans="1:10" x14ac:dyDescent="0.25">
      <c r="A26" s="1">
        <v>42577</v>
      </c>
      <c r="B26" s="1" t="str">
        <f>TEXT(WEEKDAY(Table1[Date]), "dddd")</f>
        <v>Tuesday</v>
      </c>
      <c r="C26" t="s">
        <v>7</v>
      </c>
      <c r="D26">
        <v>176</v>
      </c>
      <c r="E26">
        <v>129</v>
      </c>
      <c r="F26">
        <v>83</v>
      </c>
      <c r="G26">
        <v>158</v>
      </c>
      <c r="H26">
        <v>0.35</v>
      </c>
      <c r="I26">
        <f t="shared" si="0"/>
        <v>305</v>
      </c>
      <c r="J26" s="3">
        <f>Table1[Sales]*Table1[Price]</f>
        <v>106.75</v>
      </c>
    </row>
    <row r="27" spans="1:10" x14ac:dyDescent="0.25">
      <c r="A27" s="1">
        <v>42578</v>
      </c>
      <c r="B27" s="1" t="str">
        <f>TEXT(WEEKDAY(Table1[Date]), "dddd")</f>
        <v>Wednesday</v>
      </c>
      <c r="C27" t="s">
        <v>7</v>
      </c>
      <c r="D27">
        <v>104</v>
      </c>
      <c r="E27">
        <v>68</v>
      </c>
      <c r="F27">
        <v>80</v>
      </c>
      <c r="G27">
        <v>99</v>
      </c>
      <c r="H27">
        <v>0.35</v>
      </c>
      <c r="I27">
        <f t="shared" si="0"/>
        <v>172</v>
      </c>
      <c r="J27" s="3">
        <f>Table1[Sales]*Table1[Price]</f>
        <v>60.199999999999996</v>
      </c>
    </row>
    <row r="28" spans="1:10" x14ac:dyDescent="0.25">
      <c r="A28" s="1">
        <v>42579</v>
      </c>
      <c r="B28" s="1" t="str">
        <f>TEXT(WEEKDAY(Table1[Date]), "dddd")</f>
        <v>Thursday</v>
      </c>
      <c r="C28" t="s">
        <v>7</v>
      </c>
      <c r="D28">
        <v>96</v>
      </c>
      <c r="E28">
        <v>63</v>
      </c>
      <c r="F28">
        <v>82</v>
      </c>
      <c r="G28">
        <v>90</v>
      </c>
      <c r="H28">
        <v>0.35</v>
      </c>
      <c r="I28">
        <f t="shared" si="0"/>
        <v>159</v>
      </c>
      <c r="J28" s="3">
        <f>Table1[Sales]*Table1[Price]</f>
        <v>55.65</v>
      </c>
    </row>
    <row r="29" spans="1:10" x14ac:dyDescent="0.25">
      <c r="A29" s="1">
        <v>42580</v>
      </c>
      <c r="B29" s="1" t="str">
        <f>TEXT(WEEKDAY(Table1[Date]), "dddd")</f>
        <v>Friday</v>
      </c>
      <c r="C29" t="s">
        <v>7</v>
      </c>
      <c r="D29">
        <v>100</v>
      </c>
      <c r="E29">
        <v>66</v>
      </c>
      <c r="F29">
        <v>81</v>
      </c>
      <c r="G29">
        <v>95</v>
      </c>
      <c r="H29">
        <v>0.35</v>
      </c>
      <c r="I29">
        <f t="shared" si="0"/>
        <v>166</v>
      </c>
      <c r="J29" s="3">
        <f>Table1[Sales]*Table1[Price]</f>
        <v>58.099999999999994</v>
      </c>
    </row>
    <row r="30" spans="1:10" x14ac:dyDescent="0.25">
      <c r="A30" s="1">
        <v>42581</v>
      </c>
      <c r="B30" s="1" t="str">
        <f>TEXT(WEEKDAY(Table1[Date]), "dddd")</f>
        <v>Saturday</v>
      </c>
      <c r="C30" t="s">
        <v>8</v>
      </c>
      <c r="D30">
        <v>88</v>
      </c>
      <c r="E30">
        <v>57</v>
      </c>
      <c r="F30">
        <v>82</v>
      </c>
      <c r="G30">
        <v>81</v>
      </c>
      <c r="H30">
        <v>0.35</v>
      </c>
      <c r="I30">
        <f t="shared" si="0"/>
        <v>145</v>
      </c>
      <c r="J30" s="3">
        <f>Table1[Sales]*Table1[Price]</f>
        <v>50.75</v>
      </c>
    </row>
    <row r="31" spans="1:10" x14ac:dyDescent="0.25">
      <c r="A31" s="1">
        <v>42582</v>
      </c>
      <c r="B31" s="1" t="str">
        <f>TEXT(WEEKDAY(Table1[Date]), "dddd")</f>
        <v>Sunday</v>
      </c>
      <c r="C31" t="s">
        <v>8</v>
      </c>
      <c r="D31">
        <v>76</v>
      </c>
      <c r="E31">
        <v>47</v>
      </c>
      <c r="F31">
        <v>82</v>
      </c>
      <c r="G31">
        <v>68</v>
      </c>
      <c r="H31">
        <v>0.35</v>
      </c>
      <c r="I31">
        <f t="shared" si="0"/>
        <v>123</v>
      </c>
      <c r="J31" s="3">
        <f>Table1[Sales]*Table1[Price]</f>
        <v>43.05</v>
      </c>
    </row>
    <row r="32" spans="1:10" x14ac:dyDescent="0.25">
      <c r="A32" s="1">
        <v>42583</v>
      </c>
      <c r="B32" s="1" t="str">
        <f>TEXT(WEEKDAY(Table1[Date]), "dddd")</f>
        <v>Monday</v>
      </c>
      <c r="C32" t="s">
        <v>8</v>
      </c>
      <c r="D32">
        <v>123</v>
      </c>
      <c r="E32">
        <v>86</v>
      </c>
      <c r="F32">
        <v>82</v>
      </c>
      <c r="G32">
        <v>113</v>
      </c>
      <c r="H32">
        <v>0.25</v>
      </c>
      <c r="I32">
        <f t="shared" si="0"/>
        <v>209</v>
      </c>
      <c r="J32" s="3">
        <f>Table1[Sales]*Table1[Price]</f>
        <v>52.25</v>
      </c>
    </row>
    <row r="33" spans="1:10" x14ac:dyDescent="0.25">
      <c r="A33" s="2">
        <f>COUNT(Table1[Date])</f>
        <v>31</v>
      </c>
      <c r="B33" s="1"/>
      <c r="D33">
        <f>AVERAGE(Table1[Lemon])</f>
        <v>116.58064516129032</v>
      </c>
      <c r="E33">
        <f>AVERAGE(Table1[Orange])</f>
        <v>80.354838709677423</v>
      </c>
      <c r="F33">
        <f>MAX(Table1[Temperature])</f>
        <v>84</v>
      </c>
      <c r="I33" s="2">
        <f>SUM(Table1[Sales])</f>
        <v>6105</v>
      </c>
      <c r="J33" s="3">
        <f>SUM(Table1[Revenue])</f>
        <v>2138</v>
      </c>
    </row>
    <row r="35" spans="1:10" x14ac:dyDescent="0.25">
      <c r="A35">
        <f>_xlfn.Z.TEST(Table1[Sales],200)</f>
        <v>0.63825155304809944</v>
      </c>
    </row>
    <row r="52" spans="3:4" x14ac:dyDescent="0.25">
      <c r="C52" t="s">
        <v>12</v>
      </c>
      <c r="D52">
        <f>COUNT(G31)</f>
        <v>1</v>
      </c>
    </row>
    <row r="53" spans="3:4" x14ac:dyDescent="0.25">
      <c r="C53" t="s">
        <v>13</v>
      </c>
      <c r="D53">
        <f>COUNT(G2,G3,G5,G7,G12,G13,G16,G21,G27,G28,G29,G30)</f>
        <v>12</v>
      </c>
    </row>
    <row r="54" spans="3:4" x14ac:dyDescent="0.25">
      <c r="C54" t="s">
        <v>14</v>
      </c>
      <c r="D54">
        <f>COUNT(G4,G14,G15,G18,G19,G20,G22,G23,G24,G32)</f>
        <v>10</v>
      </c>
    </row>
    <row r="55" spans="3:4" x14ac:dyDescent="0.25">
      <c r="C55" t="s">
        <v>15</v>
      </c>
      <c r="D55">
        <f>COUNT(G6,G8,G10,G11,G9,G17,G25)</f>
        <v>7</v>
      </c>
    </row>
    <row r="56" spans="3:4" x14ac:dyDescent="0.25">
      <c r="C56" t="s">
        <v>16</v>
      </c>
      <c r="D56">
        <f>COUNT(G26)</f>
        <v>1</v>
      </c>
    </row>
  </sheetData>
  <conditionalFormatting sqref="J1:J32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{B9C6E9D3-6FEE-48DE-B79C-3C420FC24DE2}</x14:id>
        </ext>
      </extLst>
    </cfRule>
  </conditionalFormatting>
  <conditionalFormatting sqref="F1:F32">
    <cfRule type="colorScale" priority="11">
      <colorScale>
        <cfvo type="min"/>
        <cfvo type="max"/>
        <color rgb="FFFF0000"/>
        <color rgb="FFFFEF9C"/>
      </colorScale>
    </cfRule>
    <cfRule type="colorScale" priority="10">
      <colorScale>
        <cfvo type="min"/>
        <cfvo type="max"/>
        <color rgb="FFFF7128"/>
        <color theme="0"/>
      </colorScale>
    </cfRule>
    <cfRule type="colorScale" priority="9">
      <colorScale>
        <cfvo type="min"/>
        <cfvo type="max"/>
        <color rgb="FFC00000"/>
        <color theme="0"/>
      </colorScale>
    </cfRule>
  </conditionalFormatting>
  <conditionalFormatting sqref="F2:F32">
    <cfRule type="colorScale" priority="8">
      <colorScale>
        <cfvo type="min"/>
        <cfvo type="max"/>
        <color rgb="FFFF1919"/>
        <color theme="0"/>
      </colorScale>
    </cfRule>
    <cfRule type="colorScale" priority="5">
      <colorScale>
        <cfvo type="min"/>
        <cfvo type="max"/>
        <color theme="0"/>
        <color rgb="FFFF1919"/>
      </colorScale>
    </cfRule>
    <cfRule type="colorScale" priority="1">
      <colorScale>
        <cfvo type="min"/>
        <cfvo type="max"/>
        <color theme="0"/>
        <color rgb="FFFF5353"/>
      </colorScale>
    </cfRule>
  </conditionalFormatting>
  <conditionalFormatting sqref="I2:I32">
    <cfRule type="top10" dxfId="8" priority="3" percent="1" rank="10"/>
    <cfRule type="top10" dxfId="7" priority="2" percent="1" bottom="1" rank="10"/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C6E9D3-6FEE-48DE-B79C-3C420FC24DE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J1:J32</xm:sqref>
        </x14:conditionalFormatting>
        <x14:conditionalFormatting xmlns:xm="http://schemas.microsoft.com/office/excel/2006/main">
          <x14:cfRule type="iconSet" priority="4" id="{54F68199-3AEC-4D9D-AA5E-8F1D50BFCCB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G2:G32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Sheet1!I2:I32</xm:f>
              <xm:sqref>I34</xm:sqref>
            </x14:sparkline>
          </x14:sparklines>
        </x14:sparklineGroup>
        <x14:sparklineGroup manualMax="0" manualMin="0"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Sheet1!H2:H32</xm:f>
              <xm:sqref>H33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2021-11-12T06:28:00Z</dcterms:created>
  <dcterms:modified xsi:type="dcterms:W3CDTF">2021-12-11T04:48:16Z</dcterms:modified>
</cp:coreProperties>
</file>