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rsus Sudbury" sheetId="1" r:id="rId3"/>
  </sheets>
  <definedNames/>
  <calcPr/>
</workbook>
</file>

<file path=xl/sharedStrings.xml><?xml version="1.0" encoding="utf-8"?>
<sst xmlns="http://schemas.openxmlformats.org/spreadsheetml/2006/main" count="98" uniqueCount="67">
  <si>
    <t>Opponent</t>
  </si>
  <si>
    <t>Sehmesi</t>
  </si>
  <si>
    <t>Location</t>
  </si>
  <si>
    <t>Wuxqykdwks Hury Sqyccv</t>
  </si>
  <si>
    <t>Event</t>
  </si>
  <si>
    <t>Date</t>
  </si>
  <si>
    <t>Coaches</t>
  </si>
  <si>
    <t>Attendance</t>
  </si>
  <si>
    <t>~50</t>
  </si>
  <si>
    <t>Winchester 8GB</t>
  </si>
  <si>
    <t>First Name</t>
  </si>
  <si>
    <t>Last Name</t>
  </si>
  <si>
    <t>#</t>
  </si>
  <si>
    <t>PTS</t>
  </si>
  <si>
    <t>TS</t>
  </si>
  <si>
    <t>FG</t>
  </si>
  <si>
    <t>FGA</t>
  </si>
  <si>
    <t>FG%</t>
  </si>
  <si>
    <t>2P</t>
  </si>
  <si>
    <t>2PA</t>
  </si>
  <si>
    <t>3P</t>
  </si>
  <si>
    <t>3PA</t>
  </si>
  <si>
    <t>3P%</t>
  </si>
  <si>
    <t>FT</t>
  </si>
  <si>
    <t>FTA</t>
  </si>
  <si>
    <t>FT%</t>
  </si>
  <si>
    <t>MP</t>
  </si>
  <si>
    <t>ORB</t>
  </si>
  <si>
    <t>DRB</t>
  </si>
  <si>
    <t>TRB</t>
  </si>
  <si>
    <t>AST</t>
  </si>
  <si>
    <t>STL</t>
  </si>
  <si>
    <t>BLK</t>
  </si>
  <si>
    <t>TOV</t>
  </si>
  <si>
    <t>PF</t>
  </si>
  <si>
    <t>GmSc</t>
  </si>
  <si>
    <t>Bskxhjx</t>
  </si>
  <si>
    <t>Rcdd</t>
  </si>
  <si>
    <t>Cjvoux</t>
  </si>
  <si>
    <t>Pjrjx</t>
  </si>
  <si>
    <t>Jehk</t>
  </si>
  <si>
    <t>Ljxfkjs</t>
  </si>
  <si>
    <t>Jcyx</t>
  </si>
  <si>
    <t>Dknuqyjkvud</t>
  </si>
  <si>
    <t>Jjqzdcx</t>
  </si>
  <si>
    <t>Jevujx</t>
  </si>
  <si>
    <t>Mjvvcok</t>
  </si>
  <si>
    <t>Mjwwyka</t>
  </si>
  <si>
    <t>He</t>
  </si>
  <si>
    <t>Nkh</t>
  </si>
  <si>
    <t>Ksjfw</t>
  </si>
  <si>
    <t>Oakx</t>
  </si>
  <si>
    <t>Swkdxki</t>
  </si>
  <si>
    <t>Ccxcs</t>
  </si>
  <si>
    <t>Bskxxjx</t>
  </si>
  <si>
    <t>Scskx</t>
  </si>
  <si>
    <t>Pjwkv</t>
  </si>
  <si>
    <t>Tycnjd</t>
  </si>
  <si>
    <t>Ljnbksw</t>
  </si>
  <si>
    <t>Wuvv</t>
  </si>
  <si>
    <t>Guxhkv</t>
  </si>
  <si>
    <t>Total</t>
  </si>
  <si>
    <t>?</t>
  </si>
  <si>
    <t>Cambridge 8A</t>
  </si>
  <si>
    <t xml:space="preserve">vs. Sehmesi 12/02/2018 12:30 pm
Wuxqykdwks home
Sehmesi away
ROSTER:
BR   B   B   Bskxhjx   Rcdd          12
CP   V   V   Cjvoux    Pjrjx         2
JL   D   U   Jehk      Ljxfkjs       14
JD   J   J   Jcyx      Dknuqyjkvud   5
JP   K   K   Jjqzdcx   Pjrjx         4
JM   L   L   Jevujx    Mjvvcok       32
MH   M   M   Mjwwyka   He            20
NK   N   N   Nkh       Ksjfw         25
OS   O   O   Oakx      Swkdxki       11
CB   R   R   Ccxcs     Bskxxjx       44
SP   S   S   Scskx     Pjwkv         33
TL   T   T   Tycnjd    Ljnbksw       1
WG   W   W   Wuvv      Guxhkv        10
?    ?   Opposing team player
ACTION:
-: missed field goal
f,F: missed,made free throw
m,M: missed,made field goal
h,H: missed,made 3-point field goal
a: assist
b: block
d: defensive rebound
L: foul
f: missed free throw
f: away-from-the-ball foul
f: blocking foul
f: shooting foul
o: offensive rebound
s: steal
t: turnover
f,F: missed,made free throw
h,H: tHree,heave -- missed,made 3-pointer
play format: player.action[,action,...];
// in m jm k o cb
?.M;
o.m;
?.d;
?.t;
jm.t;
jm.L;
?.m;
m.d;
m.h;
o.d;
m.h;
jm.o;
k.ff;
?.d;
?.a,M;
jm.a; cb.M;
?.t;
o.a;
cb.M;
cb.d;
?.m;
?.m;
?.m;?.o,o;
?.h,o,h;
k.a;
m.FF;
jm.d;
wg.t;
?.s;
?.M;
m.m,o;
jd.t;
?.
jd.s;
jd.m;
wg.o
?.m;
br.d;
wg.m;
?.a,M;
?.s;
br.t;
?.H;
m.M;
jm.L;
?.fF;
cb.M;
o.a;
?.m,o,o,m;
jm.d;
// 2q
// in o k m jm cb
m.t;
?.m;
?.a,M;
jm.t;
?.m
jm.d;
k.M;
k.s;
m.m;
//TO: 637  12-14
// in m o k jd cb s/jm;
?.t;
o.m,o,m;
jd.d;
jd.m;
?.d/;
?.m;o.d;
m.m,o;
k.m;
t.h;
?.d;
jd.s;
t.m;
m.L;
?.L;
o.m,m.o;
o.t;
m.MF;
jd.s,a;
?.a,M,f;
m.d;
m.m
?.d;
?.m;
wg.d;
?.L;
wg.F,f;
?.d;
m.s;
cb.t;
// s/jd/s;
?.?.m,o,m;
wg.d;
wg.L;
// 16-16 222s
?.t;
t.L;
# s/br s
?.?.m,d,t;
cb.t;
?.M;
t.t;
?.h,o,h;
cb.d;
wg.M;
?.h;
# 3q: 18-19
?.t;
k.s,m;
jd.L
br.H;
?.m,o,M;
k.t;
?.t
k.s
br.h,;
o.o,m;
br.t;
?.t;
o.t;
# TO: 21-21
# br m wg jd k
m.s
jd.F,F;
# s/br/jm;
?.m
jd.d;
# s/ t s cb / k m jd
jm.m;
?.m;
cb.d;
jm.t;
?.
?.m;
cb.d;
jm.t;
?.m,o;
?.L;
s.h;
?.d;
?.t;
k.t;
?.M:
cb.a;
wg.M;
?.H;
t.h;
s.o;
wg.L;
?.m;
wg.d;
cb.m;
k.s; k.M;
?.h;
t.d;
jd.M;
k.s;
?.m;
wg.d;
# 4q  29-26
jd.t;
?.m;
jd.h;
?.d
?.H;
s.m;
cb.m,o;
?.h,o,M,
# s/s o/ m br
?.f;
cb.d;
cb.t;
# s/ /
# TO: 6:18 29-31
?.M;
jm.m;
?.t;
W.t;
?.M;
jm.t;
# s/jm/k;
?.t;
cb.t;
# s/cb/wg/
# TO: 29-35
?.H
k.o,M;
t.h;
?.t;
m.m;
br.h;
m.o;
wg.f,F;
?.t;
m.t;
br.s;
t.h;
?.F,F;
wg.M;
k.s
jd.M;
?.m,o,h;
wg.d;
?.L;
t.h;
k.o,m
jd.o
?.t;
k.m;
?.m,o,
k.f
?.d;
wg.s;
k.h
m.o
jd.h
# TO:  36-40
?.F,f
m.d;
</t>
  </si>
  <si>
    <t>Computed</t>
  </si>
  <si>
    <t>Recorded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</si>
</sst>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 am/pm"/>
  </numFmts>
  <fonts count="12">
    <font>
      <sz val="10.0"/>
      <color rgb="FF000000"/>
      <name val="Arial"/>
    </font>
    <font>
      <b/>
    </font>
    <font/>
    <font>
      <b/>
      <sz val="20.0"/>
    </font>
    <font>
      <b/>
      <color rgb="FF000000"/>
      <name val="Arial"/>
    </font>
    <font>
      <b/>
      <name val="Arial"/>
    </font>
    <font>
      <name val="Londrina Shadow"/>
    </font>
    <font>
      <color rgb="FF000000"/>
      <name val="Verdana"/>
    </font>
    <font>
      <sz val="11.0"/>
      <color rgb="FF000000"/>
      <name val="Inconsolata"/>
    </font>
    <font>
      <sz val="11.0"/>
      <color rgb="FF000000"/>
      <name val="Arial"/>
    </font>
    <font>
      <color rgb="FF000000"/>
    </font>
    <font>
      <name val="Courier New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4" fontId="1" numFmtId="0" xfId="0" applyAlignment="1" applyFill="1" applyFont="1">
      <alignment horizontal="left" readingOrder="0"/>
    </xf>
    <xf borderId="0" fillId="4" fontId="3" numFmtId="0" xfId="0" applyAlignment="1" applyFont="1">
      <alignment horizontal="left" readingOrder="0"/>
    </xf>
    <xf borderId="1" fillId="5" fontId="4" numFmtId="0" xfId="0" applyAlignment="1" applyBorder="1" applyFill="1" applyFont="1">
      <alignment horizontal="left" readingOrder="0"/>
    </xf>
    <xf borderId="1" fillId="5" fontId="5" numFmtId="0" xfId="0" applyAlignment="1" applyBorder="1" applyFont="1">
      <alignment horizontal="left" readingOrder="0"/>
    </xf>
    <xf borderId="1" fillId="5" fontId="5" numFmtId="0" xfId="0" applyAlignment="1" applyBorder="1" applyFont="1">
      <alignment horizontal="right" readingOrder="0"/>
    </xf>
    <xf borderId="1" fillId="5" fontId="4" numFmtId="0" xfId="0" applyAlignment="1" applyBorder="1" applyFont="1">
      <alignment horizontal="right" readingOrder="0"/>
    </xf>
    <xf borderId="1" fillId="5" fontId="4" numFmtId="4" xfId="0" applyAlignment="1" applyBorder="1" applyFont="1" applyNumberFormat="1">
      <alignment horizontal="right" readingOrder="0" shrinkToFit="0" wrapText="0"/>
    </xf>
    <xf borderId="1" fillId="5" fontId="4" numFmtId="0" xfId="0" applyAlignment="1" applyBorder="1" applyFont="1">
      <alignment horizontal="right" readingOrder="0" shrinkToFit="0" wrapText="0"/>
    </xf>
    <xf borderId="0" fillId="6" fontId="2" numFmtId="0" xfId="0" applyAlignment="1" applyFill="1" applyFont="1">
      <alignment horizontal="left" readingOrder="0"/>
    </xf>
    <xf borderId="0" fillId="6" fontId="6" numFmtId="0" xfId="0" applyAlignment="1" applyFont="1">
      <alignment readingOrder="0"/>
    </xf>
    <xf borderId="0" fillId="7" fontId="7" numFmtId="0" xfId="0" applyAlignment="1" applyFill="1" applyFont="1">
      <alignment horizontal="right"/>
    </xf>
    <xf borderId="0" fillId="6" fontId="7" numFmtId="0" xfId="0" applyAlignment="1" applyFont="1">
      <alignment horizontal="right"/>
    </xf>
    <xf borderId="0" fillId="7" fontId="8" numFmtId="0" xfId="0" applyAlignment="1" applyFont="1">
      <alignment horizontal="right"/>
    </xf>
    <xf borderId="0" fillId="7" fontId="8" numFmtId="0" xfId="0" applyAlignment="1" applyFont="1">
      <alignment horizontal="right" readingOrder="0"/>
    </xf>
    <xf borderId="0" fillId="7" fontId="2" numFmtId="9" xfId="0" applyAlignment="1" applyFont="1" applyNumberFormat="1">
      <alignment horizontal="right"/>
    </xf>
    <xf borderId="0" fillId="6" fontId="2" numFmtId="0" xfId="0" applyAlignment="1" applyFont="1">
      <alignment horizontal="right" readingOrder="0"/>
    </xf>
    <xf borderId="0" fillId="6" fontId="2" numFmtId="0" xfId="0" applyAlignment="1" applyFont="1">
      <alignment horizontal="right"/>
    </xf>
    <xf borderId="0" fillId="7" fontId="2" numFmtId="0" xfId="0" applyAlignment="1" applyFont="1">
      <alignment horizontal="right"/>
    </xf>
    <xf borderId="0" fillId="8" fontId="2" numFmtId="0" xfId="0" applyAlignment="1" applyFill="1" applyFont="1">
      <alignment horizontal="left" readingOrder="0"/>
    </xf>
    <xf borderId="0" fillId="8" fontId="6" numFmtId="0" xfId="0" applyAlignment="1" applyFont="1">
      <alignment readingOrder="0"/>
    </xf>
    <xf borderId="0" fillId="8" fontId="2" numFmtId="0" xfId="0" applyAlignment="1" applyFont="1">
      <alignment horizontal="right"/>
    </xf>
    <xf borderId="0" fillId="8" fontId="2" numFmtId="0" xfId="0" applyAlignment="1" applyFont="1">
      <alignment horizontal="right"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7" fontId="9" numFmtId="0" xfId="0" applyAlignment="1" applyFont="1">
      <alignment horizontal="right" readingOrder="0"/>
    </xf>
    <xf borderId="0" fillId="7" fontId="1" numFmtId="0" xfId="0" applyAlignment="1" applyFont="1">
      <alignment horizontal="right"/>
    </xf>
    <xf borderId="0" fillId="7" fontId="1" numFmtId="9" xfId="0" applyAlignment="1" applyFont="1" applyNumberFormat="1">
      <alignment horizontal="right"/>
    </xf>
    <xf borderId="0" fillId="7" fontId="1" numFmtId="0" xfId="0" applyAlignment="1" applyFont="1">
      <alignment horizontal="right" readingOrder="0"/>
    </xf>
    <xf borderId="0" fillId="9" fontId="1" numFmtId="0" xfId="0" applyAlignment="1" applyFont="1">
      <alignment horizontal="right"/>
    </xf>
    <xf borderId="0" fillId="0" fontId="2" numFmtId="4" xfId="0" applyFont="1" applyNumberFormat="1"/>
    <xf borderId="0" fillId="0" fontId="3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right" readingOrder="0"/>
    </xf>
    <xf borderId="0" fillId="7" fontId="8" numFmtId="0" xfId="0" applyFont="1"/>
    <xf borderId="0" fillId="10" fontId="10" numFmtId="0" xfId="0" applyFont="1"/>
    <xf borderId="0" fillId="7" fontId="10" numFmtId="0" xfId="0" applyAlignment="1" applyFont="1">
      <alignment horizontal="right" readingOrder="0"/>
    </xf>
    <xf borderId="0" fillId="7" fontId="10" numFmtId="9" xfId="0" applyAlignment="1" applyFont="1" applyNumberFormat="1">
      <alignment horizontal="right"/>
    </xf>
    <xf borderId="0" fillId="10" fontId="10" numFmtId="0" xfId="0" applyAlignment="1" applyFont="1">
      <alignment horizontal="right" readingOrder="0"/>
    </xf>
    <xf borderId="0" fillId="7" fontId="8" numFmtId="9" xfId="0" applyAlignment="1" applyFont="1" applyNumberFormat="1">
      <alignment horizontal="right"/>
    </xf>
    <xf borderId="0" fillId="10" fontId="10" numFmtId="0" xfId="0" applyAlignment="1" applyFont="1">
      <alignment horizontal="right"/>
    </xf>
    <xf borderId="0" fillId="7" fontId="10" numFmtId="0" xfId="0" applyAlignment="1" applyFont="1">
      <alignment horizontal="right"/>
    </xf>
    <xf borderId="0" fillId="10" fontId="2" numFmtId="0" xfId="0" applyAlignment="1" applyFont="1">
      <alignment horizontal="right"/>
    </xf>
    <xf borderId="0" fillId="0" fontId="11" numFmtId="0" xfId="0" applyAlignment="1" applyFont="1">
      <alignment readingOrder="0" shrinkToFit="0" vertical="top" wrapText="1"/>
    </xf>
    <xf borderId="0" fillId="7" fontId="2" numFmtId="0" xfId="0" applyAlignment="1" applyFont="1">
      <alignment readingOrder="0"/>
    </xf>
    <xf borderId="0" fillId="6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7" width="5.14"/>
    <col customWidth="1" min="8" max="8" width="6.86"/>
    <col customWidth="1" min="9" max="11" width="5.14"/>
    <col customWidth="1" min="12" max="12" width="5.43"/>
    <col customWidth="1" min="13" max="24" width="5.14"/>
    <col customWidth="1" min="25" max="25" width="5.86"/>
    <col customWidth="1" min="26" max="26" width="7.0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/>
    </row>
    <row r="4">
      <c r="A4" s="3" t="s">
        <v>5</v>
      </c>
      <c r="B4" s="5">
        <v>43436.520833333336</v>
      </c>
    </row>
    <row r="5">
      <c r="A5" s="3" t="s">
        <v>6</v>
      </c>
      <c r="B5" s="4"/>
    </row>
    <row r="6">
      <c r="A6" s="3" t="s">
        <v>7</v>
      </c>
      <c r="B6" s="4" t="s">
        <v>8</v>
      </c>
    </row>
    <row r="7">
      <c r="A7" s="6"/>
    </row>
    <row r="8">
      <c r="A8" s="7" t="s">
        <v>9</v>
      </c>
    </row>
    <row r="9">
      <c r="A9" s="8" t="s">
        <v>10</v>
      </c>
      <c r="B9" s="9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1" t="s">
        <v>16</v>
      </c>
      <c r="H9" s="12" t="s">
        <v>17</v>
      </c>
      <c r="I9" s="11" t="s">
        <v>18</v>
      </c>
      <c r="J9" s="11" t="s">
        <v>19</v>
      </c>
      <c r="K9" s="13" t="s">
        <v>20</v>
      </c>
      <c r="L9" s="13" t="s">
        <v>21</v>
      </c>
      <c r="M9" s="13" t="s">
        <v>22</v>
      </c>
      <c r="N9" s="13" t="s">
        <v>23</v>
      </c>
      <c r="O9" s="13" t="s">
        <v>24</v>
      </c>
      <c r="P9" s="11" t="s">
        <v>25</v>
      </c>
      <c r="Q9" s="13" t="s">
        <v>26</v>
      </c>
      <c r="R9" s="11" t="s">
        <v>27</v>
      </c>
      <c r="S9" s="11" t="s">
        <v>28</v>
      </c>
      <c r="T9" s="11" t="s">
        <v>29</v>
      </c>
      <c r="U9" s="11" t="s">
        <v>30</v>
      </c>
      <c r="V9" s="11" t="s">
        <v>31</v>
      </c>
      <c r="W9" s="11" t="s">
        <v>32</v>
      </c>
      <c r="X9" s="11" t="s">
        <v>33</v>
      </c>
      <c r="Y9" s="11" t="s">
        <v>34</v>
      </c>
      <c r="Z9" s="11" t="s">
        <v>35</v>
      </c>
    </row>
    <row r="10">
      <c r="A10" s="14" t="s">
        <v>36</v>
      </c>
      <c r="B10" s="14" t="s">
        <v>37</v>
      </c>
      <c r="C10" s="15">
        <v>12.0</v>
      </c>
      <c r="D10" s="16">
        <f t="shared" ref="D10:D13" si="2">F10*2 + K10*3 + N10*1</f>
        <v>5</v>
      </c>
      <c r="E10" s="17"/>
      <c r="F10" s="18">
        <f t="shared" ref="F10:G10" si="1">sum(I10, K10)</f>
        <v>1</v>
      </c>
      <c r="G10" s="19">
        <f t="shared" si="1"/>
        <v>3</v>
      </c>
      <c r="H10" s="20">
        <f t="shared" ref="H10:H22" si="4">IFERROR(F10/G10)</f>
        <v>0.3333333333</v>
      </c>
      <c r="I10" s="21">
        <v>0.0</v>
      </c>
      <c r="J10" s="21">
        <v>0.0</v>
      </c>
      <c r="K10" s="21">
        <v>1.0</v>
      </c>
      <c r="L10" s="21">
        <v>3.0</v>
      </c>
      <c r="M10" s="20">
        <f t="shared" ref="M10:M22" si="5">IFERROR(K10/L10)</f>
        <v>0.3333333333</v>
      </c>
      <c r="N10" s="21">
        <v>0.0</v>
      </c>
      <c r="O10" s="21">
        <v>0.0</v>
      </c>
      <c r="P10" s="20" t="str">
        <f t="shared" ref="P10:P22" si="6">iferror(N10/O10)</f>
        <v/>
      </c>
      <c r="Q10" s="22"/>
      <c r="R10" s="21">
        <v>0.0</v>
      </c>
      <c r="S10" s="21">
        <v>1.0</v>
      </c>
      <c r="T10" s="23">
        <f t="shared" ref="T10:T22" si="7">SUM(R10,S10)</f>
        <v>1</v>
      </c>
      <c r="U10" s="21">
        <v>0.0</v>
      </c>
      <c r="V10" s="21">
        <v>1.0</v>
      </c>
      <c r="W10" s="21">
        <v>0.0</v>
      </c>
      <c r="X10" s="21">
        <v>2.0</v>
      </c>
      <c r="Y10" s="21">
        <v>0.0</v>
      </c>
      <c r="Z10" s="22"/>
    </row>
    <row r="11">
      <c r="A11" s="14" t="s">
        <v>38</v>
      </c>
      <c r="B11" s="14" t="s">
        <v>39</v>
      </c>
      <c r="C11" s="15">
        <v>2.0</v>
      </c>
      <c r="D11" s="16">
        <f t="shared" si="2"/>
        <v>0</v>
      </c>
      <c r="E11" s="22"/>
      <c r="F11" s="18">
        <f t="shared" ref="F11:G11" si="3">sum(I11, K11)</f>
        <v>0</v>
      </c>
      <c r="G11" s="19">
        <f t="shared" si="3"/>
        <v>0</v>
      </c>
      <c r="H11" s="20" t="str">
        <f t="shared" si="4"/>
        <v/>
      </c>
      <c r="I11" s="21">
        <v>0.0</v>
      </c>
      <c r="J11" s="21">
        <v>0.0</v>
      </c>
      <c r="K11" s="21">
        <v>0.0</v>
      </c>
      <c r="L11" s="21">
        <v>0.0</v>
      </c>
      <c r="M11" s="20" t="str">
        <f t="shared" si="5"/>
        <v/>
      </c>
      <c r="N11" s="21">
        <v>0.0</v>
      </c>
      <c r="O11" s="21">
        <v>0.0</v>
      </c>
      <c r="P11" s="20" t="str">
        <f t="shared" si="6"/>
        <v/>
      </c>
      <c r="Q11" s="22"/>
      <c r="R11" s="21">
        <v>0.0</v>
      </c>
      <c r="S11" s="21">
        <v>0.0</v>
      </c>
      <c r="T11" s="23">
        <f t="shared" si="7"/>
        <v>0</v>
      </c>
      <c r="U11" s="21">
        <v>0.0</v>
      </c>
      <c r="V11" s="21">
        <v>0.0</v>
      </c>
      <c r="W11" s="21">
        <v>0.0</v>
      </c>
      <c r="X11" s="21">
        <v>0.0</v>
      </c>
      <c r="Y11" s="21">
        <v>0.0</v>
      </c>
      <c r="Z11" s="22"/>
    </row>
    <row r="12">
      <c r="A12" s="24" t="s">
        <v>40</v>
      </c>
      <c r="B12" s="24" t="s">
        <v>41</v>
      </c>
      <c r="C12" s="25">
        <v>14.0</v>
      </c>
      <c r="D12" s="16">
        <f t="shared" si="2"/>
        <v>0</v>
      </c>
      <c r="E12" s="26"/>
      <c r="F12" s="18">
        <f t="shared" ref="F12:G12" si="8">sum(I12, K12)</f>
        <v>0</v>
      </c>
      <c r="G12" s="19">
        <f t="shared" si="8"/>
        <v>0</v>
      </c>
      <c r="H12" s="20" t="str">
        <f t="shared" si="4"/>
        <v/>
      </c>
      <c r="I12" s="27">
        <v>0.0</v>
      </c>
      <c r="J12" s="27">
        <v>0.0</v>
      </c>
      <c r="K12" s="27">
        <v>0.0</v>
      </c>
      <c r="L12" s="27">
        <v>0.0</v>
      </c>
      <c r="M12" s="20" t="str">
        <f t="shared" si="5"/>
        <v/>
      </c>
      <c r="N12" s="27">
        <v>0.0</v>
      </c>
      <c r="O12" s="27">
        <v>0.0</v>
      </c>
      <c r="P12" s="20" t="str">
        <f t="shared" si="6"/>
        <v/>
      </c>
      <c r="Q12" s="26"/>
      <c r="R12" s="27">
        <v>0.0</v>
      </c>
      <c r="S12" s="27">
        <v>0.0</v>
      </c>
      <c r="T12" s="23">
        <f t="shared" si="7"/>
        <v>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6"/>
    </row>
    <row r="13">
      <c r="A13" s="14" t="s">
        <v>42</v>
      </c>
      <c r="B13" s="14" t="s">
        <v>43</v>
      </c>
      <c r="C13" s="15">
        <v>5.0</v>
      </c>
      <c r="D13" s="16">
        <f t="shared" si="2"/>
        <v>6</v>
      </c>
      <c r="E13" s="22"/>
      <c r="F13" s="18">
        <f t="shared" ref="F13:G13" si="9">sum(I13, K13)</f>
        <v>2</v>
      </c>
      <c r="G13" s="19">
        <f t="shared" si="9"/>
        <v>6</v>
      </c>
      <c r="H13" s="20">
        <f t="shared" si="4"/>
        <v>0.3333333333</v>
      </c>
      <c r="I13" s="21">
        <v>2.0</v>
      </c>
      <c r="J13" s="21">
        <v>4.0</v>
      </c>
      <c r="K13" s="21">
        <v>0.0</v>
      </c>
      <c r="L13" s="21">
        <v>2.0</v>
      </c>
      <c r="M13" s="20">
        <f t="shared" si="5"/>
        <v>0</v>
      </c>
      <c r="N13" s="21">
        <v>2.0</v>
      </c>
      <c r="O13" s="21">
        <v>2.0</v>
      </c>
      <c r="P13" s="20">
        <f t="shared" si="6"/>
        <v>1</v>
      </c>
      <c r="Q13" s="22"/>
      <c r="R13" s="21">
        <v>1.0</v>
      </c>
      <c r="S13" s="21">
        <v>2.0</v>
      </c>
      <c r="T13" s="23">
        <f t="shared" si="7"/>
        <v>3</v>
      </c>
      <c r="U13" s="21">
        <v>1.0</v>
      </c>
      <c r="V13" s="21">
        <v>3.0</v>
      </c>
      <c r="W13" s="21">
        <v>0.0</v>
      </c>
      <c r="X13" s="21">
        <v>2.0</v>
      </c>
      <c r="Y13" s="21">
        <v>1.0</v>
      </c>
      <c r="Z13" s="22"/>
    </row>
    <row r="14">
      <c r="A14" s="24" t="s">
        <v>44</v>
      </c>
      <c r="B14" s="24" t="s">
        <v>39</v>
      </c>
      <c r="C14" s="25">
        <v>4.0</v>
      </c>
      <c r="D14" s="16"/>
      <c r="E14" s="26"/>
      <c r="F14" s="18">
        <f t="shared" ref="F14:G14" si="10">sum(I14, K14)</f>
        <v>3</v>
      </c>
      <c r="G14" s="19">
        <f t="shared" si="10"/>
        <v>8</v>
      </c>
      <c r="H14" s="20">
        <f t="shared" si="4"/>
        <v>0.375</v>
      </c>
      <c r="I14" s="27">
        <v>3.0</v>
      </c>
      <c r="J14" s="27">
        <v>7.0</v>
      </c>
      <c r="K14" s="27">
        <v>0.0</v>
      </c>
      <c r="L14" s="27">
        <v>1.0</v>
      </c>
      <c r="M14" s="20">
        <f t="shared" si="5"/>
        <v>0</v>
      </c>
      <c r="N14" s="27">
        <v>0.0</v>
      </c>
      <c r="O14" s="27">
        <v>2.0</v>
      </c>
      <c r="P14" s="20">
        <f t="shared" si="6"/>
        <v>0</v>
      </c>
      <c r="Q14" s="26"/>
      <c r="R14" s="27">
        <v>2.0</v>
      </c>
      <c r="S14" s="27">
        <v>0.0</v>
      </c>
      <c r="T14" s="23">
        <f t="shared" si="7"/>
        <v>2</v>
      </c>
      <c r="U14" s="27">
        <v>1.0</v>
      </c>
      <c r="V14" s="27">
        <v>6.0</v>
      </c>
      <c r="W14" s="27">
        <v>0.0</v>
      </c>
      <c r="X14" s="27">
        <v>2.0</v>
      </c>
      <c r="Y14" s="27">
        <v>0.0</v>
      </c>
      <c r="Z14" s="26"/>
    </row>
    <row r="15">
      <c r="A15" s="14" t="s">
        <v>45</v>
      </c>
      <c r="B15" s="14" t="s">
        <v>46</v>
      </c>
      <c r="C15" s="15">
        <v>32.0</v>
      </c>
      <c r="D15" s="16">
        <f t="shared" ref="D15:D16" si="12">F15*2 + K15*3 + N15*1</f>
        <v>0</v>
      </c>
      <c r="E15" s="22"/>
      <c r="F15" s="18">
        <f t="shared" ref="F15:G15" si="11">sum(I15, K15)</f>
        <v>0</v>
      </c>
      <c r="G15" s="19">
        <f t="shared" si="11"/>
        <v>2</v>
      </c>
      <c r="H15" s="20">
        <f t="shared" si="4"/>
        <v>0</v>
      </c>
      <c r="I15" s="21">
        <v>0.0</v>
      </c>
      <c r="J15" s="21">
        <v>2.0</v>
      </c>
      <c r="K15" s="21">
        <v>0.0</v>
      </c>
      <c r="L15" s="21">
        <v>0.0</v>
      </c>
      <c r="M15" s="20" t="str">
        <f t="shared" si="5"/>
        <v/>
      </c>
      <c r="N15" s="21">
        <v>0.0</v>
      </c>
      <c r="O15" s="21">
        <v>0.0</v>
      </c>
      <c r="P15" s="20" t="str">
        <f t="shared" si="6"/>
        <v/>
      </c>
      <c r="Q15" s="22"/>
      <c r="R15" s="21">
        <v>1.0</v>
      </c>
      <c r="S15" s="21">
        <v>3.0</v>
      </c>
      <c r="T15" s="23">
        <f t="shared" si="7"/>
        <v>4</v>
      </c>
      <c r="U15" s="21">
        <v>1.0</v>
      </c>
      <c r="V15" s="21">
        <v>0.0</v>
      </c>
      <c r="W15" s="21">
        <v>0.0</v>
      </c>
      <c r="X15" s="21">
        <v>5.0</v>
      </c>
      <c r="Y15" s="21">
        <v>2.0</v>
      </c>
      <c r="Z15" s="22"/>
    </row>
    <row r="16">
      <c r="A16" s="14" t="s">
        <v>47</v>
      </c>
      <c r="B16" s="14" t="s">
        <v>48</v>
      </c>
      <c r="C16" s="15">
        <v>20.0</v>
      </c>
      <c r="D16" s="16">
        <f t="shared" si="12"/>
        <v>4</v>
      </c>
      <c r="E16" s="22"/>
      <c r="F16" s="18">
        <f t="shared" ref="F16:G16" si="13">sum(I16, K16)</f>
        <v>1</v>
      </c>
      <c r="G16" s="19">
        <f t="shared" si="13"/>
        <v>8</v>
      </c>
      <c r="H16" s="20">
        <f t="shared" si="4"/>
        <v>0.125</v>
      </c>
      <c r="I16" s="21">
        <v>1.0</v>
      </c>
      <c r="J16" s="21">
        <v>6.0</v>
      </c>
      <c r="K16" s="21">
        <v>0.0</v>
      </c>
      <c r="L16" s="21">
        <v>2.0</v>
      </c>
      <c r="M16" s="20">
        <f t="shared" si="5"/>
        <v>0</v>
      </c>
      <c r="N16" s="21">
        <v>2.0</v>
      </c>
      <c r="O16" s="21">
        <v>2.0</v>
      </c>
      <c r="P16" s="20">
        <f t="shared" si="6"/>
        <v>1</v>
      </c>
      <c r="Q16" s="22"/>
      <c r="R16" s="21">
        <v>4.0</v>
      </c>
      <c r="S16" s="21">
        <v>3.0</v>
      </c>
      <c r="T16" s="23">
        <f t="shared" si="7"/>
        <v>7</v>
      </c>
      <c r="U16" s="21">
        <v>0.0</v>
      </c>
      <c r="V16" s="21">
        <v>2.0</v>
      </c>
      <c r="W16" s="21">
        <v>0.0</v>
      </c>
      <c r="X16" s="21">
        <v>2.0</v>
      </c>
      <c r="Y16" s="21">
        <v>1.0</v>
      </c>
      <c r="Z16" s="22"/>
    </row>
    <row r="17">
      <c r="A17" s="24" t="s">
        <v>49</v>
      </c>
      <c r="B17" s="24" t="s">
        <v>50</v>
      </c>
      <c r="C17" s="25">
        <v>25.0</v>
      </c>
      <c r="D17" s="16"/>
      <c r="E17" s="26"/>
      <c r="F17" s="18">
        <f t="shared" ref="F17:G17" si="14">sum(I17, K17)</f>
        <v>0</v>
      </c>
      <c r="G17" s="19">
        <f t="shared" si="14"/>
        <v>0</v>
      </c>
      <c r="H17" s="20" t="str">
        <f t="shared" si="4"/>
        <v/>
      </c>
      <c r="I17" s="27">
        <v>0.0</v>
      </c>
      <c r="J17" s="27">
        <v>0.0</v>
      </c>
      <c r="K17" s="27">
        <v>0.0</v>
      </c>
      <c r="L17" s="27">
        <v>0.0</v>
      </c>
      <c r="M17" s="20" t="str">
        <f t="shared" si="5"/>
        <v/>
      </c>
      <c r="N17" s="27">
        <v>0.0</v>
      </c>
      <c r="O17" s="27">
        <v>0.0</v>
      </c>
      <c r="P17" s="20" t="str">
        <f t="shared" si="6"/>
        <v/>
      </c>
      <c r="Q17" s="26"/>
      <c r="R17" s="27">
        <v>0.0</v>
      </c>
      <c r="S17" s="27">
        <v>0.0</v>
      </c>
      <c r="T17" s="23">
        <f t="shared" si="7"/>
        <v>0</v>
      </c>
      <c r="U17" s="27">
        <v>0.0</v>
      </c>
      <c r="V17" s="27">
        <v>0.0</v>
      </c>
      <c r="W17" s="27">
        <v>0.0</v>
      </c>
      <c r="X17" s="27">
        <v>0.0</v>
      </c>
      <c r="Y17" s="27">
        <v>0.0</v>
      </c>
      <c r="Z17" s="26"/>
    </row>
    <row r="18">
      <c r="A18" s="14" t="s">
        <v>51</v>
      </c>
      <c r="B18" s="14" t="s">
        <v>52</v>
      </c>
      <c r="C18" s="15">
        <v>11.0</v>
      </c>
      <c r="D18" s="16"/>
      <c r="E18" s="22"/>
      <c r="F18" s="18">
        <f t="shared" ref="F18:G18" si="15">sum(I18, K18)</f>
        <v>0</v>
      </c>
      <c r="G18" s="19">
        <f t="shared" si="15"/>
        <v>6</v>
      </c>
      <c r="H18" s="20">
        <f t="shared" si="4"/>
        <v>0</v>
      </c>
      <c r="I18" s="21">
        <v>0.0</v>
      </c>
      <c r="J18" s="21">
        <v>6.0</v>
      </c>
      <c r="K18" s="21">
        <v>0.0</v>
      </c>
      <c r="L18" s="21">
        <v>0.0</v>
      </c>
      <c r="M18" s="20" t="str">
        <f t="shared" si="5"/>
        <v/>
      </c>
      <c r="N18" s="21">
        <v>0.0</v>
      </c>
      <c r="O18" s="21">
        <v>0.0</v>
      </c>
      <c r="P18" s="20" t="str">
        <f t="shared" si="6"/>
        <v/>
      </c>
      <c r="Q18" s="22"/>
      <c r="R18" s="21">
        <v>3.0</v>
      </c>
      <c r="S18" s="21">
        <v>2.0</v>
      </c>
      <c r="T18" s="23">
        <f t="shared" si="7"/>
        <v>5</v>
      </c>
      <c r="U18" s="21">
        <v>2.0</v>
      </c>
      <c r="V18" s="21">
        <v>0.0</v>
      </c>
      <c r="W18" s="21">
        <v>0.0</v>
      </c>
      <c r="X18" s="21">
        <v>2.0</v>
      </c>
      <c r="Y18" s="21">
        <v>0.0</v>
      </c>
      <c r="Z18" s="22"/>
    </row>
    <row r="19">
      <c r="A19" s="14" t="s">
        <v>53</v>
      </c>
      <c r="B19" s="14" t="s">
        <v>54</v>
      </c>
      <c r="C19" s="15">
        <v>44.0</v>
      </c>
      <c r="D19" s="16">
        <f t="shared" ref="D19:D22" si="17">F19*2 + K19*3 + N19*1</f>
        <v>6</v>
      </c>
      <c r="E19" s="22"/>
      <c r="F19" s="18">
        <f t="shared" ref="F19:G19" si="16">sum(I19, K19)</f>
        <v>3</v>
      </c>
      <c r="G19" s="19">
        <f t="shared" si="16"/>
        <v>5</v>
      </c>
      <c r="H19" s="20">
        <f t="shared" si="4"/>
        <v>0.6</v>
      </c>
      <c r="I19" s="21">
        <v>3.0</v>
      </c>
      <c r="J19" s="21">
        <v>5.0</v>
      </c>
      <c r="K19" s="21">
        <v>0.0</v>
      </c>
      <c r="L19" s="21">
        <v>0.0</v>
      </c>
      <c r="M19" s="20" t="str">
        <f t="shared" si="5"/>
        <v/>
      </c>
      <c r="N19" s="21">
        <v>0.0</v>
      </c>
      <c r="O19" s="21">
        <v>0.0</v>
      </c>
      <c r="P19" s="20" t="str">
        <f t="shared" si="6"/>
        <v/>
      </c>
      <c r="Q19" s="22"/>
      <c r="R19" s="21">
        <v>1.0</v>
      </c>
      <c r="S19" s="21">
        <v>5.0</v>
      </c>
      <c r="T19" s="23">
        <f t="shared" si="7"/>
        <v>6</v>
      </c>
      <c r="U19" s="21">
        <v>1.0</v>
      </c>
      <c r="V19" s="21">
        <v>0.0</v>
      </c>
      <c r="W19" s="21">
        <v>0.0</v>
      </c>
      <c r="X19" s="21">
        <v>4.0</v>
      </c>
      <c r="Y19" s="21">
        <v>0.0</v>
      </c>
      <c r="Z19" s="22"/>
    </row>
    <row r="20">
      <c r="A20" s="14" t="s">
        <v>55</v>
      </c>
      <c r="B20" s="14" t="s">
        <v>56</v>
      </c>
      <c r="C20" s="15">
        <v>33.0</v>
      </c>
      <c r="D20" s="16">
        <f t="shared" si="17"/>
        <v>0</v>
      </c>
      <c r="E20" s="22"/>
      <c r="F20" s="18">
        <f t="shared" ref="F20:G20" si="18">sum(I20, K20)</f>
        <v>0</v>
      </c>
      <c r="G20" s="19">
        <f t="shared" si="18"/>
        <v>2</v>
      </c>
      <c r="H20" s="20">
        <f t="shared" si="4"/>
        <v>0</v>
      </c>
      <c r="I20" s="21">
        <v>0.0</v>
      </c>
      <c r="J20" s="21">
        <v>1.0</v>
      </c>
      <c r="K20" s="21">
        <v>0.0</v>
      </c>
      <c r="L20" s="21">
        <v>1.0</v>
      </c>
      <c r="M20" s="20">
        <f t="shared" si="5"/>
        <v>0</v>
      </c>
      <c r="N20" s="21">
        <v>0.0</v>
      </c>
      <c r="O20" s="21">
        <v>0.0</v>
      </c>
      <c r="P20" s="20" t="str">
        <f t="shared" si="6"/>
        <v/>
      </c>
      <c r="Q20" s="22"/>
      <c r="R20" s="21">
        <v>1.0</v>
      </c>
      <c r="S20" s="21">
        <v>0.0</v>
      </c>
      <c r="T20" s="23">
        <f t="shared" si="7"/>
        <v>1</v>
      </c>
      <c r="U20" s="21">
        <v>0.0</v>
      </c>
      <c r="V20" s="21">
        <v>0.0</v>
      </c>
      <c r="W20" s="21">
        <v>0.0</v>
      </c>
      <c r="X20" s="21">
        <v>0.0</v>
      </c>
      <c r="Y20" s="21">
        <v>0.0</v>
      </c>
      <c r="Z20" s="22"/>
    </row>
    <row r="21">
      <c r="A21" s="14" t="s">
        <v>57</v>
      </c>
      <c r="B21" s="14" t="s">
        <v>58</v>
      </c>
      <c r="C21" s="15">
        <v>1.0</v>
      </c>
      <c r="D21" s="16">
        <f t="shared" si="17"/>
        <v>0</v>
      </c>
      <c r="E21" s="22"/>
      <c r="F21" s="18">
        <f t="shared" ref="F21:G21" si="19">sum(I21, K21)</f>
        <v>0</v>
      </c>
      <c r="G21" s="19">
        <f t="shared" si="19"/>
        <v>6</v>
      </c>
      <c r="H21" s="20">
        <f t="shared" si="4"/>
        <v>0</v>
      </c>
      <c r="I21" s="21">
        <v>0.0</v>
      </c>
      <c r="J21" s="21">
        <v>1.0</v>
      </c>
      <c r="K21" s="21">
        <v>0.0</v>
      </c>
      <c r="L21" s="21">
        <v>5.0</v>
      </c>
      <c r="M21" s="20">
        <f t="shared" si="5"/>
        <v>0</v>
      </c>
      <c r="N21" s="21">
        <v>0.0</v>
      </c>
      <c r="O21" s="21">
        <v>0.0</v>
      </c>
      <c r="P21" s="20" t="str">
        <f t="shared" si="6"/>
        <v/>
      </c>
      <c r="Q21" s="22"/>
      <c r="R21" s="21">
        <v>0.0</v>
      </c>
      <c r="S21" s="21">
        <v>1.0</v>
      </c>
      <c r="T21" s="23">
        <f t="shared" si="7"/>
        <v>1</v>
      </c>
      <c r="U21" s="21">
        <v>0.0</v>
      </c>
      <c r="V21" s="21">
        <v>0.0</v>
      </c>
      <c r="W21" s="21">
        <v>0.0</v>
      </c>
      <c r="X21" s="21">
        <v>1.0</v>
      </c>
      <c r="Y21" s="21">
        <v>1.0</v>
      </c>
      <c r="Z21" s="22"/>
    </row>
    <row r="22">
      <c r="A22" s="14" t="s">
        <v>59</v>
      </c>
      <c r="B22" s="14" t="s">
        <v>60</v>
      </c>
      <c r="C22" s="15">
        <v>10.0</v>
      </c>
      <c r="D22" s="16">
        <f t="shared" si="17"/>
        <v>8</v>
      </c>
      <c r="E22" s="22"/>
      <c r="F22" s="18">
        <f t="shared" ref="F22:G22" si="20">sum(I22, K22)</f>
        <v>3</v>
      </c>
      <c r="G22" s="19">
        <f t="shared" si="20"/>
        <v>4</v>
      </c>
      <c r="H22" s="20">
        <f t="shared" si="4"/>
        <v>0.75</v>
      </c>
      <c r="I22" s="21">
        <v>3.0</v>
      </c>
      <c r="J22" s="21">
        <v>4.0</v>
      </c>
      <c r="K22" s="21">
        <v>0.0</v>
      </c>
      <c r="L22" s="21">
        <v>0.0</v>
      </c>
      <c r="M22" s="20" t="str">
        <f t="shared" si="5"/>
        <v/>
      </c>
      <c r="N22" s="21">
        <v>2.0</v>
      </c>
      <c r="O22" s="21">
        <v>4.0</v>
      </c>
      <c r="P22" s="20">
        <f t="shared" si="6"/>
        <v>0.5</v>
      </c>
      <c r="Q22" s="22"/>
      <c r="R22" s="21">
        <v>1.0</v>
      </c>
      <c r="S22" s="21">
        <v>5.0</v>
      </c>
      <c r="T22" s="23">
        <f t="shared" si="7"/>
        <v>6</v>
      </c>
      <c r="U22" s="21">
        <v>0.0</v>
      </c>
      <c r="V22" s="21">
        <v>1.0</v>
      </c>
      <c r="W22" s="21">
        <v>0.0</v>
      </c>
      <c r="X22" s="21">
        <v>1.0</v>
      </c>
      <c r="Y22" s="21">
        <v>2.0</v>
      </c>
      <c r="Z22" s="22"/>
    </row>
    <row r="23">
      <c r="A23" s="28" t="s">
        <v>61</v>
      </c>
      <c r="C23" s="29"/>
      <c r="D23" s="30">
        <v>36.0</v>
      </c>
      <c r="E23" s="31"/>
      <c r="F23" s="31">
        <f t="shared" ref="F23:G23" si="21">sum(F10:F22)</f>
        <v>13</v>
      </c>
      <c r="G23" s="31">
        <f t="shared" si="21"/>
        <v>50</v>
      </c>
      <c r="H23" s="32">
        <f>average(H10:H22)</f>
        <v>0.2516666667</v>
      </c>
      <c r="I23" s="31">
        <f t="shared" ref="I23:L23" si="22">sum(I10:I22)</f>
        <v>12</v>
      </c>
      <c r="J23" s="31">
        <f t="shared" si="22"/>
        <v>36</v>
      </c>
      <c r="K23" s="31">
        <f t="shared" si="22"/>
        <v>1</v>
      </c>
      <c r="L23" s="31">
        <f t="shared" si="22"/>
        <v>14</v>
      </c>
      <c r="M23" s="32">
        <f>AVERAGE(M10:M22)</f>
        <v>0.05555555556</v>
      </c>
      <c r="N23" s="31">
        <f t="shared" ref="N23:O23" si="23">sum(N10:N22)</f>
        <v>6</v>
      </c>
      <c r="O23" s="31">
        <f t="shared" si="23"/>
        <v>10</v>
      </c>
      <c r="P23" s="32">
        <f>average(P10:P22)</f>
        <v>0.625</v>
      </c>
      <c r="Q23" s="33" t="s">
        <v>62</v>
      </c>
      <c r="R23" s="31">
        <f t="shared" ref="R23:Y23" si="24">sum(R10:R22)</f>
        <v>14</v>
      </c>
      <c r="S23" s="31">
        <f t="shared" si="24"/>
        <v>22</v>
      </c>
      <c r="T23" s="31">
        <f t="shared" si="24"/>
        <v>36</v>
      </c>
      <c r="U23" s="31">
        <f t="shared" si="24"/>
        <v>6</v>
      </c>
      <c r="V23" s="31">
        <f t="shared" si="24"/>
        <v>13</v>
      </c>
      <c r="W23" s="31">
        <f t="shared" si="24"/>
        <v>0</v>
      </c>
      <c r="X23" s="31">
        <f t="shared" si="24"/>
        <v>21</v>
      </c>
      <c r="Y23" s="31">
        <f t="shared" si="24"/>
        <v>7</v>
      </c>
      <c r="Z23" s="34"/>
    </row>
    <row r="24">
      <c r="H24" s="35"/>
    </row>
    <row r="25">
      <c r="A25" s="36" t="s">
        <v>63</v>
      </c>
    </row>
    <row r="26">
      <c r="A26" s="8" t="s">
        <v>10</v>
      </c>
      <c r="B26" s="9" t="s">
        <v>11</v>
      </c>
      <c r="C26" s="10" t="s">
        <v>12</v>
      </c>
      <c r="D26" s="10" t="s">
        <v>13</v>
      </c>
      <c r="E26" s="10" t="s">
        <v>14</v>
      </c>
      <c r="F26" s="10" t="s">
        <v>15</v>
      </c>
      <c r="G26" s="11" t="s">
        <v>16</v>
      </c>
      <c r="H26" s="12" t="s">
        <v>17</v>
      </c>
      <c r="I26" s="11" t="s">
        <v>18</v>
      </c>
      <c r="J26" s="11" t="s">
        <v>19</v>
      </c>
      <c r="K26" s="13" t="s">
        <v>20</v>
      </c>
      <c r="L26" s="13" t="s">
        <v>21</v>
      </c>
      <c r="M26" s="13" t="s">
        <v>22</v>
      </c>
      <c r="N26" s="13" t="s">
        <v>23</v>
      </c>
      <c r="O26" s="13" t="s">
        <v>24</v>
      </c>
      <c r="P26" s="11" t="s">
        <v>25</v>
      </c>
      <c r="Q26" s="13" t="s">
        <v>26</v>
      </c>
      <c r="R26" s="11" t="s">
        <v>27</v>
      </c>
      <c r="S26" s="11" t="s">
        <v>28</v>
      </c>
      <c r="T26" s="11" t="s">
        <v>29</v>
      </c>
      <c r="U26" s="11" t="s">
        <v>30</v>
      </c>
      <c r="V26" s="11" t="s">
        <v>31</v>
      </c>
      <c r="W26" s="11" t="s">
        <v>32</v>
      </c>
      <c r="X26" s="11" t="s">
        <v>33</v>
      </c>
      <c r="Y26" s="11" t="s">
        <v>34</v>
      </c>
      <c r="Z26" s="11" t="s">
        <v>35</v>
      </c>
    </row>
    <row r="27">
      <c r="A27" s="37" t="s">
        <v>62</v>
      </c>
      <c r="B27" s="37" t="s">
        <v>62</v>
      </c>
      <c r="C27" s="38" t="s">
        <v>62</v>
      </c>
      <c r="D27" s="39">
        <f t="shared" ref="D27:D28" si="26">iferror(I27*2 + K27*3 + N27*1)</f>
        <v>40</v>
      </c>
      <c r="E27" s="40"/>
      <c r="F27" s="41">
        <f t="shared" ref="F27:G27" si="25">sum(I27, K27)</f>
        <v>16</v>
      </c>
      <c r="G27" s="41">
        <f t="shared" si="25"/>
        <v>48</v>
      </c>
      <c r="H27" s="42">
        <f t="shared" ref="H27:H28" si="28">IFERROR(F27/G27)</f>
        <v>0.3333333333</v>
      </c>
      <c r="I27" s="43">
        <v>12.0</v>
      </c>
      <c r="J27" s="43">
        <v>36.0</v>
      </c>
      <c r="K27" s="43">
        <v>4.0</v>
      </c>
      <c r="L27" s="43">
        <v>12.0</v>
      </c>
      <c r="M27" s="44">
        <f t="shared" ref="M27:M28" si="29">IFERROR(K27/L27)</f>
        <v>0.3333333333</v>
      </c>
      <c r="N27" s="43">
        <v>4.0</v>
      </c>
      <c r="O27" s="43">
        <v>7.0</v>
      </c>
      <c r="P27" s="42">
        <f t="shared" ref="P27:P28" si="30">IFERROR(N27/O27)</f>
        <v>0.5714285714</v>
      </c>
      <c r="Q27" s="45"/>
      <c r="R27" s="43">
        <v>12.0</v>
      </c>
      <c r="S27" s="43">
        <v>10.0</v>
      </c>
      <c r="T27" s="46">
        <f t="shared" ref="T27:T28" si="31">iferror(R27+S27)</f>
        <v>22</v>
      </c>
      <c r="U27" s="43">
        <v>4.0</v>
      </c>
      <c r="V27" s="43">
        <v>2.0</v>
      </c>
      <c r="W27" s="43">
        <v>0.0</v>
      </c>
      <c r="X27" s="43">
        <v>14.0</v>
      </c>
      <c r="Y27" s="38">
        <v>4.0</v>
      </c>
      <c r="Z27" s="47"/>
    </row>
    <row r="28">
      <c r="A28" s="28" t="s">
        <v>61</v>
      </c>
      <c r="C28" s="29"/>
      <c r="D28" s="39">
        <f t="shared" si="26"/>
        <v>40</v>
      </c>
      <c r="E28" s="40"/>
      <c r="F28" s="41">
        <f t="shared" ref="F28:G28" si="27">sum(I28, K28)</f>
        <v>16</v>
      </c>
      <c r="G28" s="41">
        <f t="shared" si="27"/>
        <v>48</v>
      </c>
      <c r="H28" s="42">
        <f t="shared" si="28"/>
        <v>0.3333333333</v>
      </c>
      <c r="I28" s="43">
        <v>12.0</v>
      </c>
      <c r="J28" s="43">
        <v>36.0</v>
      </c>
      <c r="K28" s="43">
        <v>4.0</v>
      </c>
      <c r="L28" s="43">
        <v>12.0</v>
      </c>
      <c r="M28" s="44">
        <f t="shared" si="29"/>
        <v>0.3333333333</v>
      </c>
      <c r="N28" s="43">
        <v>4.0</v>
      </c>
      <c r="O28" s="43">
        <v>7.0</v>
      </c>
      <c r="P28" s="42">
        <f t="shared" si="30"/>
        <v>0.5714285714</v>
      </c>
      <c r="Q28" s="45"/>
      <c r="R28" s="43">
        <v>12.0</v>
      </c>
      <c r="S28" s="43">
        <v>10.0</v>
      </c>
      <c r="T28" s="46">
        <f t="shared" si="31"/>
        <v>22</v>
      </c>
      <c r="U28" s="43">
        <v>4.0</v>
      </c>
      <c r="V28" s="43">
        <v>2.0</v>
      </c>
      <c r="W28" s="43">
        <v>0.0</v>
      </c>
      <c r="X28" s="43">
        <v>14.0</v>
      </c>
      <c r="Y28" s="38">
        <v>4.0</v>
      </c>
      <c r="Z28" s="47"/>
    </row>
    <row r="29">
      <c r="H29" s="35"/>
    </row>
    <row r="30">
      <c r="H30" s="35"/>
    </row>
    <row r="31">
      <c r="A31" s="48" t="s">
        <v>64</v>
      </c>
      <c r="U31" s="49" t="s">
        <v>65</v>
      </c>
    </row>
    <row r="32">
      <c r="U32" s="50" t="s">
        <v>66</v>
      </c>
    </row>
    <row r="91">
      <c r="H91" s="35"/>
    </row>
  </sheetData>
  <mergeCells count="12">
    <mergeCell ref="B5:Z5"/>
    <mergeCell ref="B6:Z6"/>
    <mergeCell ref="A23:B23"/>
    <mergeCell ref="A28:B28"/>
    <mergeCell ref="A31:S90"/>
    <mergeCell ref="B1:Z1"/>
    <mergeCell ref="B2:Z2"/>
    <mergeCell ref="B3:Z3"/>
    <mergeCell ref="A25:Z25"/>
    <mergeCell ref="A8:Z8"/>
    <mergeCell ref="A7:Z7"/>
    <mergeCell ref="B4:Z4"/>
  </mergeCells>
  <drawing r:id="rId1"/>
</worksheet>
</file>