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2.xml" ContentType="application/vnd.openxmlformats-officedocument.drawing+xml"/>
  <Override PartName="/xl/slicers/slicer1.xml" ContentType="application/vnd.ms-excel.slicer+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3.xml" ContentType="application/vnd.openxmlformats-officedocument.drawing+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Data Analysis Portfolio\"/>
    </mc:Choice>
  </mc:AlternateContent>
  <bookViews>
    <workbookView xWindow="0" yWindow="0" windowWidth="20490" windowHeight="6930"/>
  </bookViews>
  <sheets>
    <sheet name="Pivot Tables and Anlaysis" sheetId="6" r:id="rId1"/>
    <sheet name="Dashboard and Insights" sheetId="8" state="hidden" r:id="rId2"/>
    <sheet name="Dashboard" sheetId="7" state="hidden" r:id="rId3"/>
    <sheet name="Data Source " sheetId="1" r:id="rId4"/>
  </sheets>
  <definedNames>
    <definedName name="_xlnm._FilterDatabase" localSheetId="3" hidden="1">'Data Source '!$A$1:$L$200</definedName>
    <definedName name="Slicer_Aligner_Type">#N/A</definedName>
    <definedName name="Slicer_Country">#N/A</definedName>
    <definedName name="Slicer_Doctor_Type">#N/A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 i="1"/>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 i="1"/>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alcChain>
</file>

<file path=xl/sharedStrings.xml><?xml version="1.0" encoding="utf-8"?>
<sst xmlns="http://schemas.openxmlformats.org/spreadsheetml/2006/main" count="1529" uniqueCount="257">
  <si>
    <t>Order ID</t>
  </si>
  <si>
    <t>Order Date</t>
  </si>
  <si>
    <t>Delivery Date</t>
  </si>
  <si>
    <t>Status</t>
  </si>
  <si>
    <t>Cancel/Fail Reason</t>
  </si>
  <si>
    <t>Country</t>
  </si>
  <si>
    <t>Doctor Type</t>
  </si>
  <si>
    <t>Aligner Type</t>
  </si>
  <si>
    <t>ORD0001</t>
  </si>
  <si>
    <t>ORD0002</t>
  </si>
  <si>
    <t>ORD0003</t>
  </si>
  <si>
    <t>ORD0004</t>
  </si>
  <si>
    <t>ORD0005</t>
  </si>
  <si>
    <t>ORD0006</t>
  </si>
  <si>
    <t>ORD0007</t>
  </si>
  <si>
    <t>ORD0008</t>
  </si>
  <si>
    <t>ORD0009</t>
  </si>
  <si>
    <t>ORD0010</t>
  </si>
  <si>
    <t>ORD0011</t>
  </si>
  <si>
    <t>ORD0012</t>
  </si>
  <si>
    <t>ORD0013</t>
  </si>
  <si>
    <t>ORD0014</t>
  </si>
  <si>
    <t>ORD0015</t>
  </si>
  <si>
    <t>ORD0016</t>
  </si>
  <si>
    <t>ORD0017</t>
  </si>
  <si>
    <t>ORD0018</t>
  </si>
  <si>
    <t>ORD0019</t>
  </si>
  <si>
    <t>ORD0020</t>
  </si>
  <si>
    <t>ORD0021</t>
  </si>
  <si>
    <t>ORD0022</t>
  </si>
  <si>
    <t>ORD0023</t>
  </si>
  <si>
    <t>ORD0024</t>
  </si>
  <si>
    <t>ORD0025</t>
  </si>
  <si>
    <t>ORD0026</t>
  </si>
  <si>
    <t>ORD0027</t>
  </si>
  <si>
    <t>ORD0028</t>
  </si>
  <si>
    <t>ORD0029</t>
  </si>
  <si>
    <t>ORD0030</t>
  </si>
  <si>
    <t>ORD0031</t>
  </si>
  <si>
    <t>ORD0032</t>
  </si>
  <si>
    <t>ORD0033</t>
  </si>
  <si>
    <t>ORD0034</t>
  </si>
  <si>
    <t>ORD0035</t>
  </si>
  <si>
    <t>ORD0036</t>
  </si>
  <si>
    <t>ORD0037</t>
  </si>
  <si>
    <t>ORD0038</t>
  </si>
  <si>
    <t>ORD0039</t>
  </si>
  <si>
    <t>ORD0040</t>
  </si>
  <si>
    <t>ORD0041</t>
  </si>
  <si>
    <t>ORD0042</t>
  </si>
  <si>
    <t>ORD0043</t>
  </si>
  <si>
    <t>ORD0044</t>
  </si>
  <si>
    <t>ORD0045</t>
  </si>
  <si>
    <t>ORD0046</t>
  </si>
  <si>
    <t>ORD0047</t>
  </si>
  <si>
    <t>ORD0048</t>
  </si>
  <si>
    <t>ORD0049</t>
  </si>
  <si>
    <t>ORD0050</t>
  </si>
  <si>
    <t>ORD0051</t>
  </si>
  <si>
    <t>ORD0052</t>
  </si>
  <si>
    <t>ORD0053</t>
  </si>
  <si>
    <t>ORD0054</t>
  </si>
  <si>
    <t>ORD0055</t>
  </si>
  <si>
    <t>ORD0056</t>
  </si>
  <si>
    <t>ORD0057</t>
  </si>
  <si>
    <t>ORD0058</t>
  </si>
  <si>
    <t>ORD0059</t>
  </si>
  <si>
    <t>ORD0060</t>
  </si>
  <si>
    <t>ORD0061</t>
  </si>
  <si>
    <t>ORD0062</t>
  </si>
  <si>
    <t>ORD0063</t>
  </si>
  <si>
    <t>ORD0064</t>
  </si>
  <si>
    <t>ORD0065</t>
  </si>
  <si>
    <t>ORD0066</t>
  </si>
  <si>
    <t>ORD0067</t>
  </si>
  <si>
    <t>ORD0068</t>
  </si>
  <si>
    <t>ORD0069</t>
  </si>
  <si>
    <t>ORD0070</t>
  </si>
  <si>
    <t>ORD0071</t>
  </si>
  <si>
    <t>ORD0072</t>
  </si>
  <si>
    <t>ORD0073</t>
  </si>
  <si>
    <t>ORD0074</t>
  </si>
  <si>
    <t>ORD0075</t>
  </si>
  <si>
    <t>ORD0076</t>
  </si>
  <si>
    <t>ORD0077</t>
  </si>
  <si>
    <t>ORD0078</t>
  </si>
  <si>
    <t>ORD0079</t>
  </si>
  <si>
    <t>ORD0080</t>
  </si>
  <si>
    <t>ORD0081</t>
  </si>
  <si>
    <t>ORD0082</t>
  </si>
  <si>
    <t>ORD0083</t>
  </si>
  <si>
    <t>ORD0084</t>
  </si>
  <si>
    <t>ORD0085</t>
  </si>
  <si>
    <t>ORD0086</t>
  </si>
  <si>
    <t>ORD0087</t>
  </si>
  <si>
    <t>ORD0088</t>
  </si>
  <si>
    <t>ORD0089</t>
  </si>
  <si>
    <t>ORD0090</t>
  </si>
  <si>
    <t>ORD0091</t>
  </si>
  <si>
    <t>ORD0092</t>
  </si>
  <si>
    <t>ORD0093</t>
  </si>
  <si>
    <t>ORD0094</t>
  </si>
  <si>
    <t>ORD0095</t>
  </si>
  <si>
    <t>ORD0096</t>
  </si>
  <si>
    <t>ORD0097</t>
  </si>
  <si>
    <t>ORD0098</t>
  </si>
  <si>
    <t>ORD0099</t>
  </si>
  <si>
    <t>ORD0100</t>
  </si>
  <si>
    <t>ORD0101</t>
  </si>
  <si>
    <t>ORD0102</t>
  </si>
  <si>
    <t>ORD0103</t>
  </si>
  <si>
    <t>ORD0104</t>
  </si>
  <si>
    <t>ORD0105</t>
  </si>
  <si>
    <t>ORD0106</t>
  </si>
  <si>
    <t>ORD0107</t>
  </si>
  <si>
    <t>ORD0108</t>
  </si>
  <si>
    <t>ORD0109</t>
  </si>
  <si>
    <t>ORD0110</t>
  </si>
  <si>
    <t>ORD0111</t>
  </si>
  <si>
    <t>ORD0112</t>
  </si>
  <si>
    <t>ORD0113</t>
  </si>
  <si>
    <t>ORD0114</t>
  </si>
  <si>
    <t>ORD0115</t>
  </si>
  <si>
    <t>ORD0116</t>
  </si>
  <si>
    <t>ORD0117</t>
  </si>
  <si>
    <t>ORD0118</t>
  </si>
  <si>
    <t>ORD0119</t>
  </si>
  <si>
    <t>ORD0120</t>
  </si>
  <si>
    <t>ORD0121</t>
  </si>
  <si>
    <t>ORD0122</t>
  </si>
  <si>
    <t>ORD0123</t>
  </si>
  <si>
    <t>ORD0124</t>
  </si>
  <si>
    <t>ORD0125</t>
  </si>
  <si>
    <t>ORD0126</t>
  </si>
  <si>
    <t>ORD0127</t>
  </si>
  <si>
    <t>ORD0128</t>
  </si>
  <si>
    <t>ORD0129</t>
  </si>
  <si>
    <t>ORD0130</t>
  </si>
  <si>
    <t>ORD0131</t>
  </si>
  <si>
    <t>ORD0132</t>
  </si>
  <si>
    <t>ORD0133</t>
  </si>
  <si>
    <t>ORD0134</t>
  </si>
  <si>
    <t>ORD0135</t>
  </si>
  <si>
    <t>ORD0136</t>
  </si>
  <si>
    <t>ORD0137</t>
  </si>
  <si>
    <t>ORD0138</t>
  </si>
  <si>
    <t>ORD0139</t>
  </si>
  <si>
    <t>ORD0140</t>
  </si>
  <si>
    <t>ORD0141</t>
  </si>
  <si>
    <t>ORD0142</t>
  </si>
  <si>
    <t>ORD0143</t>
  </si>
  <si>
    <t>ORD0144</t>
  </si>
  <si>
    <t>ORD0145</t>
  </si>
  <si>
    <t>ORD0146</t>
  </si>
  <si>
    <t>ORD0147</t>
  </si>
  <si>
    <t>ORD0148</t>
  </si>
  <si>
    <t>ORD0149</t>
  </si>
  <si>
    <t>ORD0150</t>
  </si>
  <si>
    <t>ORD0151</t>
  </si>
  <si>
    <t>ORD0152</t>
  </si>
  <si>
    <t>ORD0153</t>
  </si>
  <si>
    <t>ORD0154</t>
  </si>
  <si>
    <t>ORD0155</t>
  </si>
  <si>
    <t>ORD0156</t>
  </si>
  <si>
    <t>ORD0157</t>
  </si>
  <si>
    <t>ORD0158</t>
  </si>
  <si>
    <t>ORD0159</t>
  </si>
  <si>
    <t>ORD0160</t>
  </si>
  <si>
    <t>ORD0161</t>
  </si>
  <si>
    <t>ORD0162</t>
  </si>
  <si>
    <t>ORD0163</t>
  </si>
  <si>
    <t>ORD0164</t>
  </si>
  <si>
    <t>ORD0165</t>
  </si>
  <si>
    <t>ORD0166</t>
  </si>
  <si>
    <t>ORD0167</t>
  </si>
  <si>
    <t>ORD0168</t>
  </si>
  <si>
    <t>ORD0169</t>
  </si>
  <si>
    <t>ORD0170</t>
  </si>
  <si>
    <t>ORD0171</t>
  </si>
  <si>
    <t>ORD0172</t>
  </si>
  <si>
    <t>ORD0173</t>
  </si>
  <si>
    <t>ORD0174</t>
  </si>
  <si>
    <t>ORD0175</t>
  </si>
  <si>
    <t>ORD0176</t>
  </si>
  <si>
    <t>ORD0177</t>
  </si>
  <si>
    <t>ORD0178</t>
  </si>
  <si>
    <t>ORD0179</t>
  </si>
  <si>
    <t>ORD0180</t>
  </si>
  <si>
    <t>ORD0181</t>
  </si>
  <si>
    <t>ORD0182</t>
  </si>
  <si>
    <t>ORD0183</t>
  </si>
  <si>
    <t>ORD0184</t>
  </si>
  <si>
    <t>ORD0185</t>
  </si>
  <si>
    <t>ORD0186</t>
  </si>
  <si>
    <t>ORD0187</t>
  </si>
  <si>
    <t>ORD0188</t>
  </si>
  <si>
    <t>ORD0189</t>
  </si>
  <si>
    <t>ORD0190</t>
  </si>
  <si>
    <t>ORD0191</t>
  </si>
  <si>
    <t>ORD0192</t>
  </si>
  <si>
    <t>ORD0193</t>
  </si>
  <si>
    <t>ORD0194</t>
  </si>
  <si>
    <t>ORD0195</t>
  </si>
  <si>
    <t>ORD0196</t>
  </si>
  <si>
    <t>ORD0197</t>
  </si>
  <si>
    <t>ORD0198</t>
  </si>
  <si>
    <t>ORD0199</t>
  </si>
  <si>
    <t>Completed</t>
  </si>
  <si>
    <t>Cancelled</t>
  </si>
  <si>
    <t>Incomplete</t>
  </si>
  <si>
    <t>Missing Info</t>
  </si>
  <si>
    <t>Delay</t>
  </si>
  <si>
    <t>Quality Issue</t>
  </si>
  <si>
    <t>Missing Documents</t>
  </si>
  <si>
    <t>No Response</t>
  </si>
  <si>
    <t>Technical Issue</t>
  </si>
  <si>
    <t>Customer Cancelled</t>
  </si>
  <si>
    <t>UAE</t>
  </si>
  <si>
    <t>Kuwait</t>
  </si>
  <si>
    <t>Saudi Arabia</t>
  </si>
  <si>
    <t>Jordan</t>
  </si>
  <si>
    <t>Egypt</t>
  </si>
  <si>
    <t>General Dentist</t>
  </si>
  <si>
    <t>Orthodontist</t>
  </si>
  <si>
    <t>Upper</t>
  </si>
  <si>
    <t>Full Set</t>
  </si>
  <si>
    <t>Lower</t>
  </si>
  <si>
    <t xml:space="preserve">Failed </t>
  </si>
  <si>
    <t xml:space="preserve">Completed </t>
  </si>
  <si>
    <t xml:space="preserve">Order Year </t>
  </si>
  <si>
    <t xml:space="preserve">Order to Delivery Duration(Days) </t>
  </si>
  <si>
    <t>Row Labels</t>
  </si>
  <si>
    <t>Grand Total</t>
  </si>
  <si>
    <t>Column Labels</t>
  </si>
  <si>
    <t>No</t>
  </si>
  <si>
    <t>Yes</t>
  </si>
  <si>
    <t xml:space="preserve">Cancel/ Fail Reason Category </t>
  </si>
  <si>
    <t>Client</t>
  </si>
  <si>
    <t>Company</t>
  </si>
  <si>
    <t>Not Failed</t>
  </si>
  <si>
    <t>Count of Order ID</t>
  </si>
  <si>
    <t>Total Order</t>
  </si>
  <si>
    <t>2024</t>
  </si>
  <si>
    <t>Oct</t>
  </si>
  <si>
    <t>Nov</t>
  </si>
  <si>
    <t>Dec</t>
  </si>
  <si>
    <t>2025</t>
  </si>
  <si>
    <t>Jan</t>
  </si>
  <si>
    <t>Feb</t>
  </si>
  <si>
    <t>Mar</t>
  </si>
  <si>
    <t>Apr</t>
  </si>
  <si>
    <t>May</t>
  </si>
  <si>
    <t xml:space="preserve">Average of Order to Delivery Duration(Days) </t>
  </si>
  <si>
    <t>Qtr4</t>
  </si>
  <si>
    <t>Qtr1</t>
  </si>
  <si>
    <t>Qtr2</t>
  </si>
  <si>
    <t xml:space="preserve">Order Month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</si>
</sst>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0" fillId="0" borderId="0" xfId="0" applyAlignment="1"/>
    <xf numFmtId="0" fontId="1" fillId="0" borderId="1" xfId="0" applyFont="1" applyBorder="1" applyAlignment="1">
      <alignment horizontal="center" vertical="center"/>
    </xf>
    <xf numFmtId="0" fontId="1" fillId="0" borderId="0" xfId="0" applyFont="1" applyAlignment="1">
      <alignment horizontal="center" vertical="center"/>
    </xf>
    <xf numFmtId="14" fontId="0" fillId="0" borderId="0" xfId="0" applyNumberFormat="1"/>
    <xf numFmtId="0" fontId="1" fillId="0" borderId="0" xfId="0" applyFont="1" applyAlignment="1">
      <alignment vertical="center"/>
    </xf>
    <xf numFmtId="0" fontId="1" fillId="0" borderId="0" xfId="0" applyFont="1" applyAlignment="1">
      <alignment vertical="center"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0" fontId="0" fillId="0" borderId="0" xfId="0" applyNumberFormat="1"/>
    <xf numFmtId="14" fontId="0" fillId="0" borderId="0" xfId="0" applyNumberFormat="1" applyAlignment="1">
      <alignment horizontal="left" indent="1"/>
    </xf>
    <xf numFmtId="0" fontId="1" fillId="0" borderId="0" xfId="0" applyFont="1"/>
    <xf numFmtId="14" fontId="0" fillId="0" borderId="0" xfId="0" applyNumberFormat="1" applyAlignment="1">
      <alignment horizontal="left" indent="2"/>
    </xf>
    <xf numFmtId="14" fontId="0" fillId="0" borderId="0" xfId="0" applyNumberForma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Anlaysis!Order Status Distribution </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Order Status Distribution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
        <c:spPr>
          <a:solidFill>
            <a:schemeClr val="accent5">
              <a:lumMod val="50000"/>
            </a:schemeClr>
          </a:solidFill>
          <a:ln w="19050">
            <a:solidFill>
              <a:schemeClr val="lt1"/>
            </a:solidFill>
          </a:ln>
          <a:effectLst/>
        </c:spPr>
      </c:pivotFmt>
      <c:pivotFmt>
        <c:idx val="2"/>
        <c:spPr>
          <a:solidFill>
            <a:schemeClr val="tx1">
              <a:lumMod val="65000"/>
              <a:lumOff val="35000"/>
            </a:schemeClr>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Tables and Anlaysis'!$B$3</c:f>
              <c:strCache>
                <c:ptCount val="1"/>
                <c:pt idx="0">
                  <c:v>Total</c:v>
                </c:pt>
              </c:strCache>
            </c:strRef>
          </c:tx>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E-DEEE-4E7C-8793-5E2F2AD73D93}"/>
              </c:ext>
            </c:extLst>
          </c:dPt>
          <c:dPt>
            <c:idx val="1"/>
            <c:bubble3D val="0"/>
            <c:spPr>
              <a:solidFill>
                <a:schemeClr val="tx1">
                  <a:lumMod val="65000"/>
                  <a:lumOff val="35000"/>
                </a:schemeClr>
              </a:solidFill>
              <a:ln w="19050">
                <a:solidFill>
                  <a:schemeClr val="lt1"/>
                </a:solidFill>
              </a:ln>
              <a:effectLst/>
            </c:spPr>
            <c:extLst>
              <c:ext xmlns:c16="http://schemas.microsoft.com/office/drawing/2014/chart" uri="{C3380CC4-5D6E-409C-BE32-E72D297353CC}">
                <c16:uniqueId val="{0000000F-DEEE-4E7C-8793-5E2F2AD73D9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517-4F28-A656-5CDF23575E1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Tables and Anlaysis'!$A$4:$A$7</c:f>
              <c:strCache>
                <c:ptCount val="3"/>
                <c:pt idx="0">
                  <c:v>Completed</c:v>
                </c:pt>
                <c:pt idx="1">
                  <c:v>Cancelled</c:v>
                </c:pt>
                <c:pt idx="2">
                  <c:v>Incomplete</c:v>
                </c:pt>
              </c:strCache>
            </c:strRef>
          </c:cat>
          <c:val>
            <c:numRef>
              <c:f>'Pivot Tables and Anlaysis'!$B$4:$B$7</c:f>
              <c:numCache>
                <c:formatCode>General</c:formatCode>
                <c:ptCount val="3"/>
                <c:pt idx="0">
                  <c:v>119</c:v>
                </c:pt>
                <c:pt idx="1">
                  <c:v>49</c:v>
                </c:pt>
                <c:pt idx="2">
                  <c:v>31</c:v>
                </c:pt>
              </c:numCache>
            </c:numRef>
          </c:val>
          <c:extLst>
            <c:ext xmlns:c16="http://schemas.microsoft.com/office/drawing/2014/chart" uri="{C3380CC4-5D6E-409C-BE32-E72D297353CC}">
              <c16:uniqueId val="{00000000-DEEE-4E7C-8793-5E2F2AD73D9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Anlaysis!PivotTable33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Distribution of Cancellation Reasons Over Time (Oct 2024 – May 2025)</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bar"/>
        <c:grouping val="percentStacked"/>
        <c:varyColors val="0"/>
        <c:ser>
          <c:idx val="0"/>
          <c:order val="0"/>
          <c:tx>
            <c:strRef>
              <c:f>'Pivot Tables and Anlaysis'!$B$143:$B$144</c:f>
              <c:strCache>
                <c:ptCount val="1"/>
                <c:pt idx="0">
                  <c:v>Grand Total</c:v>
                </c:pt>
              </c:strCache>
            </c:strRef>
          </c:tx>
          <c:spPr>
            <a:solidFill>
              <a:schemeClr val="accent1"/>
            </a:solidFill>
            <a:ln>
              <a:noFill/>
            </a:ln>
            <a:effectLst/>
          </c:spPr>
          <c:invertIfNegative val="0"/>
          <c:cat>
            <c:strRef>
              <c:f>'Pivot Tables and Anlaysis'!$A$145</c:f>
              <c:strCache>
                <c:ptCount val="1"/>
                <c:pt idx="0">
                  <c:v>Grand Total</c:v>
                </c:pt>
              </c:strCache>
            </c:strRef>
          </c:cat>
          <c:val>
            <c:numRef>
              <c:f>'Pivot Tables and Anlaysis'!$B$145</c:f>
              <c:numCache>
                <c:formatCode>0.00%</c:formatCode>
                <c:ptCount val="1"/>
                <c:pt idx="0">
                  <c:v>#N/A</c:v>
                </c:pt>
              </c:numCache>
            </c:numRef>
          </c:val>
          <c:extLst>
            <c:ext xmlns:c16="http://schemas.microsoft.com/office/drawing/2014/chart" uri="{C3380CC4-5D6E-409C-BE32-E72D297353CC}">
              <c16:uniqueId val="{00000000-35AD-4C6A-87C1-F597DACC0C32}"/>
            </c:ext>
          </c:extLst>
        </c:ser>
        <c:dLbls>
          <c:showLegendKey val="0"/>
          <c:showVal val="0"/>
          <c:showCatName val="0"/>
          <c:showSerName val="0"/>
          <c:showPercent val="0"/>
          <c:showBubbleSize val="0"/>
        </c:dLbls>
        <c:gapWidth val="150"/>
        <c:overlap val="100"/>
        <c:axId val="277405184"/>
        <c:axId val="277400608"/>
      </c:barChart>
      <c:catAx>
        <c:axId val="277405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77400608"/>
        <c:crosses val="autoZero"/>
        <c:auto val="1"/>
        <c:lblAlgn val="ctr"/>
        <c:lblOffset val="100"/>
        <c:noMultiLvlLbl val="0"/>
      </c:catAx>
      <c:valAx>
        <c:axId val="27740060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27740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Anlaysis!PivotTable32</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Monthly Distribution of Completed Order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50000"/>
            </a:schemeClr>
          </a:solidFill>
          <a:ln>
            <a:noFill/>
          </a:ln>
          <a:effectLst/>
        </c:spPr>
        <c:marker>
          <c:symbol val="none"/>
        </c:marker>
      </c:pivotFmt>
      <c:pivotFmt>
        <c:idx val="1"/>
        <c:spPr>
          <a:solidFill>
            <a:schemeClr val="accent5">
              <a:lumMod val="50000"/>
            </a:schemeClr>
          </a:solidFill>
          <a:ln>
            <a:noFill/>
          </a:ln>
          <a:effectLst/>
        </c:spPr>
        <c:marker>
          <c:symbol val="none"/>
        </c:marker>
      </c:pivotFmt>
    </c:pivotFmts>
    <c:plotArea>
      <c:layout/>
      <c:barChart>
        <c:barDir val="col"/>
        <c:grouping val="percentStacked"/>
        <c:varyColors val="0"/>
        <c:ser>
          <c:idx val="0"/>
          <c:order val="0"/>
          <c:tx>
            <c:strRef>
              <c:f>'Pivot Tables and Anlaysis'!$B$129:$B$130</c:f>
              <c:strCache>
                <c:ptCount val="1"/>
                <c:pt idx="0">
                  <c:v>No</c:v>
                </c:pt>
              </c:strCache>
            </c:strRef>
          </c:tx>
          <c:spPr>
            <a:solidFill>
              <a:schemeClr val="bg2">
                <a:lumMod val="50000"/>
              </a:schemeClr>
            </a:solidFill>
            <a:ln>
              <a:noFill/>
            </a:ln>
            <a:effectLst/>
          </c:spPr>
          <c:invertIfNegative val="0"/>
          <c:cat>
            <c:multiLvlStrRef>
              <c:f>'Pivot Tables and Anlaysis'!$A$131:$A$141</c:f>
              <c:multiLvlStrCache>
                <c:ptCount val="8"/>
                <c:lvl>
                  <c:pt idx="0">
                    <c:v>Oct</c:v>
                  </c:pt>
                  <c:pt idx="1">
                    <c:v>Nov</c:v>
                  </c:pt>
                  <c:pt idx="2">
                    <c:v>Dec</c:v>
                  </c:pt>
                  <c:pt idx="3">
                    <c:v>Jan</c:v>
                  </c:pt>
                  <c:pt idx="4">
                    <c:v>Feb</c:v>
                  </c:pt>
                  <c:pt idx="5">
                    <c:v>Mar</c:v>
                  </c:pt>
                  <c:pt idx="6">
                    <c:v>Apr</c:v>
                  </c:pt>
                  <c:pt idx="7">
                    <c:v>May</c:v>
                  </c:pt>
                </c:lvl>
                <c:lvl>
                  <c:pt idx="0">
                    <c:v>2024</c:v>
                  </c:pt>
                  <c:pt idx="3">
                    <c:v>2025</c:v>
                  </c:pt>
                </c:lvl>
              </c:multiLvlStrCache>
            </c:multiLvlStrRef>
          </c:cat>
          <c:val>
            <c:numRef>
              <c:f>'Pivot Tables and Anlaysis'!$B$131:$B$141</c:f>
              <c:numCache>
                <c:formatCode>0.00%</c:formatCode>
                <c:ptCount val="8"/>
                <c:pt idx="0">
                  <c:v>2.0100502512562814E-2</c:v>
                </c:pt>
                <c:pt idx="1">
                  <c:v>6.030150753768844E-2</c:v>
                </c:pt>
                <c:pt idx="2">
                  <c:v>8.5427135678391955E-2</c:v>
                </c:pt>
                <c:pt idx="3">
                  <c:v>6.5326633165829151E-2</c:v>
                </c:pt>
                <c:pt idx="4">
                  <c:v>5.0251256281407038E-2</c:v>
                </c:pt>
                <c:pt idx="5">
                  <c:v>5.5276381909547742E-2</c:v>
                </c:pt>
                <c:pt idx="6">
                  <c:v>6.030150753768844E-2</c:v>
                </c:pt>
                <c:pt idx="7">
                  <c:v>5.0251256281407036E-3</c:v>
                </c:pt>
              </c:numCache>
            </c:numRef>
          </c:val>
          <c:extLst>
            <c:ext xmlns:c16="http://schemas.microsoft.com/office/drawing/2014/chart" uri="{C3380CC4-5D6E-409C-BE32-E72D297353CC}">
              <c16:uniqueId val="{00000000-579D-43D0-B3C7-6E4758A7D0F1}"/>
            </c:ext>
          </c:extLst>
        </c:ser>
        <c:ser>
          <c:idx val="1"/>
          <c:order val="1"/>
          <c:tx>
            <c:strRef>
              <c:f>'Pivot Tables and Anlaysis'!$C$129:$C$130</c:f>
              <c:strCache>
                <c:ptCount val="1"/>
                <c:pt idx="0">
                  <c:v>Yes</c:v>
                </c:pt>
              </c:strCache>
            </c:strRef>
          </c:tx>
          <c:spPr>
            <a:solidFill>
              <a:schemeClr val="accent5">
                <a:lumMod val="50000"/>
              </a:schemeClr>
            </a:solidFill>
            <a:ln>
              <a:noFill/>
            </a:ln>
            <a:effectLst/>
          </c:spPr>
          <c:invertIfNegative val="0"/>
          <c:cat>
            <c:multiLvlStrRef>
              <c:f>'Pivot Tables and Anlaysis'!$A$131:$A$141</c:f>
              <c:multiLvlStrCache>
                <c:ptCount val="8"/>
                <c:lvl>
                  <c:pt idx="0">
                    <c:v>Oct</c:v>
                  </c:pt>
                  <c:pt idx="1">
                    <c:v>Nov</c:v>
                  </c:pt>
                  <c:pt idx="2">
                    <c:v>Dec</c:v>
                  </c:pt>
                  <c:pt idx="3">
                    <c:v>Jan</c:v>
                  </c:pt>
                  <c:pt idx="4">
                    <c:v>Feb</c:v>
                  </c:pt>
                  <c:pt idx="5">
                    <c:v>Mar</c:v>
                  </c:pt>
                  <c:pt idx="6">
                    <c:v>Apr</c:v>
                  </c:pt>
                  <c:pt idx="7">
                    <c:v>May</c:v>
                  </c:pt>
                </c:lvl>
                <c:lvl>
                  <c:pt idx="0">
                    <c:v>2024</c:v>
                  </c:pt>
                  <c:pt idx="3">
                    <c:v>2025</c:v>
                  </c:pt>
                </c:lvl>
              </c:multiLvlStrCache>
            </c:multiLvlStrRef>
          </c:cat>
          <c:val>
            <c:numRef>
              <c:f>'Pivot Tables and Anlaysis'!$C$131:$C$141</c:f>
              <c:numCache>
                <c:formatCode>0.00%</c:formatCode>
                <c:ptCount val="8"/>
                <c:pt idx="0">
                  <c:v>5.5276381909547742E-2</c:v>
                </c:pt>
                <c:pt idx="1">
                  <c:v>9.0452261306532666E-2</c:v>
                </c:pt>
                <c:pt idx="2">
                  <c:v>7.0351758793969849E-2</c:v>
                </c:pt>
                <c:pt idx="3">
                  <c:v>9.0452261306532666E-2</c:v>
                </c:pt>
                <c:pt idx="4">
                  <c:v>9.0452261306532666E-2</c:v>
                </c:pt>
                <c:pt idx="5">
                  <c:v>0.10050251256281408</c:v>
                </c:pt>
                <c:pt idx="6">
                  <c:v>9.0452261306532666E-2</c:v>
                </c:pt>
                <c:pt idx="7">
                  <c:v>1.0050251256281407E-2</c:v>
                </c:pt>
              </c:numCache>
            </c:numRef>
          </c:val>
          <c:extLst>
            <c:ext xmlns:c16="http://schemas.microsoft.com/office/drawing/2014/chart" uri="{C3380CC4-5D6E-409C-BE32-E72D297353CC}">
              <c16:uniqueId val="{00000001-579D-43D0-B3C7-6E4758A7D0F1}"/>
            </c:ext>
          </c:extLst>
        </c:ser>
        <c:dLbls>
          <c:showLegendKey val="0"/>
          <c:showVal val="0"/>
          <c:showCatName val="0"/>
          <c:showSerName val="0"/>
          <c:showPercent val="0"/>
          <c:showBubbleSize val="0"/>
        </c:dLbls>
        <c:gapWidth val="150"/>
        <c:overlap val="100"/>
        <c:axId val="472676704"/>
        <c:axId val="472659648"/>
      </c:barChart>
      <c:catAx>
        <c:axId val="47267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59648"/>
        <c:crosses val="autoZero"/>
        <c:auto val="1"/>
        <c:lblAlgn val="ctr"/>
        <c:lblOffset val="100"/>
        <c:noMultiLvlLbl val="0"/>
      </c:catAx>
      <c:valAx>
        <c:axId val="4726596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7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Anlaysis!PivotTable38</c:name>
    <c:fmtId val="2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baseline="0">
                <a:effectLst/>
              </a:rPr>
              <a:t>Quality Issue by Aligner Type (%)</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bg2">
              <a:lumMod val="25000"/>
            </a:schemeClr>
          </a:solidFill>
          <a:ln w="19050">
            <a:solidFill>
              <a:schemeClr val="lt1"/>
            </a:solidFill>
          </a:ln>
          <a:effectLst/>
        </c:spPr>
      </c:pivotFmt>
      <c:pivotFmt>
        <c:idx val="2"/>
        <c:spPr>
          <a:solidFill>
            <a:schemeClr val="accent1">
              <a:lumMod val="50000"/>
            </a:schemeClr>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Tables and Anlaysis'!$B$166:$B$167</c:f>
              <c:strCache>
                <c:ptCount val="1"/>
                <c:pt idx="0">
                  <c:v>Quality Issue</c:v>
                </c:pt>
              </c:strCache>
            </c:strRef>
          </c:tx>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1-037E-4F4F-81F0-796829F9C0D9}"/>
              </c:ext>
            </c:extLst>
          </c:dPt>
          <c:dPt>
            <c:idx val="1"/>
            <c:bubble3D val="0"/>
            <c:spPr>
              <a:solidFill>
                <a:schemeClr val="bg2">
                  <a:lumMod val="25000"/>
                </a:schemeClr>
              </a:solidFill>
              <a:ln w="19050">
                <a:solidFill>
                  <a:schemeClr val="lt1"/>
                </a:solidFill>
              </a:ln>
              <a:effectLst/>
            </c:spPr>
            <c:extLst>
              <c:ext xmlns:c16="http://schemas.microsoft.com/office/drawing/2014/chart" uri="{C3380CC4-5D6E-409C-BE32-E72D297353CC}">
                <c16:uniqueId val="{00000007-037E-4F4F-81F0-796829F9C0D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D33-4C26-8E6E-3BD72463EFA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 and Anlaysis'!$A$168:$A$171</c:f>
              <c:strCache>
                <c:ptCount val="3"/>
                <c:pt idx="0">
                  <c:v>Upper</c:v>
                </c:pt>
                <c:pt idx="1">
                  <c:v>Full Set</c:v>
                </c:pt>
                <c:pt idx="2">
                  <c:v>Lower</c:v>
                </c:pt>
              </c:strCache>
            </c:strRef>
          </c:cat>
          <c:val>
            <c:numRef>
              <c:f>'Pivot Tables and Anlaysis'!$B$168:$B$171</c:f>
              <c:numCache>
                <c:formatCode>0.00%</c:formatCode>
                <c:ptCount val="3"/>
                <c:pt idx="0">
                  <c:v>0.5</c:v>
                </c:pt>
                <c:pt idx="1">
                  <c:v>0.33333333333333331</c:v>
                </c:pt>
                <c:pt idx="2">
                  <c:v>0.16666666666666666</c:v>
                </c:pt>
              </c:numCache>
            </c:numRef>
          </c:val>
          <c:extLst>
            <c:ext xmlns:c16="http://schemas.microsoft.com/office/drawing/2014/chart" uri="{C3380CC4-5D6E-409C-BE32-E72D297353CC}">
              <c16:uniqueId val="{00000000-037E-4F4F-81F0-796829F9C0D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Anlaysis!PivotTable39</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Order</a:t>
            </a:r>
            <a:r>
              <a:rPr lang="en-US" b="1" baseline="0"/>
              <a:t> Failuer </a:t>
            </a:r>
            <a:r>
              <a:rPr lang="en-US" b="1"/>
              <a:t>Contribution by (Company vs Clinet )  (in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lumMod val="50000"/>
            </a:schemeClr>
          </a:solidFill>
          <a:ln w="19050">
            <a:solidFill>
              <a:schemeClr val="lt1"/>
            </a:solidFill>
          </a:ln>
          <a:effectLst/>
        </c:spPr>
      </c:pivotFmt>
    </c:pivotFmts>
    <c:plotArea>
      <c:layout/>
      <c:pieChart>
        <c:varyColors val="1"/>
        <c:ser>
          <c:idx val="0"/>
          <c:order val="0"/>
          <c:tx>
            <c:strRef>
              <c:f>'Pivot Tables and Anlaysis'!$B$174</c:f>
              <c:strCache>
                <c:ptCount val="1"/>
                <c:pt idx="0">
                  <c:v>Total</c:v>
                </c:pt>
              </c:strCache>
            </c:strRef>
          </c:tx>
          <c:spPr>
            <a:solidFill>
              <a:schemeClr val="accent1">
                <a:lumMod val="50000"/>
              </a:schemeClr>
            </a:solidFill>
          </c:spPr>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A40D-432D-907A-098EA33FC30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80DB-44BA-8E48-D008030A015D}"/>
              </c:ext>
            </c:extLst>
          </c:dPt>
          <c:cat>
            <c:strRef>
              <c:f>'Pivot Tables and Anlaysis'!$A$175:$A$177</c:f>
              <c:strCache>
                <c:ptCount val="2"/>
                <c:pt idx="0">
                  <c:v>Client</c:v>
                </c:pt>
                <c:pt idx="1">
                  <c:v>Company</c:v>
                </c:pt>
              </c:strCache>
            </c:strRef>
          </c:cat>
          <c:val>
            <c:numRef>
              <c:f>'Pivot Tables and Anlaysis'!$B$175:$B$177</c:f>
              <c:numCache>
                <c:formatCode>0.00%</c:formatCode>
                <c:ptCount val="2"/>
                <c:pt idx="0">
                  <c:v>0.61250000000000004</c:v>
                </c:pt>
                <c:pt idx="1">
                  <c:v>0.38750000000000001</c:v>
                </c:pt>
              </c:numCache>
            </c:numRef>
          </c:val>
          <c:extLst>
            <c:ext xmlns:c16="http://schemas.microsoft.com/office/drawing/2014/chart" uri="{C3380CC4-5D6E-409C-BE32-E72D297353CC}">
              <c16:uniqueId val="{00000000-80DB-44BA-8E48-D008030A015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Anlaysis!Monthly Disribution of Quality Issues (2024 - 2025) </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b="1"/>
          </a:p>
          <a:p>
            <a:pPr>
              <a:defRPr/>
            </a:pPr>
            <a:r>
              <a:rPr lang="en-US" b="1"/>
              <a:t>Monthly Distribution of Quality Issue Failures (Nov 2024 – Apr 2025</a:t>
            </a:r>
            <a:endParaRPr lang="en-US"/>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Tables and Anlaysis'!$B$179:$B$180</c:f>
              <c:strCache>
                <c:ptCount val="1"/>
                <c:pt idx="0">
                  <c:v>Quality Issue</c:v>
                </c:pt>
              </c:strCache>
            </c:strRef>
          </c:tx>
          <c:spPr>
            <a:ln w="28575" cap="rnd">
              <a:solidFill>
                <a:schemeClr val="accent1"/>
              </a:solidFill>
              <a:round/>
            </a:ln>
            <a:effectLst/>
          </c:spPr>
          <c:marker>
            <c:symbol val="none"/>
          </c:marker>
          <c:cat>
            <c:multiLvlStrRef>
              <c:f>'Pivot Tables and Anlaysis'!$A$181:$A$192</c:f>
              <c:multiLvlStrCache>
                <c:ptCount val="6"/>
                <c:lvl>
                  <c:pt idx="0">
                    <c:v>Nov</c:v>
                  </c:pt>
                  <c:pt idx="1">
                    <c:v>Dec</c:v>
                  </c:pt>
                  <c:pt idx="2">
                    <c:v>Jan</c:v>
                  </c:pt>
                  <c:pt idx="3">
                    <c:v>Feb</c:v>
                  </c:pt>
                  <c:pt idx="4">
                    <c:v>Mar</c:v>
                  </c:pt>
                  <c:pt idx="5">
                    <c:v>Apr</c:v>
                  </c:pt>
                </c:lvl>
                <c:lvl>
                  <c:pt idx="0">
                    <c:v>Qtr4</c:v>
                  </c:pt>
                  <c:pt idx="2">
                    <c:v>Qtr1</c:v>
                  </c:pt>
                  <c:pt idx="5">
                    <c:v>Qtr2</c:v>
                  </c:pt>
                </c:lvl>
                <c:lvl>
                  <c:pt idx="0">
                    <c:v>2024</c:v>
                  </c:pt>
                  <c:pt idx="2">
                    <c:v>2025</c:v>
                  </c:pt>
                </c:lvl>
              </c:multiLvlStrCache>
            </c:multiLvlStrRef>
          </c:cat>
          <c:val>
            <c:numRef>
              <c:f>'Pivot Tables and Anlaysis'!$B$181:$B$192</c:f>
              <c:numCache>
                <c:formatCode>0.00%</c:formatCode>
                <c:ptCount val="6"/>
                <c:pt idx="0">
                  <c:v>0.25</c:v>
                </c:pt>
                <c:pt idx="1">
                  <c:v>0.16666666666666666</c:v>
                </c:pt>
                <c:pt idx="2">
                  <c:v>0.16666666666666666</c:v>
                </c:pt>
                <c:pt idx="3">
                  <c:v>8.3333333333333329E-2</c:v>
                </c:pt>
                <c:pt idx="4">
                  <c:v>0.16666666666666666</c:v>
                </c:pt>
                <c:pt idx="5">
                  <c:v>0.16666666666666666</c:v>
                </c:pt>
              </c:numCache>
            </c:numRef>
          </c:val>
          <c:smooth val="0"/>
          <c:extLst>
            <c:ext xmlns:c16="http://schemas.microsoft.com/office/drawing/2014/chart" uri="{C3380CC4-5D6E-409C-BE32-E72D297353CC}">
              <c16:uniqueId val="{00000000-DB9F-4CB8-94F5-988B9FD34798}"/>
            </c:ext>
          </c:extLst>
        </c:ser>
        <c:dLbls>
          <c:showLegendKey val="0"/>
          <c:showVal val="0"/>
          <c:showCatName val="0"/>
          <c:showSerName val="0"/>
          <c:showPercent val="0"/>
          <c:showBubbleSize val="0"/>
        </c:dLbls>
        <c:smooth val="0"/>
        <c:axId val="1147765423"/>
        <c:axId val="1147760015"/>
      </c:lineChart>
      <c:catAx>
        <c:axId val="114776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60015"/>
        <c:crosses val="autoZero"/>
        <c:auto val="1"/>
        <c:lblAlgn val="ctr"/>
        <c:lblOffset val="100"/>
        <c:noMultiLvlLbl val="0"/>
      </c:catAx>
      <c:valAx>
        <c:axId val="11477600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6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Anlaysis!Monthly Distribution of customer cancellation (Nov 2024 - Apr 2025) </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sz="1300">
              <a:effectLst/>
            </a:endParaRPr>
          </a:p>
          <a:p>
            <a:pPr>
              <a:defRPr/>
            </a:pPr>
            <a:r>
              <a:rPr lang="en-US" sz="1300" b="1" i="0" baseline="0">
                <a:effectLst/>
              </a:rPr>
              <a:t>Monthly Distribution of Customer Canelled Failures (Nov 2024 – Apr 2025</a:t>
            </a:r>
            <a:endParaRPr lang="en-US" sz="1300">
              <a:effectLst/>
            </a:endParaRPr>
          </a:p>
        </c:rich>
      </c:tx>
      <c:layout>
        <c:manualLayout>
          <c:xMode val="edge"/>
          <c:yMode val="edge"/>
          <c:x val="0.11656419926203478"/>
          <c:y val="3.05714257423781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bg2">
              <a:lumMod val="50000"/>
            </a:schemeClr>
          </a:solidFill>
          <a:ln>
            <a:noFill/>
          </a:ln>
          <a:effectLst/>
        </c:spPr>
        <c:marker>
          <c:symbol val="none"/>
        </c:marker>
      </c:pivotFmt>
    </c:pivotFmts>
    <c:plotArea>
      <c:layout/>
      <c:barChart>
        <c:barDir val="col"/>
        <c:grouping val="clustered"/>
        <c:varyColors val="0"/>
        <c:ser>
          <c:idx val="0"/>
          <c:order val="0"/>
          <c:tx>
            <c:strRef>
              <c:f>'Pivot Tables and Anlaysis'!$B$194:$B$195</c:f>
              <c:strCache>
                <c:ptCount val="1"/>
                <c:pt idx="0">
                  <c:v>Customer Cancelled</c:v>
                </c:pt>
              </c:strCache>
            </c:strRef>
          </c:tx>
          <c:spPr>
            <a:solidFill>
              <a:schemeClr val="bg2">
                <a:lumMod val="50000"/>
              </a:schemeClr>
            </a:solidFill>
            <a:ln>
              <a:noFill/>
            </a:ln>
            <a:effectLst/>
          </c:spPr>
          <c:invertIfNegative val="0"/>
          <c:cat>
            <c:multiLvlStrRef>
              <c:f>'Pivot Tables and Anlaysis'!$A$196:$A$206</c:f>
              <c:multiLvlStrCache>
                <c:ptCount val="5"/>
                <c:lvl>
                  <c:pt idx="0">
                    <c:v>Dec</c:v>
                  </c:pt>
                  <c:pt idx="1">
                    <c:v>Jan</c:v>
                  </c:pt>
                  <c:pt idx="2">
                    <c:v>Feb</c:v>
                  </c:pt>
                  <c:pt idx="3">
                    <c:v>Mar</c:v>
                  </c:pt>
                  <c:pt idx="4">
                    <c:v>Apr</c:v>
                  </c:pt>
                </c:lvl>
                <c:lvl>
                  <c:pt idx="0">
                    <c:v>Qtr4</c:v>
                  </c:pt>
                  <c:pt idx="1">
                    <c:v>Qtr1</c:v>
                  </c:pt>
                  <c:pt idx="4">
                    <c:v>Qtr2</c:v>
                  </c:pt>
                </c:lvl>
                <c:lvl>
                  <c:pt idx="0">
                    <c:v>2024</c:v>
                  </c:pt>
                  <c:pt idx="1">
                    <c:v>2025</c:v>
                  </c:pt>
                </c:lvl>
              </c:multiLvlStrCache>
            </c:multiLvlStrRef>
          </c:cat>
          <c:val>
            <c:numRef>
              <c:f>'Pivot Tables and Anlaysis'!$B$196:$B$206</c:f>
              <c:numCache>
                <c:formatCode>0.00%</c:formatCode>
                <c:ptCount val="5"/>
                <c:pt idx="0">
                  <c:v>0.21428571428571427</c:v>
                </c:pt>
                <c:pt idx="1">
                  <c:v>0.2857142857142857</c:v>
                </c:pt>
                <c:pt idx="2">
                  <c:v>7.1428571428571425E-2</c:v>
                </c:pt>
                <c:pt idx="3">
                  <c:v>7.1428571428571425E-2</c:v>
                </c:pt>
                <c:pt idx="4">
                  <c:v>0.35714285714285715</c:v>
                </c:pt>
              </c:numCache>
            </c:numRef>
          </c:val>
          <c:extLst>
            <c:ext xmlns:c16="http://schemas.microsoft.com/office/drawing/2014/chart" uri="{C3380CC4-5D6E-409C-BE32-E72D297353CC}">
              <c16:uniqueId val="{00000000-D54A-4C6F-B94F-F83ADBF1C29F}"/>
            </c:ext>
          </c:extLst>
        </c:ser>
        <c:dLbls>
          <c:showLegendKey val="0"/>
          <c:showVal val="0"/>
          <c:showCatName val="0"/>
          <c:showSerName val="0"/>
          <c:showPercent val="0"/>
          <c:showBubbleSize val="0"/>
        </c:dLbls>
        <c:gapWidth val="150"/>
        <c:axId val="1156284703"/>
        <c:axId val="1156283039"/>
      </c:barChart>
      <c:catAx>
        <c:axId val="115628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283039"/>
        <c:crosses val="autoZero"/>
        <c:auto val="1"/>
        <c:lblAlgn val="ctr"/>
        <c:lblOffset val="100"/>
        <c:noMultiLvlLbl val="0"/>
      </c:catAx>
      <c:valAx>
        <c:axId val="11562830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28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Anlaysis!Monthly Disribution of Quality Issues (2024 - 2025) </c:name>
    <c:fmtId val="3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Tables and Anlaysis'!$B$179:$B$180</c:f>
              <c:strCache>
                <c:ptCount val="1"/>
                <c:pt idx="0">
                  <c:v>Quality Issue</c:v>
                </c:pt>
              </c:strCache>
            </c:strRef>
          </c:tx>
          <c:spPr>
            <a:solidFill>
              <a:schemeClr val="accent1"/>
            </a:solidFill>
            <a:ln>
              <a:noFill/>
            </a:ln>
            <a:effectLst/>
          </c:spPr>
          <c:invertIfNegative val="0"/>
          <c:cat>
            <c:multiLvlStrRef>
              <c:f>'Pivot Tables and Anlaysis'!$A$181:$A$192</c:f>
              <c:multiLvlStrCache>
                <c:ptCount val="6"/>
                <c:lvl>
                  <c:pt idx="0">
                    <c:v>Nov</c:v>
                  </c:pt>
                  <c:pt idx="1">
                    <c:v>Dec</c:v>
                  </c:pt>
                  <c:pt idx="2">
                    <c:v>Jan</c:v>
                  </c:pt>
                  <c:pt idx="3">
                    <c:v>Feb</c:v>
                  </c:pt>
                  <c:pt idx="4">
                    <c:v>Mar</c:v>
                  </c:pt>
                  <c:pt idx="5">
                    <c:v>Apr</c:v>
                  </c:pt>
                </c:lvl>
                <c:lvl>
                  <c:pt idx="0">
                    <c:v>Qtr4</c:v>
                  </c:pt>
                  <c:pt idx="2">
                    <c:v>Qtr1</c:v>
                  </c:pt>
                  <c:pt idx="5">
                    <c:v>Qtr2</c:v>
                  </c:pt>
                </c:lvl>
                <c:lvl>
                  <c:pt idx="0">
                    <c:v>2024</c:v>
                  </c:pt>
                  <c:pt idx="2">
                    <c:v>2025</c:v>
                  </c:pt>
                </c:lvl>
              </c:multiLvlStrCache>
            </c:multiLvlStrRef>
          </c:cat>
          <c:val>
            <c:numRef>
              <c:f>'Pivot Tables and Anlaysis'!$B$181:$B$192</c:f>
              <c:numCache>
                <c:formatCode>0.00%</c:formatCode>
                <c:ptCount val="6"/>
                <c:pt idx="0">
                  <c:v>0.25</c:v>
                </c:pt>
                <c:pt idx="1">
                  <c:v>0.16666666666666666</c:v>
                </c:pt>
                <c:pt idx="2">
                  <c:v>0.16666666666666666</c:v>
                </c:pt>
                <c:pt idx="3">
                  <c:v>8.3333333333333329E-2</c:v>
                </c:pt>
                <c:pt idx="4">
                  <c:v>0.16666666666666666</c:v>
                </c:pt>
                <c:pt idx="5">
                  <c:v>0.16666666666666666</c:v>
                </c:pt>
              </c:numCache>
            </c:numRef>
          </c:val>
          <c:extLst>
            <c:ext xmlns:c16="http://schemas.microsoft.com/office/drawing/2014/chart" uri="{C3380CC4-5D6E-409C-BE32-E72D297353CC}">
              <c16:uniqueId val="{00000000-675C-4E37-8598-17548B8F991A}"/>
            </c:ext>
          </c:extLst>
        </c:ser>
        <c:dLbls>
          <c:showLegendKey val="0"/>
          <c:showVal val="0"/>
          <c:showCatName val="0"/>
          <c:showSerName val="0"/>
          <c:showPercent val="0"/>
          <c:showBubbleSize val="0"/>
        </c:dLbls>
        <c:gapWidth val="219"/>
        <c:overlap val="-27"/>
        <c:axId val="1147763343"/>
        <c:axId val="1147764175"/>
      </c:barChart>
      <c:catAx>
        <c:axId val="114776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64175"/>
        <c:crosses val="autoZero"/>
        <c:auto val="1"/>
        <c:lblAlgn val="ctr"/>
        <c:lblOffset val="100"/>
        <c:noMultiLvlLbl val="0"/>
      </c:catAx>
      <c:valAx>
        <c:axId val="11477641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6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Anlaysis!Monthly Breakdown of Service Failures: Customer Cancellations vs. Quality Issues (Nov 2024 – Apr 2025)</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Monthly Breakdown of Service Failures: Customer Cancellations vs. Quality Issues (Nov 2024 – Apr 2025)</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pivotFmt>
      <c:pivotFmt>
        <c:idx val="1"/>
        <c:spPr>
          <a:solidFill>
            <a:schemeClr val="accent5">
              <a:lumMod val="50000"/>
            </a:schemeClr>
          </a:solidFill>
          <a:ln>
            <a:noFill/>
          </a:ln>
          <a:effectLst/>
        </c:spPr>
        <c:marker>
          <c:symbol val="none"/>
        </c:marker>
      </c:pivotFmt>
    </c:pivotFmts>
    <c:plotArea>
      <c:layout/>
      <c:barChart>
        <c:barDir val="col"/>
        <c:grouping val="stacked"/>
        <c:varyColors val="0"/>
        <c:ser>
          <c:idx val="0"/>
          <c:order val="0"/>
          <c:tx>
            <c:strRef>
              <c:f>'Pivot Tables and Anlaysis'!$B$208:$B$209</c:f>
              <c:strCache>
                <c:ptCount val="1"/>
                <c:pt idx="0">
                  <c:v>Customer Cancelled</c:v>
                </c:pt>
              </c:strCache>
            </c:strRef>
          </c:tx>
          <c:spPr>
            <a:solidFill>
              <a:schemeClr val="accent2">
                <a:lumMod val="75000"/>
              </a:schemeClr>
            </a:solidFill>
            <a:ln>
              <a:noFill/>
            </a:ln>
            <a:effectLst/>
          </c:spPr>
          <c:invertIfNegative val="0"/>
          <c:cat>
            <c:multiLvlStrRef>
              <c:f>'Pivot Tables and Anlaysis'!$A$210:$A$221</c:f>
              <c:multiLvlStrCache>
                <c:ptCount val="6"/>
                <c:lvl>
                  <c:pt idx="0">
                    <c:v>Nov</c:v>
                  </c:pt>
                  <c:pt idx="1">
                    <c:v>Dec</c:v>
                  </c:pt>
                  <c:pt idx="2">
                    <c:v>Jan</c:v>
                  </c:pt>
                  <c:pt idx="3">
                    <c:v>Feb</c:v>
                  </c:pt>
                  <c:pt idx="4">
                    <c:v>Mar</c:v>
                  </c:pt>
                  <c:pt idx="5">
                    <c:v>Apr</c:v>
                  </c:pt>
                </c:lvl>
                <c:lvl>
                  <c:pt idx="0">
                    <c:v>Qtr4</c:v>
                  </c:pt>
                  <c:pt idx="2">
                    <c:v>Qtr1</c:v>
                  </c:pt>
                  <c:pt idx="5">
                    <c:v>Qtr2</c:v>
                  </c:pt>
                </c:lvl>
                <c:lvl>
                  <c:pt idx="0">
                    <c:v>2024</c:v>
                  </c:pt>
                  <c:pt idx="2">
                    <c:v>2025</c:v>
                  </c:pt>
                </c:lvl>
              </c:multiLvlStrCache>
            </c:multiLvlStrRef>
          </c:cat>
          <c:val>
            <c:numRef>
              <c:f>'Pivot Tables and Anlaysis'!$B$210:$B$221</c:f>
              <c:numCache>
                <c:formatCode>0.00%</c:formatCode>
                <c:ptCount val="6"/>
                <c:pt idx="0">
                  <c:v>0</c:v>
                </c:pt>
                <c:pt idx="1">
                  <c:v>0.11538461538461539</c:v>
                </c:pt>
                <c:pt idx="2">
                  <c:v>0.15384615384615385</c:v>
                </c:pt>
                <c:pt idx="3">
                  <c:v>3.8461538461538464E-2</c:v>
                </c:pt>
                <c:pt idx="4">
                  <c:v>3.8461538461538464E-2</c:v>
                </c:pt>
                <c:pt idx="5">
                  <c:v>0.19230769230769232</c:v>
                </c:pt>
              </c:numCache>
            </c:numRef>
          </c:val>
          <c:extLst>
            <c:ext xmlns:c16="http://schemas.microsoft.com/office/drawing/2014/chart" uri="{C3380CC4-5D6E-409C-BE32-E72D297353CC}">
              <c16:uniqueId val="{00000000-9ED5-435D-B9A9-ACA50ACAA019}"/>
            </c:ext>
          </c:extLst>
        </c:ser>
        <c:ser>
          <c:idx val="1"/>
          <c:order val="1"/>
          <c:tx>
            <c:strRef>
              <c:f>'Pivot Tables and Anlaysis'!$C$208:$C$209</c:f>
              <c:strCache>
                <c:ptCount val="1"/>
                <c:pt idx="0">
                  <c:v>Quality Issue</c:v>
                </c:pt>
              </c:strCache>
            </c:strRef>
          </c:tx>
          <c:spPr>
            <a:solidFill>
              <a:schemeClr val="accent5">
                <a:lumMod val="50000"/>
              </a:schemeClr>
            </a:solidFill>
            <a:ln>
              <a:noFill/>
            </a:ln>
            <a:effectLst/>
          </c:spPr>
          <c:invertIfNegative val="0"/>
          <c:cat>
            <c:multiLvlStrRef>
              <c:f>'Pivot Tables and Anlaysis'!$A$210:$A$221</c:f>
              <c:multiLvlStrCache>
                <c:ptCount val="6"/>
                <c:lvl>
                  <c:pt idx="0">
                    <c:v>Nov</c:v>
                  </c:pt>
                  <c:pt idx="1">
                    <c:v>Dec</c:v>
                  </c:pt>
                  <c:pt idx="2">
                    <c:v>Jan</c:v>
                  </c:pt>
                  <c:pt idx="3">
                    <c:v>Feb</c:v>
                  </c:pt>
                  <c:pt idx="4">
                    <c:v>Mar</c:v>
                  </c:pt>
                  <c:pt idx="5">
                    <c:v>Apr</c:v>
                  </c:pt>
                </c:lvl>
                <c:lvl>
                  <c:pt idx="0">
                    <c:v>Qtr4</c:v>
                  </c:pt>
                  <c:pt idx="2">
                    <c:v>Qtr1</c:v>
                  </c:pt>
                  <c:pt idx="5">
                    <c:v>Qtr2</c:v>
                  </c:pt>
                </c:lvl>
                <c:lvl>
                  <c:pt idx="0">
                    <c:v>2024</c:v>
                  </c:pt>
                  <c:pt idx="2">
                    <c:v>2025</c:v>
                  </c:pt>
                </c:lvl>
              </c:multiLvlStrCache>
            </c:multiLvlStrRef>
          </c:cat>
          <c:val>
            <c:numRef>
              <c:f>'Pivot Tables and Anlaysis'!$C$210:$C$221</c:f>
              <c:numCache>
                <c:formatCode>0.00%</c:formatCode>
                <c:ptCount val="6"/>
                <c:pt idx="0">
                  <c:v>0.11538461538461539</c:v>
                </c:pt>
                <c:pt idx="1">
                  <c:v>7.6923076923076927E-2</c:v>
                </c:pt>
                <c:pt idx="2">
                  <c:v>7.6923076923076927E-2</c:v>
                </c:pt>
                <c:pt idx="3">
                  <c:v>3.8461538461538464E-2</c:v>
                </c:pt>
                <c:pt idx="4">
                  <c:v>7.6923076923076927E-2</c:v>
                </c:pt>
                <c:pt idx="5">
                  <c:v>7.6923076923076927E-2</c:v>
                </c:pt>
              </c:numCache>
            </c:numRef>
          </c:val>
          <c:extLst>
            <c:ext xmlns:c16="http://schemas.microsoft.com/office/drawing/2014/chart" uri="{C3380CC4-5D6E-409C-BE32-E72D297353CC}">
              <c16:uniqueId val="{00000003-9ED5-435D-B9A9-ACA50ACAA019}"/>
            </c:ext>
          </c:extLst>
        </c:ser>
        <c:dLbls>
          <c:showLegendKey val="0"/>
          <c:showVal val="0"/>
          <c:showCatName val="0"/>
          <c:showSerName val="0"/>
          <c:showPercent val="0"/>
          <c:showBubbleSize val="0"/>
        </c:dLbls>
        <c:gapWidth val="150"/>
        <c:overlap val="100"/>
        <c:axId val="1147768751"/>
        <c:axId val="1147773327"/>
      </c:barChart>
      <c:catAx>
        <c:axId val="1147768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73327"/>
        <c:crosses val="autoZero"/>
        <c:auto val="1"/>
        <c:lblAlgn val="ctr"/>
        <c:lblOffset val="100"/>
        <c:noMultiLvlLbl val="0"/>
      </c:catAx>
      <c:valAx>
        <c:axId val="11477733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6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Anlaysis!PivotTable7</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Order</a:t>
            </a:r>
            <a:r>
              <a:rPr lang="en-US" b="1" baseline="0"/>
              <a:t> per Years (2024 - 2025) </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pivotFmt>
      <c:pivotFmt>
        <c:idx val="1"/>
        <c:spPr>
          <a:solidFill>
            <a:schemeClr val="accent6"/>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
        <c:spPr>
          <a:solidFill>
            <a:schemeClr val="accent6"/>
          </a:solidFill>
          <a:ln w="19050">
            <a:solidFill>
              <a:schemeClr val="lt1"/>
            </a:solidFill>
          </a:ln>
          <a:effectLst/>
        </c:spP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537948381452319"/>
                  <c:h val="0.17906313794109069"/>
                </c:manualLayout>
              </c15:layout>
            </c:ext>
          </c:extLst>
        </c:dLbl>
      </c:pivotFmt>
      <c:pivotFmt>
        <c:idx val="3"/>
        <c:spPr>
          <a:solidFill>
            <a:schemeClr val="accent6"/>
          </a:solidFill>
          <a:ln w="19050">
            <a:solidFill>
              <a:schemeClr val="lt1"/>
            </a:solidFill>
          </a:ln>
          <a:effectLst/>
        </c:spPr>
      </c:pivotFmt>
    </c:pivotFmts>
    <c:plotArea>
      <c:layout/>
      <c:pieChart>
        <c:varyColors val="1"/>
        <c:ser>
          <c:idx val="0"/>
          <c:order val="0"/>
          <c:tx>
            <c:strRef>
              <c:f>'Pivot Tables and Anlaysis'!$H$31</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E663-43B9-A0B1-E13D73B343C4}"/>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2-E663-43B9-A0B1-E13D73B343C4}"/>
              </c:ext>
            </c:extLst>
          </c:dPt>
          <c:dLbls>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537948381452319"/>
                      <c:h val="0.17906313794109069"/>
                    </c:manualLayout>
                  </c15:layout>
                </c:ext>
                <c:ext xmlns:c16="http://schemas.microsoft.com/office/drawing/2014/chart" uri="{C3380CC4-5D6E-409C-BE32-E72D297353CC}">
                  <c16:uniqueId val="{00000001-E663-43B9-A0B1-E13D73B343C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Tables and Anlaysis'!$G$32:$G$34</c:f>
              <c:strCache>
                <c:ptCount val="2"/>
                <c:pt idx="0">
                  <c:v>2024</c:v>
                </c:pt>
                <c:pt idx="1">
                  <c:v>2025</c:v>
                </c:pt>
              </c:strCache>
            </c:strRef>
          </c:cat>
          <c:val>
            <c:numRef>
              <c:f>'Pivot Tables and Anlaysis'!$H$32:$H$34</c:f>
              <c:numCache>
                <c:formatCode>0.00%</c:formatCode>
                <c:ptCount val="2"/>
                <c:pt idx="0">
                  <c:v>0.38190954773869346</c:v>
                </c:pt>
                <c:pt idx="1">
                  <c:v>0.61809045226130654</c:v>
                </c:pt>
              </c:numCache>
            </c:numRef>
          </c:val>
          <c:extLst>
            <c:ext xmlns:c16="http://schemas.microsoft.com/office/drawing/2014/chart" uri="{C3380CC4-5D6E-409C-BE32-E72D297353CC}">
              <c16:uniqueId val="{00000000-E663-43B9-A0B1-E13D73B343C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Anlaysis!PivotTable10</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Order Status Distribution by Year (2024–2025)</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 and Anlaysis'!$K$31:$K$32</c:f>
              <c:strCache>
                <c:ptCount val="1"/>
                <c:pt idx="0">
                  <c:v>Completed</c:v>
                </c:pt>
              </c:strCache>
            </c:strRef>
          </c:tx>
          <c:spPr>
            <a:solidFill>
              <a:schemeClr val="accent1">
                <a:lumMod val="60000"/>
                <a:lumOff val="40000"/>
              </a:schemeClr>
            </a:solidFill>
            <a:ln>
              <a:noFill/>
            </a:ln>
            <a:effectLst/>
          </c:spPr>
          <c:invertIfNegative val="0"/>
          <c:cat>
            <c:strRef>
              <c:f>'Pivot Tables and Anlaysis'!$J$33:$J$35</c:f>
              <c:strCache>
                <c:ptCount val="2"/>
                <c:pt idx="0">
                  <c:v>2024</c:v>
                </c:pt>
                <c:pt idx="1">
                  <c:v>2025</c:v>
                </c:pt>
              </c:strCache>
            </c:strRef>
          </c:cat>
          <c:val>
            <c:numRef>
              <c:f>'Pivot Tables and Anlaysis'!$K$33:$K$35</c:f>
              <c:numCache>
                <c:formatCode>0.00%</c:formatCode>
                <c:ptCount val="2"/>
                <c:pt idx="0">
                  <c:v>0.21608040201005024</c:v>
                </c:pt>
                <c:pt idx="1">
                  <c:v>0.38190954773869346</c:v>
                </c:pt>
              </c:numCache>
            </c:numRef>
          </c:val>
          <c:extLst>
            <c:ext xmlns:c16="http://schemas.microsoft.com/office/drawing/2014/chart" uri="{C3380CC4-5D6E-409C-BE32-E72D297353CC}">
              <c16:uniqueId val="{00000000-3BFC-4700-A55F-747A22209C3A}"/>
            </c:ext>
          </c:extLst>
        </c:ser>
        <c:ser>
          <c:idx val="1"/>
          <c:order val="1"/>
          <c:tx>
            <c:strRef>
              <c:f>'Pivot Tables and Anlaysis'!$L$31:$L$32</c:f>
              <c:strCache>
                <c:ptCount val="1"/>
                <c:pt idx="0">
                  <c:v>Cancelled</c:v>
                </c:pt>
              </c:strCache>
            </c:strRef>
          </c:tx>
          <c:spPr>
            <a:solidFill>
              <a:schemeClr val="accent2"/>
            </a:solidFill>
            <a:ln>
              <a:noFill/>
            </a:ln>
            <a:effectLst/>
          </c:spPr>
          <c:invertIfNegative val="0"/>
          <c:cat>
            <c:strRef>
              <c:f>'Pivot Tables and Anlaysis'!$J$33:$J$35</c:f>
              <c:strCache>
                <c:ptCount val="2"/>
                <c:pt idx="0">
                  <c:v>2024</c:v>
                </c:pt>
                <c:pt idx="1">
                  <c:v>2025</c:v>
                </c:pt>
              </c:strCache>
            </c:strRef>
          </c:cat>
          <c:val>
            <c:numRef>
              <c:f>'Pivot Tables and Anlaysis'!$L$33:$L$35</c:f>
              <c:numCache>
                <c:formatCode>0.00%</c:formatCode>
                <c:ptCount val="2"/>
                <c:pt idx="0">
                  <c:v>8.5427135678391955E-2</c:v>
                </c:pt>
                <c:pt idx="1">
                  <c:v>0.16080402010050251</c:v>
                </c:pt>
              </c:numCache>
            </c:numRef>
          </c:val>
          <c:extLst>
            <c:ext xmlns:c16="http://schemas.microsoft.com/office/drawing/2014/chart" uri="{C3380CC4-5D6E-409C-BE32-E72D297353CC}">
              <c16:uniqueId val="{00000001-3BFC-4700-A55F-747A22209C3A}"/>
            </c:ext>
          </c:extLst>
        </c:ser>
        <c:ser>
          <c:idx val="2"/>
          <c:order val="2"/>
          <c:tx>
            <c:strRef>
              <c:f>'Pivot Tables and Anlaysis'!$M$31:$M$32</c:f>
              <c:strCache>
                <c:ptCount val="1"/>
                <c:pt idx="0">
                  <c:v>Incomplete</c:v>
                </c:pt>
              </c:strCache>
            </c:strRef>
          </c:tx>
          <c:spPr>
            <a:solidFill>
              <a:schemeClr val="accent3"/>
            </a:solidFill>
            <a:ln>
              <a:noFill/>
            </a:ln>
            <a:effectLst/>
          </c:spPr>
          <c:invertIfNegative val="0"/>
          <c:cat>
            <c:strRef>
              <c:f>'Pivot Tables and Anlaysis'!$J$33:$J$35</c:f>
              <c:strCache>
                <c:ptCount val="2"/>
                <c:pt idx="0">
                  <c:v>2024</c:v>
                </c:pt>
                <c:pt idx="1">
                  <c:v>2025</c:v>
                </c:pt>
              </c:strCache>
            </c:strRef>
          </c:cat>
          <c:val>
            <c:numRef>
              <c:f>'Pivot Tables and Anlaysis'!$M$33:$M$35</c:f>
              <c:numCache>
                <c:formatCode>0.00%</c:formatCode>
                <c:ptCount val="2"/>
                <c:pt idx="0">
                  <c:v>8.0402010050251257E-2</c:v>
                </c:pt>
                <c:pt idx="1">
                  <c:v>7.5376884422110546E-2</c:v>
                </c:pt>
              </c:numCache>
            </c:numRef>
          </c:val>
          <c:extLst>
            <c:ext xmlns:c16="http://schemas.microsoft.com/office/drawing/2014/chart" uri="{C3380CC4-5D6E-409C-BE32-E72D297353CC}">
              <c16:uniqueId val="{00000002-3BFC-4700-A55F-747A22209C3A}"/>
            </c:ext>
          </c:extLst>
        </c:ser>
        <c:dLbls>
          <c:showLegendKey val="0"/>
          <c:showVal val="0"/>
          <c:showCatName val="0"/>
          <c:showSerName val="0"/>
          <c:showPercent val="0"/>
          <c:showBubbleSize val="0"/>
        </c:dLbls>
        <c:gapWidth val="219"/>
        <c:overlap val="-27"/>
        <c:axId val="1270428895"/>
        <c:axId val="1270434719"/>
      </c:barChart>
      <c:catAx>
        <c:axId val="1270428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34719"/>
        <c:crosses val="autoZero"/>
        <c:auto val="1"/>
        <c:lblAlgn val="ctr"/>
        <c:lblOffset val="100"/>
        <c:noMultiLvlLbl val="0"/>
      </c:catAx>
      <c:valAx>
        <c:axId val="12704347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288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Distribution of Order Failure Reasons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solidFill>
              <a:schemeClr val="accent3">
                <a:lumMod val="40000"/>
                <a:lumOff val="6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s>
    <c:plotArea>
      <c:layout/>
      <c:barChart>
        <c:barDir val="col"/>
        <c:grouping val="clustered"/>
        <c:varyColors val="0"/>
        <c:ser>
          <c:idx val="0"/>
          <c:order val="0"/>
          <c:tx>
            <c:strRef>
              <c:f>'Pivot Tables and Anlaysis'!$B$8</c:f>
              <c:strCache>
                <c:ptCount val="1"/>
                <c:pt idx="0">
                  <c:v>Total</c:v>
                </c:pt>
              </c:strCache>
            </c:strRef>
          </c:tx>
          <c:spPr>
            <a:solidFill>
              <a:schemeClr val="accent1"/>
            </a:solidFill>
            <a:ln>
              <a:noFill/>
            </a:ln>
            <a:effectLst/>
          </c:spPr>
          <c:invertIfNegative val="0"/>
          <c:dLbls>
            <c:spPr>
              <a:solidFill>
                <a:schemeClr val="accent3">
                  <a:lumMod val="40000"/>
                  <a:lumOff val="6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 and Anlaysis'!$A$9:$A$16</c:f>
              <c:strCache>
                <c:ptCount val="7"/>
                <c:pt idx="0">
                  <c:v>Customer Cancelled</c:v>
                </c:pt>
                <c:pt idx="1">
                  <c:v>No Response</c:v>
                </c:pt>
                <c:pt idx="2">
                  <c:v>Quality Issue</c:v>
                </c:pt>
                <c:pt idx="3">
                  <c:v>Missing Info</c:v>
                </c:pt>
                <c:pt idx="4">
                  <c:v>Missing Documents</c:v>
                </c:pt>
                <c:pt idx="5">
                  <c:v>Delay</c:v>
                </c:pt>
                <c:pt idx="6">
                  <c:v>Technical Issue</c:v>
                </c:pt>
              </c:strCache>
            </c:strRef>
          </c:cat>
          <c:val>
            <c:numRef>
              <c:f>'Pivot Tables and Anlaysis'!$B$9:$B$16</c:f>
              <c:numCache>
                <c:formatCode>0.00%</c:formatCode>
                <c:ptCount val="7"/>
                <c:pt idx="0">
                  <c:v>0.17499999999999999</c:v>
                </c:pt>
                <c:pt idx="1">
                  <c:v>0.15</c:v>
                </c:pt>
                <c:pt idx="2">
                  <c:v>0.15</c:v>
                </c:pt>
                <c:pt idx="3">
                  <c:v>0.15</c:v>
                </c:pt>
                <c:pt idx="4">
                  <c:v>0.13750000000000001</c:v>
                </c:pt>
                <c:pt idx="5">
                  <c:v>0.13750000000000001</c:v>
                </c:pt>
                <c:pt idx="6">
                  <c:v>0.1</c:v>
                </c:pt>
              </c:numCache>
            </c:numRef>
          </c:val>
          <c:extLst>
            <c:ext xmlns:c16="http://schemas.microsoft.com/office/drawing/2014/chart" uri="{C3380CC4-5D6E-409C-BE32-E72D297353CC}">
              <c16:uniqueId val="{00000000-8356-4936-98C1-09006AB568D3}"/>
            </c:ext>
          </c:extLst>
        </c:ser>
        <c:dLbls>
          <c:dLblPos val="outEnd"/>
          <c:showLegendKey val="0"/>
          <c:showVal val="1"/>
          <c:showCatName val="0"/>
          <c:showSerName val="0"/>
          <c:showPercent val="0"/>
          <c:showBubbleSize val="0"/>
        </c:dLbls>
        <c:gapWidth val="219"/>
        <c:overlap val="-27"/>
        <c:axId val="277414336"/>
        <c:axId val="277415168"/>
      </c:barChart>
      <c:catAx>
        <c:axId val="27741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415168"/>
        <c:crosses val="autoZero"/>
        <c:auto val="1"/>
        <c:lblAlgn val="ctr"/>
        <c:lblOffset val="100"/>
        <c:noMultiLvlLbl val="0"/>
      </c:catAx>
      <c:valAx>
        <c:axId val="2774151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414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Anlaysis!Order Count per Year (2024 - 2025) </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Order</a:t>
            </a:r>
            <a:r>
              <a:rPr lang="en-US" b="1" baseline="0"/>
              <a:t> Counts per Year (2024 - 2025 ) </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75000"/>
            </a:schemeClr>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
        <c:spPr>
          <a:solidFill>
            <a:schemeClr val="accent1">
              <a:lumMod val="75000"/>
            </a:schemeClr>
          </a:solidFill>
          <a:ln w="19050">
            <a:solidFill>
              <a:schemeClr val="lt1"/>
            </a:solidFill>
          </a:ln>
          <a:effectLst/>
        </c:spPr>
      </c:pivotFmt>
      <c:pivotFmt>
        <c:idx val="2"/>
        <c:spPr>
          <a:solidFill>
            <a:schemeClr val="accent3">
              <a:lumMod val="75000"/>
            </a:schemeClr>
          </a:solidFill>
          <a:ln w="19050">
            <a:solidFill>
              <a:schemeClr val="lt1"/>
            </a:solidFill>
          </a:ln>
          <a:effectLst/>
        </c:spPr>
      </c:pivotFmt>
    </c:pivotFmts>
    <c:plotArea>
      <c:layout/>
      <c:pieChart>
        <c:varyColors val="1"/>
        <c:ser>
          <c:idx val="0"/>
          <c:order val="0"/>
          <c:tx>
            <c:strRef>
              <c:f>'Pivot Tables and Anlaysis'!$H$18</c:f>
              <c:strCache>
                <c:ptCount val="1"/>
                <c:pt idx="0">
                  <c:v>Total</c:v>
                </c:pt>
              </c:strCache>
            </c:strRef>
          </c:tx>
          <c:spPr>
            <a:solidFill>
              <a:schemeClr val="accent3">
                <a:lumMod val="75000"/>
              </a:schemeClr>
            </a:solidFill>
          </c:spPr>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DBCD-4381-8984-30D85D9BFA46}"/>
              </c:ext>
            </c:extLst>
          </c:dPt>
          <c:dPt>
            <c:idx val="1"/>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3-8169-499C-BBFF-0A4A41B59E7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Tables and Anlaysis'!$G$19:$G$21</c:f>
              <c:strCache>
                <c:ptCount val="2"/>
                <c:pt idx="0">
                  <c:v>2024</c:v>
                </c:pt>
                <c:pt idx="1">
                  <c:v>2025</c:v>
                </c:pt>
              </c:strCache>
            </c:strRef>
          </c:cat>
          <c:val>
            <c:numRef>
              <c:f>'Pivot Tables and Anlaysis'!$H$19:$H$21</c:f>
              <c:numCache>
                <c:formatCode>0.00%</c:formatCode>
                <c:ptCount val="2"/>
                <c:pt idx="0">
                  <c:v>0.38190954773869346</c:v>
                </c:pt>
                <c:pt idx="1">
                  <c:v>0.61809045226130654</c:v>
                </c:pt>
              </c:numCache>
            </c:numRef>
          </c:val>
          <c:extLst>
            <c:ext xmlns:c16="http://schemas.microsoft.com/office/drawing/2014/chart" uri="{C3380CC4-5D6E-409C-BE32-E72D297353CC}">
              <c16:uniqueId val="{00000000-DBCD-4381-8984-30D85D9BFA4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Anlaysis!PivotTable28</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Distribution of Order Issues by Country  </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Tables and Anlaysis'!$B$102:$B$103</c:f>
              <c:strCache>
                <c:ptCount val="1"/>
                <c:pt idx="0">
                  <c:v>Customer Cancelled</c:v>
                </c:pt>
              </c:strCache>
            </c:strRef>
          </c:tx>
          <c:spPr>
            <a:solidFill>
              <a:schemeClr val="accent1"/>
            </a:solidFill>
            <a:ln>
              <a:noFill/>
            </a:ln>
            <a:effectLst/>
          </c:spPr>
          <c:invertIfNegative val="0"/>
          <c:cat>
            <c:strRef>
              <c:f>'Pivot Tables and Anlaysis'!$A$104:$A$109</c:f>
              <c:strCache>
                <c:ptCount val="5"/>
                <c:pt idx="0">
                  <c:v>Egypt</c:v>
                </c:pt>
                <c:pt idx="1">
                  <c:v>Jordan</c:v>
                </c:pt>
                <c:pt idx="2">
                  <c:v>Kuwait</c:v>
                </c:pt>
                <c:pt idx="3">
                  <c:v>Saudi Arabia</c:v>
                </c:pt>
                <c:pt idx="4">
                  <c:v>UAE</c:v>
                </c:pt>
              </c:strCache>
            </c:strRef>
          </c:cat>
          <c:val>
            <c:numRef>
              <c:f>'Pivot Tables and Anlaysis'!$B$104:$B$109</c:f>
              <c:numCache>
                <c:formatCode>0.00%</c:formatCode>
                <c:ptCount val="5"/>
                <c:pt idx="0">
                  <c:v>0.21428571428571427</c:v>
                </c:pt>
                <c:pt idx="1">
                  <c:v>7.1428571428571425E-2</c:v>
                </c:pt>
                <c:pt idx="2">
                  <c:v>0.2857142857142857</c:v>
                </c:pt>
                <c:pt idx="3">
                  <c:v>7.1428571428571425E-2</c:v>
                </c:pt>
                <c:pt idx="4">
                  <c:v>0.35714285714285715</c:v>
                </c:pt>
              </c:numCache>
            </c:numRef>
          </c:val>
          <c:extLst>
            <c:ext xmlns:c16="http://schemas.microsoft.com/office/drawing/2014/chart" uri="{C3380CC4-5D6E-409C-BE32-E72D297353CC}">
              <c16:uniqueId val="{00000000-B2B3-45DE-ACD4-349D909EC11F}"/>
            </c:ext>
          </c:extLst>
        </c:ser>
        <c:ser>
          <c:idx val="1"/>
          <c:order val="1"/>
          <c:tx>
            <c:strRef>
              <c:f>'Pivot Tables and Anlaysis'!$C$102:$C$103</c:f>
              <c:strCache>
                <c:ptCount val="1"/>
                <c:pt idx="0">
                  <c:v>No Response</c:v>
                </c:pt>
              </c:strCache>
            </c:strRef>
          </c:tx>
          <c:spPr>
            <a:solidFill>
              <a:schemeClr val="accent2"/>
            </a:solidFill>
            <a:ln>
              <a:noFill/>
            </a:ln>
            <a:effectLst/>
          </c:spPr>
          <c:invertIfNegative val="0"/>
          <c:cat>
            <c:strRef>
              <c:f>'Pivot Tables and Anlaysis'!$A$104:$A$109</c:f>
              <c:strCache>
                <c:ptCount val="5"/>
                <c:pt idx="0">
                  <c:v>Egypt</c:v>
                </c:pt>
                <c:pt idx="1">
                  <c:v>Jordan</c:v>
                </c:pt>
                <c:pt idx="2">
                  <c:v>Kuwait</c:v>
                </c:pt>
                <c:pt idx="3">
                  <c:v>Saudi Arabia</c:v>
                </c:pt>
                <c:pt idx="4">
                  <c:v>UAE</c:v>
                </c:pt>
              </c:strCache>
            </c:strRef>
          </c:cat>
          <c:val>
            <c:numRef>
              <c:f>'Pivot Tables and Anlaysis'!$C$104:$C$109</c:f>
              <c:numCache>
                <c:formatCode>0.00%</c:formatCode>
                <c:ptCount val="5"/>
                <c:pt idx="0">
                  <c:v>0.33333333333333331</c:v>
                </c:pt>
                <c:pt idx="1">
                  <c:v>0.16666666666666666</c:v>
                </c:pt>
                <c:pt idx="2">
                  <c:v>0.25</c:v>
                </c:pt>
                <c:pt idx="3">
                  <c:v>0.16666666666666666</c:v>
                </c:pt>
                <c:pt idx="4">
                  <c:v>8.3333333333333329E-2</c:v>
                </c:pt>
              </c:numCache>
            </c:numRef>
          </c:val>
          <c:extLst>
            <c:ext xmlns:c16="http://schemas.microsoft.com/office/drawing/2014/chart" uri="{C3380CC4-5D6E-409C-BE32-E72D297353CC}">
              <c16:uniqueId val="{00000001-B2B3-45DE-ACD4-349D909EC11F}"/>
            </c:ext>
          </c:extLst>
        </c:ser>
        <c:ser>
          <c:idx val="2"/>
          <c:order val="2"/>
          <c:tx>
            <c:strRef>
              <c:f>'Pivot Tables and Anlaysis'!$D$102:$D$103</c:f>
              <c:strCache>
                <c:ptCount val="1"/>
                <c:pt idx="0">
                  <c:v>Quality Issue</c:v>
                </c:pt>
              </c:strCache>
            </c:strRef>
          </c:tx>
          <c:spPr>
            <a:solidFill>
              <a:schemeClr val="accent3"/>
            </a:solidFill>
            <a:ln>
              <a:noFill/>
            </a:ln>
            <a:effectLst/>
          </c:spPr>
          <c:invertIfNegative val="0"/>
          <c:cat>
            <c:strRef>
              <c:f>'Pivot Tables and Anlaysis'!$A$104:$A$109</c:f>
              <c:strCache>
                <c:ptCount val="5"/>
                <c:pt idx="0">
                  <c:v>Egypt</c:v>
                </c:pt>
                <c:pt idx="1">
                  <c:v>Jordan</c:v>
                </c:pt>
                <c:pt idx="2">
                  <c:v>Kuwait</c:v>
                </c:pt>
                <c:pt idx="3">
                  <c:v>Saudi Arabia</c:v>
                </c:pt>
                <c:pt idx="4">
                  <c:v>UAE</c:v>
                </c:pt>
              </c:strCache>
            </c:strRef>
          </c:cat>
          <c:val>
            <c:numRef>
              <c:f>'Pivot Tables and Anlaysis'!$D$104:$D$109</c:f>
              <c:numCache>
                <c:formatCode>0.00%</c:formatCode>
                <c:ptCount val="5"/>
                <c:pt idx="0">
                  <c:v>0.25</c:v>
                </c:pt>
                <c:pt idx="1">
                  <c:v>8.3333333333333329E-2</c:v>
                </c:pt>
                <c:pt idx="2">
                  <c:v>8.3333333333333329E-2</c:v>
                </c:pt>
                <c:pt idx="3">
                  <c:v>0.25</c:v>
                </c:pt>
                <c:pt idx="4">
                  <c:v>0.33333333333333331</c:v>
                </c:pt>
              </c:numCache>
            </c:numRef>
          </c:val>
          <c:extLst>
            <c:ext xmlns:c16="http://schemas.microsoft.com/office/drawing/2014/chart" uri="{C3380CC4-5D6E-409C-BE32-E72D297353CC}">
              <c16:uniqueId val="{00000002-B2B3-45DE-ACD4-349D909EC11F}"/>
            </c:ext>
          </c:extLst>
        </c:ser>
        <c:ser>
          <c:idx val="3"/>
          <c:order val="3"/>
          <c:tx>
            <c:strRef>
              <c:f>'Pivot Tables and Anlaysis'!$E$102:$E$103</c:f>
              <c:strCache>
                <c:ptCount val="1"/>
                <c:pt idx="0">
                  <c:v>Missing Info</c:v>
                </c:pt>
              </c:strCache>
            </c:strRef>
          </c:tx>
          <c:spPr>
            <a:solidFill>
              <a:schemeClr val="accent4"/>
            </a:solidFill>
            <a:ln>
              <a:noFill/>
            </a:ln>
            <a:effectLst/>
          </c:spPr>
          <c:invertIfNegative val="0"/>
          <c:cat>
            <c:strRef>
              <c:f>'Pivot Tables and Anlaysis'!$A$104:$A$109</c:f>
              <c:strCache>
                <c:ptCount val="5"/>
                <c:pt idx="0">
                  <c:v>Egypt</c:v>
                </c:pt>
                <c:pt idx="1">
                  <c:v>Jordan</c:v>
                </c:pt>
                <c:pt idx="2">
                  <c:v>Kuwait</c:v>
                </c:pt>
                <c:pt idx="3">
                  <c:v>Saudi Arabia</c:v>
                </c:pt>
                <c:pt idx="4">
                  <c:v>UAE</c:v>
                </c:pt>
              </c:strCache>
            </c:strRef>
          </c:cat>
          <c:val>
            <c:numRef>
              <c:f>'Pivot Tables and Anlaysis'!$E$104:$E$109</c:f>
              <c:numCache>
                <c:formatCode>0.00%</c:formatCode>
                <c:ptCount val="5"/>
                <c:pt idx="0">
                  <c:v>8.3333333333333329E-2</c:v>
                </c:pt>
                <c:pt idx="1">
                  <c:v>0.33333333333333331</c:v>
                </c:pt>
                <c:pt idx="2">
                  <c:v>0.41666666666666669</c:v>
                </c:pt>
                <c:pt idx="3">
                  <c:v>8.3333333333333329E-2</c:v>
                </c:pt>
                <c:pt idx="4">
                  <c:v>8.3333333333333329E-2</c:v>
                </c:pt>
              </c:numCache>
            </c:numRef>
          </c:val>
          <c:extLst>
            <c:ext xmlns:c16="http://schemas.microsoft.com/office/drawing/2014/chart" uri="{C3380CC4-5D6E-409C-BE32-E72D297353CC}">
              <c16:uniqueId val="{00000003-B2B3-45DE-ACD4-349D909EC11F}"/>
            </c:ext>
          </c:extLst>
        </c:ser>
        <c:ser>
          <c:idx val="4"/>
          <c:order val="4"/>
          <c:tx>
            <c:strRef>
              <c:f>'Pivot Tables and Anlaysis'!$F$102:$F$103</c:f>
              <c:strCache>
                <c:ptCount val="1"/>
                <c:pt idx="0">
                  <c:v>Missing Documents</c:v>
                </c:pt>
              </c:strCache>
            </c:strRef>
          </c:tx>
          <c:spPr>
            <a:solidFill>
              <a:schemeClr val="accent5"/>
            </a:solidFill>
            <a:ln>
              <a:noFill/>
            </a:ln>
            <a:effectLst/>
          </c:spPr>
          <c:invertIfNegative val="0"/>
          <c:cat>
            <c:strRef>
              <c:f>'Pivot Tables and Anlaysis'!$A$104:$A$109</c:f>
              <c:strCache>
                <c:ptCount val="5"/>
                <c:pt idx="0">
                  <c:v>Egypt</c:v>
                </c:pt>
                <c:pt idx="1">
                  <c:v>Jordan</c:v>
                </c:pt>
                <c:pt idx="2">
                  <c:v>Kuwait</c:v>
                </c:pt>
                <c:pt idx="3">
                  <c:v>Saudi Arabia</c:v>
                </c:pt>
                <c:pt idx="4">
                  <c:v>UAE</c:v>
                </c:pt>
              </c:strCache>
            </c:strRef>
          </c:cat>
          <c:val>
            <c:numRef>
              <c:f>'Pivot Tables and Anlaysis'!$F$104:$F$109</c:f>
              <c:numCache>
                <c:formatCode>0.00%</c:formatCode>
                <c:ptCount val="5"/>
                <c:pt idx="0">
                  <c:v>0.18181818181818182</c:v>
                </c:pt>
                <c:pt idx="1">
                  <c:v>9.0909090909090912E-2</c:v>
                </c:pt>
                <c:pt idx="2">
                  <c:v>0.27272727272727271</c:v>
                </c:pt>
                <c:pt idx="3">
                  <c:v>0.27272727272727271</c:v>
                </c:pt>
                <c:pt idx="4">
                  <c:v>0.18181818181818182</c:v>
                </c:pt>
              </c:numCache>
            </c:numRef>
          </c:val>
          <c:extLst>
            <c:ext xmlns:c16="http://schemas.microsoft.com/office/drawing/2014/chart" uri="{C3380CC4-5D6E-409C-BE32-E72D297353CC}">
              <c16:uniqueId val="{00000004-B2B3-45DE-ACD4-349D909EC11F}"/>
            </c:ext>
          </c:extLst>
        </c:ser>
        <c:ser>
          <c:idx val="5"/>
          <c:order val="5"/>
          <c:tx>
            <c:strRef>
              <c:f>'Pivot Tables and Anlaysis'!$G$102:$G$103</c:f>
              <c:strCache>
                <c:ptCount val="1"/>
                <c:pt idx="0">
                  <c:v>Delay</c:v>
                </c:pt>
              </c:strCache>
            </c:strRef>
          </c:tx>
          <c:spPr>
            <a:solidFill>
              <a:schemeClr val="accent6"/>
            </a:solidFill>
            <a:ln>
              <a:noFill/>
            </a:ln>
            <a:effectLst/>
          </c:spPr>
          <c:invertIfNegative val="0"/>
          <c:cat>
            <c:strRef>
              <c:f>'Pivot Tables and Anlaysis'!$A$104:$A$109</c:f>
              <c:strCache>
                <c:ptCount val="5"/>
                <c:pt idx="0">
                  <c:v>Egypt</c:v>
                </c:pt>
                <c:pt idx="1">
                  <c:v>Jordan</c:v>
                </c:pt>
                <c:pt idx="2">
                  <c:v>Kuwait</c:v>
                </c:pt>
                <c:pt idx="3">
                  <c:v>Saudi Arabia</c:v>
                </c:pt>
                <c:pt idx="4">
                  <c:v>UAE</c:v>
                </c:pt>
              </c:strCache>
            </c:strRef>
          </c:cat>
          <c:val>
            <c:numRef>
              <c:f>'Pivot Tables and Anlaysis'!$G$104:$G$109</c:f>
              <c:numCache>
                <c:formatCode>0.00%</c:formatCode>
                <c:ptCount val="5"/>
                <c:pt idx="0">
                  <c:v>0.45454545454545453</c:v>
                </c:pt>
                <c:pt idx="1">
                  <c:v>0.18181818181818182</c:v>
                </c:pt>
                <c:pt idx="2">
                  <c:v>0.27272727272727271</c:v>
                </c:pt>
                <c:pt idx="3">
                  <c:v>9.0909090909090912E-2</c:v>
                </c:pt>
                <c:pt idx="4">
                  <c:v>0</c:v>
                </c:pt>
              </c:numCache>
            </c:numRef>
          </c:val>
          <c:extLst>
            <c:ext xmlns:c16="http://schemas.microsoft.com/office/drawing/2014/chart" uri="{C3380CC4-5D6E-409C-BE32-E72D297353CC}">
              <c16:uniqueId val="{00000005-B2B3-45DE-ACD4-349D909EC11F}"/>
            </c:ext>
          </c:extLst>
        </c:ser>
        <c:ser>
          <c:idx val="6"/>
          <c:order val="6"/>
          <c:tx>
            <c:strRef>
              <c:f>'Pivot Tables and Anlaysis'!$H$102:$H$103</c:f>
              <c:strCache>
                <c:ptCount val="1"/>
                <c:pt idx="0">
                  <c:v>Technical Issue</c:v>
                </c:pt>
              </c:strCache>
            </c:strRef>
          </c:tx>
          <c:spPr>
            <a:solidFill>
              <a:schemeClr val="accent1">
                <a:lumMod val="60000"/>
              </a:schemeClr>
            </a:solidFill>
            <a:ln>
              <a:noFill/>
            </a:ln>
            <a:effectLst/>
          </c:spPr>
          <c:invertIfNegative val="0"/>
          <c:cat>
            <c:strRef>
              <c:f>'Pivot Tables and Anlaysis'!$A$104:$A$109</c:f>
              <c:strCache>
                <c:ptCount val="5"/>
                <c:pt idx="0">
                  <c:v>Egypt</c:v>
                </c:pt>
                <c:pt idx="1">
                  <c:v>Jordan</c:v>
                </c:pt>
                <c:pt idx="2">
                  <c:v>Kuwait</c:v>
                </c:pt>
                <c:pt idx="3">
                  <c:v>Saudi Arabia</c:v>
                </c:pt>
                <c:pt idx="4">
                  <c:v>UAE</c:v>
                </c:pt>
              </c:strCache>
            </c:strRef>
          </c:cat>
          <c:val>
            <c:numRef>
              <c:f>'Pivot Tables and Anlaysis'!$H$104:$H$109</c:f>
              <c:numCache>
                <c:formatCode>0.00%</c:formatCode>
                <c:ptCount val="5"/>
                <c:pt idx="0">
                  <c:v>0.25</c:v>
                </c:pt>
                <c:pt idx="1">
                  <c:v>0.125</c:v>
                </c:pt>
                <c:pt idx="2">
                  <c:v>0.25</c:v>
                </c:pt>
                <c:pt idx="3">
                  <c:v>0.125</c:v>
                </c:pt>
                <c:pt idx="4">
                  <c:v>0.25</c:v>
                </c:pt>
              </c:numCache>
            </c:numRef>
          </c:val>
          <c:extLst>
            <c:ext xmlns:c16="http://schemas.microsoft.com/office/drawing/2014/chart" uri="{C3380CC4-5D6E-409C-BE32-E72D297353CC}">
              <c16:uniqueId val="{00000006-B2B3-45DE-ACD4-349D909EC11F}"/>
            </c:ext>
          </c:extLst>
        </c:ser>
        <c:dLbls>
          <c:showLegendKey val="0"/>
          <c:showVal val="0"/>
          <c:showCatName val="0"/>
          <c:showSerName val="0"/>
          <c:showPercent val="0"/>
          <c:showBubbleSize val="0"/>
        </c:dLbls>
        <c:gapWidth val="219"/>
        <c:overlap val="-27"/>
        <c:axId val="1364866511"/>
        <c:axId val="1364874831"/>
      </c:barChart>
      <c:catAx>
        <c:axId val="136486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74831"/>
        <c:crosses val="autoZero"/>
        <c:auto val="1"/>
        <c:lblAlgn val="ctr"/>
        <c:lblOffset val="100"/>
        <c:noMultiLvlLbl val="0"/>
      </c:catAx>
      <c:valAx>
        <c:axId val="13648748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66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Anlaysis!PivotTable15</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Aligner</a:t>
            </a:r>
            <a:r>
              <a:rPr lang="en-US" baseline="0"/>
              <a:t> type by Doctor Type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 and Anlaysis'!$B$112:$B$113</c:f>
              <c:strCache>
                <c:ptCount val="1"/>
                <c:pt idx="0">
                  <c:v>Lower</c:v>
                </c:pt>
              </c:strCache>
            </c:strRef>
          </c:tx>
          <c:spPr>
            <a:solidFill>
              <a:schemeClr val="accent1"/>
            </a:solidFill>
            <a:ln>
              <a:noFill/>
            </a:ln>
            <a:effectLst/>
          </c:spPr>
          <c:invertIfNegative val="0"/>
          <c:cat>
            <c:strRef>
              <c:f>'Pivot Tables and Anlaysis'!$A$114:$A$116</c:f>
              <c:strCache>
                <c:ptCount val="2"/>
                <c:pt idx="0">
                  <c:v>General Dentist</c:v>
                </c:pt>
                <c:pt idx="1">
                  <c:v>Orthodontist</c:v>
                </c:pt>
              </c:strCache>
            </c:strRef>
          </c:cat>
          <c:val>
            <c:numRef>
              <c:f>'Pivot Tables and Anlaysis'!$B$114:$B$116</c:f>
              <c:numCache>
                <c:formatCode>0.00%</c:formatCode>
                <c:ptCount val="2"/>
                <c:pt idx="0">
                  <c:v>0.52</c:v>
                </c:pt>
                <c:pt idx="1">
                  <c:v>0.48</c:v>
                </c:pt>
              </c:numCache>
            </c:numRef>
          </c:val>
          <c:extLst>
            <c:ext xmlns:c16="http://schemas.microsoft.com/office/drawing/2014/chart" uri="{C3380CC4-5D6E-409C-BE32-E72D297353CC}">
              <c16:uniqueId val="{00000000-F6D9-4B76-9B57-119DCF92B2EC}"/>
            </c:ext>
          </c:extLst>
        </c:ser>
        <c:ser>
          <c:idx val="1"/>
          <c:order val="1"/>
          <c:tx>
            <c:strRef>
              <c:f>'Pivot Tables and Anlaysis'!$C$112:$C$113</c:f>
              <c:strCache>
                <c:ptCount val="1"/>
                <c:pt idx="0">
                  <c:v>Full Set</c:v>
                </c:pt>
              </c:strCache>
            </c:strRef>
          </c:tx>
          <c:spPr>
            <a:solidFill>
              <a:schemeClr val="accent2"/>
            </a:solidFill>
            <a:ln>
              <a:noFill/>
            </a:ln>
            <a:effectLst/>
          </c:spPr>
          <c:invertIfNegative val="0"/>
          <c:cat>
            <c:strRef>
              <c:f>'Pivot Tables and Anlaysis'!$A$114:$A$116</c:f>
              <c:strCache>
                <c:ptCount val="2"/>
                <c:pt idx="0">
                  <c:v>General Dentist</c:v>
                </c:pt>
                <c:pt idx="1">
                  <c:v>Orthodontist</c:v>
                </c:pt>
              </c:strCache>
            </c:strRef>
          </c:cat>
          <c:val>
            <c:numRef>
              <c:f>'Pivot Tables and Anlaysis'!$C$114:$C$116</c:f>
              <c:numCache>
                <c:formatCode>0.00%</c:formatCode>
                <c:ptCount val="2"/>
                <c:pt idx="0">
                  <c:v>0.56521739130434778</c:v>
                </c:pt>
                <c:pt idx="1">
                  <c:v>0.43478260869565216</c:v>
                </c:pt>
              </c:numCache>
            </c:numRef>
          </c:val>
          <c:extLst>
            <c:ext xmlns:c16="http://schemas.microsoft.com/office/drawing/2014/chart" uri="{C3380CC4-5D6E-409C-BE32-E72D297353CC}">
              <c16:uniqueId val="{00000001-F6D9-4B76-9B57-119DCF92B2EC}"/>
            </c:ext>
          </c:extLst>
        </c:ser>
        <c:ser>
          <c:idx val="2"/>
          <c:order val="2"/>
          <c:tx>
            <c:strRef>
              <c:f>'Pivot Tables and Anlaysis'!$D$112:$D$113</c:f>
              <c:strCache>
                <c:ptCount val="1"/>
                <c:pt idx="0">
                  <c:v>Upper</c:v>
                </c:pt>
              </c:strCache>
            </c:strRef>
          </c:tx>
          <c:spPr>
            <a:solidFill>
              <a:schemeClr val="accent3"/>
            </a:solidFill>
            <a:ln>
              <a:noFill/>
            </a:ln>
            <a:effectLst/>
          </c:spPr>
          <c:invertIfNegative val="0"/>
          <c:cat>
            <c:strRef>
              <c:f>'Pivot Tables and Anlaysis'!$A$114:$A$116</c:f>
              <c:strCache>
                <c:ptCount val="2"/>
                <c:pt idx="0">
                  <c:v>General Dentist</c:v>
                </c:pt>
                <c:pt idx="1">
                  <c:v>Orthodontist</c:v>
                </c:pt>
              </c:strCache>
            </c:strRef>
          </c:cat>
          <c:val>
            <c:numRef>
              <c:f>'Pivot Tables and Anlaysis'!$D$114:$D$116</c:f>
              <c:numCache>
                <c:formatCode>0.00%</c:formatCode>
                <c:ptCount val="2"/>
                <c:pt idx="0">
                  <c:v>0.47272727272727272</c:v>
                </c:pt>
                <c:pt idx="1">
                  <c:v>0.52727272727272723</c:v>
                </c:pt>
              </c:numCache>
            </c:numRef>
          </c:val>
          <c:extLst>
            <c:ext xmlns:c16="http://schemas.microsoft.com/office/drawing/2014/chart" uri="{C3380CC4-5D6E-409C-BE32-E72D297353CC}">
              <c16:uniqueId val="{00000002-F6D9-4B76-9B57-119DCF92B2EC}"/>
            </c:ext>
          </c:extLst>
        </c:ser>
        <c:dLbls>
          <c:showLegendKey val="0"/>
          <c:showVal val="0"/>
          <c:showCatName val="0"/>
          <c:showSerName val="0"/>
          <c:showPercent val="0"/>
          <c:showBubbleSize val="0"/>
        </c:dLbls>
        <c:gapWidth val="219"/>
        <c:overlap val="-27"/>
        <c:axId val="1364916431"/>
        <c:axId val="1364915183"/>
      </c:barChart>
      <c:catAx>
        <c:axId val="1364916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915183"/>
        <c:crosses val="autoZero"/>
        <c:auto val="1"/>
        <c:lblAlgn val="ctr"/>
        <c:lblOffset val="100"/>
        <c:noMultiLvlLbl val="0"/>
      </c:catAx>
      <c:valAx>
        <c:axId val="13649151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916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Anlaysis!PivotTable19</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Order</a:t>
            </a:r>
            <a:r>
              <a:rPr lang="en-US" b="1" baseline="0"/>
              <a:t> Status by Doctor Type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 and Anlaysis'!$B$117:$B$118</c:f>
              <c:strCache>
                <c:ptCount val="1"/>
                <c:pt idx="0">
                  <c:v>Completed</c:v>
                </c:pt>
              </c:strCache>
            </c:strRef>
          </c:tx>
          <c:spPr>
            <a:solidFill>
              <a:schemeClr val="accent1"/>
            </a:solidFill>
            <a:ln>
              <a:noFill/>
            </a:ln>
            <a:effectLst/>
          </c:spPr>
          <c:invertIfNegative val="0"/>
          <c:cat>
            <c:strRef>
              <c:f>'Pivot Tables and Anlaysis'!$A$119:$A$121</c:f>
              <c:strCache>
                <c:ptCount val="2"/>
                <c:pt idx="0">
                  <c:v>General Dentist</c:v>
                </c:pt>
                <c:pt idx="1">
                  <c:v>Orthodontist</c:v>
                </c:pt>
              </c:strCache>
            </c:strRef>
          </c:cat>
          <c:val>
            <c:numRef>
              <c:f>'Pivot Tables and Anlaysis'!$B$119:$B$121</c:f>
              <c:numCache>
                <c:formatCode>0.00%</c:formatCode>
                <c:ptCount val="2"/>
                <c:pt idx="0">
                  <c:v>0.50420168067226889</c:v>
                </c:pt>
                <c:pt idx="1">
                  <c:v>0.49579831932773111</c:v>
                </c:pt>
              </c:numCache>
            </c:numRef>
          </c:val>
          <c:extLst>
            <c:ext xmlns:c16="http://schemas.microsoft.com/office/drawing/2014/chart" uri="{C3380CC4-5D6E-409C-BE32-E72D297353CC}">
              <c16:uniqueId val="{00000000-7B67-46E2-8062-6C3C37FADF50}"/>
            </c:ext>
          </c:extLst>
        </c:ser>
        <c:ser>
          <c:idx val="1"/>
          <c:order val="1"/>
          <c:tx>
            <c:strRef>
              <c:f>'Pivot Tables and Anlaysis'!$C$117:$C$118</c:f>
              <c:strCache>
                <c:ptCount val="1"/>
                <c:pt idx="0">
                  <c:v>Cancelled</c:v>
                </c:pt>
              </c:strCache>
            </c:strRef>
          </c:tx>
          <c:spPr>
            <a:solidFill>
              <a:schemeClr val="accent2"/>
            </a:solidFill>
            <a:ln>
              <a:noFill/>
            </a:ln>
            <a:effectLst/>
          </c:spPr>
          <c:invertIfNegative val="0"/>
          <c:cat>
            <c:strRef>
              <c:f>'Pivot Tables and Anlaysis'!$A$119:$A$121</c:f>
              <c:strCache>
                <c:ptCount val="2"/>
                <c:pt idx="0">
                  <c:v>General Dentist</c:v>
                </c:pt>
                <c:pt idx="1">
                  <c:v>Orthodontist</c:v>
                </c:pt>
              </c:strCache>
            </c:strRef>
          </c:cat>
          <c:val>
            <c:numRef>
              <c:f>'Pivot Tables and Anlaysis'!$C$119:$C$121</c:f>
              <c:numCache>
                <c:formatCode>0.00%</c:formatCode>
                <c:ptCount val="2"/>
                <c:pt idx="0">
                  <c:v>0.51020408163265307</c:v>
                </c:pt>
                <c:pt idx="1">
                  <c:v>0.48979591836734693</c:v>
                </c:pt>
              </c:numCache>
            </c:numRef>
          </c:val>
          <c:extLst>
            <c:ext xmlns:c16="http://schemas.microsoft.com/office/drawing/2014/chart" uri="{C3380CC4-5D6E-409C-BE32-E72D297353CC}">
              <c16:uniqueId val="{00000001-7B67-46E2-8062-6C3C37FADF50}"/>
            </c:ext>
          </c:extLst>
        </c:ser>
        <c:ser>
          <c:idx val="2"/>
          <c:order val="2"/>
          <c:tx>
            <c:strRef>
              <c:f>'Pivot Tables and Anlaysis'!$D$117:$D$118</c:f>
              <c:strCache>
                <c:ptCount val="1"/>
                <c:pt idx="0">
                  <c:v>Incomplete</c:v>
                </c:pt>
              </c:strCache>
            </c:strRef>
          </c:tx>
          <c:spPr>
            <a:solidFill>
              <a:schemeClr val="accent3"/>
            </a:solidFill>
            <a:ln>
              <a:noFill/>
            </a:ln>
            <a:effectLst/>
          </c:spPr>
          <c:invertIfNegative val="0"/>
          <c:cat>
            <c:strRef>
              <c:f>'Pivot Tables and Anlaysis'!$A$119:$A$121</c:f>
              <c:strCache>
                <c:ptCount val="2"/>
                <c:pt idx="0">
                  <c:v>General Dentist</c:v>
                </c:pt>
                <c:pt idx="1">
                  <c:v>Orthodontist</c:v>
                </c:pt>
              </c:strCache>
            </c:strRef>
          </c:cat>
          <c:val>
            <c:numRef>
              <c:f>'Pivot Tables and Anlaysis'!$D$119:$D$121</c:f>
              <c:numCache>
                <c:formatCode>0.00%</c:formatCode>
                <c:ptCount val="2"/>
                <c:pt idx="0">
                  <c:v>0.61290322580645162</c:v>
                </c:pt>
                <c:pt idx="1">
                  <c:v>0.38709677419354838</c:v>
                </c:pt>
              </c:numCache>
            </c:numRef>
          </c:val>
          <c:extLst>
            <c:ext xmlns:c16="http://schemas.microsoft.com/office/drawing/2014/chart" uri="{C3380CC4-5D6E-409C-BE32-E72D297353CC}">
              <c16:uniqueId val="{00000002-7B67-46E2-8062-6C3C37FADF50}"/>
            </c:ext>
          </c:extLst>
        </c:ser>
        <c:dLbls>
          <c:showLegendKey val="0"/>
          <c:showVal val="0"/>
          <c:showCatName val="0"/>
          <c:showSerName val="0"/>
          <c:showPercent val="0"/>
          <c:showBubbleSize val="0"/>
        </c:dLbls>
        <c:gapWidth val="219"/>
        <c:overlap val="-27"/>
        <c:axId val="1270438047"/>
        <c:axId val="1270436799"/>
      </c:barChart>
      <c:catAx>
        <c:axId val="127043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36799"/>
        <c:crosses val="autoZero"/>
        <c:auto val="1"/>
        <c:lblAlgn val="ctr"/>
        <c:lblOffset val="100"/>
        <c:noMultiLvlLbl val="0"/>
      </c:catAx>
      <c:valAx>
        <c:axId val="12704367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3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Anlaysis!PivotTable21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Faliuer per Order Status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Tables and Anlaysis'!$M$107:$M$108</c:f>
              <c:strCache>
                <c:ptCount val="1"/>
                <c:pt idx="0">
                  <c:v>Customer Cancelled</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Tables and Anlaysis'!$L$109:$L$111</c:f>
              <c:strCache>
                <c:ptCount val="2"/>
                <c:pt idx="0">
                  <c:v>Cancelled</c:v>
                </c:pt>
                <c:pt idx="1">
                  <c:v>Incomplete</c:v>
                </c:pt>
              </c:strCache>
            </c:strRef>
          </c:cat>
          <c:val>
            <c:numRef>
              <c:f>'Pivot Tables and Anlaysis'!$M$109:$M$111</c:f>
              <c:numCache>
                <c:formatCode>0.00%</c:formatCode>
                <c:ptCount val="2"/>
                <c:pt idx="0">
                  <c:v>0.2857142857142857</c:v>
                </c:pt>
                <c:pt idx="1">
                  <c:v>0</c:v>
                </c:pt>
              </c:numCache>
            </c:numRef>
          </c:val>
          <c:extLst>
            <c:ext xmlns:c16="http://schemas.microsoft.com/office/drawing/2014/chart" uri="{C3380CC4-5D6E-409C-BE32-E72D297353CC}">
              <c16:uniqueId val="{00000000-476C-49B2-B857-20C67EF60711}"/>
            </c:ext>
          </c:extLst>
        </c:ser>
        <c:ser>
          <c:idx val="1"/>
          <c:order val="1"/>
          <c:tx>
            <c:strRef>
              <c:f>'Pivot Tables and Anlaysis'!$N$107:$N$108</c:f>
              <c:strCache>
                <c:ptCount val="1"/>
                <c:pt idx="0">
                  <c:v>Delay</c:v>
                </c:pt>
              </c:strCache>
            </c:strRef>
          </c:tx>
          <c:spPr>
            <a:solidFill>
              <a:schemeClr val="accent2"/>
            </a:solidFill>
            <a:ln>
              <a:noFill/>
            </a:ln>
            <a:effectLst/>
          </c:spPr>
          <c:invertIfNegative val="0"/>
          <c:cat>
            <c:strRef>
              <c:f>'Pivot Tables and Anlaysis'!$L$109:$L$111</c:f>
              <c:strCache>
                <c:ptCount val="2"/>
                <c:pt idx="0">
                  <c:v>Cancelled</c:v>
                </c:pt>
                <c:pt idx="1">
                  <c:v>Incomplete</c:v>
                </c:pt>
              </c:strCache>
            </c:strRef>
          </c:cat>
          <c:val>
            <c:numRef>
              <c:f>'Pivot Tables and Anlaysis'!$N$109:$N$111</c:f>
              <c:numCache>
                <c:formatCode>0.00%</c:formatCode>
                <c:ptCount val="2"/>
                <c:pt idx="0">
                  <c:v>0.22448979591836735</c:v>
                </c:pt>
                <c:pt idx="1">
                  <c:v>0</c:v>
                </c:pt>
              </c:numCache>
            </c:numRef>
          </c:val>
          <c:extLst>
            <c:ext xmlns:c16="http://schemas.microsoft.com/office/drawing/2014/chart" uri="{C3380CC4-5D6E-409C-BE32-E72D297353CC}">
              <c16:uniqueId val="{00000001-476C-49B2-B857-20C67EF60711}"/>
            </c:ext>
          </c:extLst>
        </c:ser>
        <c:ser>
          <c:idx val="2"/>
          <c:order val="2"/>
          <c:tx>
            <c:strRef>
              <c:f>'Pivot Tables and Anlaysis'!$O$107:$O$108</c:f>
              <c:strCache>
                <c:ptCount val="1"/>
                <c:pt idx="0">
                  <c:v>Missing Documents</c:v>
                </c:pt>
              </c:strCache>
            </c:strRef>
          </c:tx>
          <c:spPr>
            <a:solidFill>
              <a:schemeClr val="accent3"/>
            </a:solidFill>
            <a:ln>
              <a:noFill/>
            </a:ln>
            <a:effectLst/>
          </c:spPr>
          <c:invertIfNegative val="0"/>
          <c:cat>
            <c:strRef>
              <c:f>'Pivot Tables and Anlaysis'!$L$109:$L$111</c:f>
              <c:strCache>
                <c:ptCount val="2"/>
                <c:pt idx="0">
                  <c:v>Cancelled</c:v>
                </c:pt>
                <c:pt idx="1">
                  <c:v>Incomplete</c:v>
                </c:pt>
              </c:strCache>
            </c:strRef>
          </c:cat>
          <c:val>
            <c:numRef>
              <c:f>'Pivot Tables and Anlaysis'!$O$109:$O$111</c:f>
              <c:numCache>
                <c:formatCode>0.00%</c:formatCode>
                <c:ptCount val="2"/>
                <c:pt idx="0">
                  <c:v>0</c:v>
                </c:pt>
                <c:pt idx="1">
                  <c:v>0.35483870967741937</c:v>
                </c:pt>
              </c:numCache>
            </c:numRef>
          </c:val>
          <c:extLst>
            <c:ext xmlns:c16="http://schemas.microsoft.com/office/drawing/2014/chart" uri="{C3380CC4-5D6E-409C-BE32-E72D297353CC}">
              <c16:uniqueId val="{00000002-476C-49B2-B857-20C67EF60711}"/>
            </c:ext>
          </c:extLst>
        </c:ser>
        <c:ser>
          <c:idx val="3"/>
          <c:order val="3"/>
          <c:tx>
            <c:strRef>
              <c:f>'Pivot Tables and Anlaysis'!$P$107:$P$108</c:f>
              <c:strCache>
                <c:ptCount val="1"/>
                <c:pt idx="0">
                  <c:v>Missing Info</c:v>
                </c:pt>
              </c:strCache>
            </c:strRef>
          </c:tx>
          <c:spPr>
            <a:solidFill>
              <a:schemeClr val="accent4"/>
            </a:solidFill>
            <a:ln>
              <a:noFill/>
            </a:ln>
            <a:effectLst/>
          </c:spPr>
          <c:invertIfNegative val="0"/>
          <c:cat>
            <c:strRef>
              <c:f>'Pivot Tables and Anlaysis'!$L$109:$L$111</c:f>
              <c:strCache>
                <c:ptCount val="2"/>
                <c:pt idx="0">
                  <c:v>Cancelled</c:v>
                </c:pt>
                <c:pt idx="1">
                  <c:v>Incomplete</c:v>
                </c:pt>
              </c:strCache>
            </c:strRef>
          </c:cat>
          <c:val>
            <c:numRef>
              <c:f>'Pivot Tables and Anlaysis'!$P$109:$P$111</c:f>
              <c:numCache>
                <c:formatCode>0.00%</c:formatCode>
                <c:ptCount val="2"/>
                <c:pt idx="0">
                  <c:v>0.24489795918367346</c:v>
                </c:pt>
                <c:pt idx="1">
                  <c:v>0</c:v>
                </c:pt>
              </c:numCache>
            </c:numRef>
          </c:val>
          <c:extLst>
            <c:ext xmlns:c16="http://schemas.microsoft.com/office/drawing/2014/chart" uri="{C3380CC4-5D6E-409C-BE32-E72D297353CC}">
              <c16:uniqueId val="{00000003-476C-49B2-B857-20C67EF60711}"/>
            </c:ext>
          </c:extLst>
        </c:ser>
        <c:ser>
          <c:idx val="4"/>
          <c:order val="4"/>
          <c:tx>
            <c:strRef>
              <c:f>'Pivot Tables and Anlaysis'!$Q$107:$Q$108</c:f>
              <c:strCache>
                <c:ptCount val="1"/>
                <c:pt idx="0">
                  <c:v>No Response</c:v>
                </c:pt>
              </c:strCache>
            </c:strRef>
          </c:tx>
          <c:spPr>
            <a:solidFill>
              <a:schemeClr val="accent5"/>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Tables and Anlaysis'!$L$109:$L$111</c:f>
              <c:strCache>
                <c:ptCount val="2"/>
                <c:pt idx="0">
                  <c:v>Cancelled</c:v>
                </c:pt>
                <c:pt idx="1">
                  <c:v>Incomplete</c:v>
                </c:pt>
              </c:strCache>
            </c:strRef>
          </c:cat>
          <c:val>
            <c:numRef>
              <c:f>'Pivot Tables and Anlaysis'!$Q$109:$Q$111</c:f>
              <c:numCache>
                <c:formatCode>0.00%</c:formatCode>
                <c:ptCount val="2"/>
                <c:pt idx="0">
                  <c:v>0</c:v>
                </c:pt>
                <c:pt idx="1">
                  <c:v>0.38709677419354838</c:v>
                </c:pt>
              </c:numCache>
            </c:numRef>
          </c:val>
          <c:extLst>
            <c:ext xmlns:c16="http://schemas.microsoft.com/office/drawing/2014/chart" uri="{C3380CC4-5D6E-409C-BE32-E72D297353CC}">
              <c16:uniqueId val="{00000004-476C-49B2-B857-20C67EF60711}"/>
            </c:ext>
          </c:extLst>
        </c:ser>
        <c:ser>
          <c:idx val="5"/>
          <c:order val="5"/>
          <c:tx>
            <c:strRef>
              <c:f>'Pivot Tables and Anlaysis'!$R$107:$R$108</c:f>
              <c:strCache>
                <c:ptCount val="1"/>
                <c:pt idx="0">
                  <c:v>Quality Issue</c:v>
                </c:pt>
              </c:strCache>
            </c:strRef>
          </c:tx>
          <c:spPr>
            <a:solidFill>
              <a:schemeClr val="accent6"/>
            </a:solidFill>
            <a:ln>
              <a:noFill/>
            </a:ln>
            <a:effectLst/>
          </c:spPr>
          <c:invertIfNegative val="0"/>
          <c:cat>
            <c:strRef>
              <c:f>'Pivot Tables and Anlaysis'!$L$109:$L$111</c:f>
              <c:strCache>
                <c:ptCount val="2"/>
                <c:pt idx="0">
                  <c:v>Cancelled</c:v>
                </c:pt>
                <c:pt idx="1">
                  <c:v>Incomplete</c:v>
                </c:pt>
              </c:strCache>
            </c:strRef>
          </c:cat>
          <c:val>
            <c:numRef>
              <c:f>'Pivot Tables and Anlaysis'!$R$109:$R$111</c:f>
              <c:numCache>
                <c:formatCode>0.00%</c:formatCode>
                <c:ptCount val="2"/>
                <c:pt idx="0">
                  <c:v>0.24489795918367346</c:v>
                </c:pt>
                <c:pt idx="1">
                  <c:v>0</c:v>
                </c:pt>
              </c:numCache>
            </c:numRef>
          </c:val>
          <c:extLst>
            <c:ext xmlns:c16="http://schemas.microsoft.com/office/drawing/2014/chart" uri="{C3380CC4-5D6E-409C-BE32-E72D297353CC}">
              <c16:uniqueId val="{00000005-476C-49B2-B857-20C67EF60711}"/>
            </c:ext>
          </c:extLst>
        </c:ser>
        <c:ser>
          <c:idx val="6"/>
          <c:order val="6"/>
          <c:tx>
            <c:strRef>
              <c:f>'Pivot Tables and Anlaysis'!$S$107:$S$108</c:f>
              <c:strCache>
                <c:ptCount val="1"/>
                <c:pt idx="0">
                  <c:v>Technical Issue</c:v>
                </c:pt>
              </c:strCache>
            </c:strRef>
          </c:tx>
          <c:spPr>
            <a:solidFill>
              <a:schemeClr val="accent1">
                <a:lumMod val="60000"/>
              </a:schemeClr>
            </a:solidFill>
            <a:ln>
              <a:noFill/>
            </a:ln>
            <a:effectLst/>
          </c:spPr>
          <c:invertIfNegative val="0"/>
          <c:cat>
            <c:strRef>
              <c:f>'Pivot Tables and Anlaysis'!$L$109:$L$111</c:f>
              <c:strCache>
                <c:ptCount val="2"/>
                <c:pt idx="0">
                  <c:v>Cancelled</c:v>
                </c:pt>
                <c:pt idx="1">
                  <c:v>Incomplete</c:v>
                </c:pt>
              </c:strCache>
            </c:strRef>
          </c:cat>
          <c:val>
            <c:numRef>
              <c:f>'Pivot Tables and Anlaysis'!$S$109:$S$111</c:f>
              <c:numCache>
                <c:formatCode>0.00%</c:formatCode>
                <c:ptCount val="2"/>
                <c:pt idx="0">
                  <c:v>0</c:v>
                </c:pt>
                <c:pt idx="1">
                  <c:v>0.25806451612903225</c:v>
                </c:pt>
              </c:numCache>
            </c:numRef>
          </c:val>
          <c:extLst>
            <c:ext xmlns:c16="http://schemas.microsoft.com/office/drawing/2014/chart" uri="{C3380CC4-5D6E-409C-BE32-E72D297353CC}">
              <c16:uniqueId val="{00000006-476C-49B2-B857-20C67EF60711}"/>
            </c:ext>
          </c:extLst>
        </c:ser>
        <c:dLbls>
          <c:showLegendKey val="0"/>
          <c:showVal val="0"/>
          <c:showCatName val="0"/>
          <c:showSerName val="0"/>
          <c:showPercent val="0"/>
          <c:showBubbleSize val="0"/>
        </c:dLbls>
        <c:gapWidth val="219"/>
        <c:overlap val="-27"/>
        <c:axId val="1364863183"/>
        <c:axId val="1364864431"/>
      </c:barChart>
      <c:catAx>
        <c:axId val="1364863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64431"/>
        <c:crosses val="autoZero"/>
        <c:auto val="1"/>
        <c:lblAlgn val="ctr"/>
        <c:lblOffset val="100"/>
        <c:noMultiLvlLbl val="0"/>
      </c:catAx>
      <c:valAx>
        <c:axId val="13648644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63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Anlaysis!PivotTable18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Faliuer</a:t>
            </a:r>
            <a:r>
              <a:rPr lang="en-US" baseline="0"/>
              <a:t> Reason per Country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 and Anlaysis'!$B$26:$B$27</c:f>
              <c:strCache>
                <c:ptCount val="1"/>
                <c:pt idx="0">
                  <c:v>Cancelled</c:v>
                </c:pt>
              </c:strCache>
            </c:strRef>
          </c:tx>
          <c:spPr>
            <a:solidFill>
              <a:schemeClr val="accent1"/>
            </a:solidFill>
            <a:ln>
              <a:noFill/>
            </a:ln>
            <a:effectLst/>
          </c:spPr>
          <c:invertIfNegative val="0"/>
          <c:cat>
            <c:strRef>
              <c:f>'Pivot Tables and Anlaysis'!$A$28:$A$33</c:f>
              <c:strCache>
                <c:ptCount val="5"/>
                <c:pt idx="0">
                  <c:v>Kuwait</c:v>
                </c:pt>
                <c:pt idx="1">
                  <c:v>Saudi Arabia</c:v>
                </c:pt>
                <c:pt idx="2">
                  <c:v>UAE</c:v>
                </c:pt>
                <c:pt idx="3">
                  <c:v>Egypt</c:v>
                </c:pt>
                <c:pt idx="4">
                  <c:v>Jordan</c:v>
                </c:pt>
              </c:strCache>
            </c:strRef>
          </c:cat>
          <c:val>
            <c:numRef>
              <c:f>'Pivot Tables and Anlaysis'!$B$28:$B$33</c:f>
              <c:numCache>
                <c:formatCode>0.00%</c:formatCode>
                <c:ptCount val="5"/>
                <c:pt idx="0">
                  <c:v>0.28260869565217389</c:v>
                </c:pt>
                <c:pt idx="1">
                  <c:v>0.14634146341463414</c:v>
                </c:pt>
                <c:pt idx="2">
                  <c:v>0.24390243902439024</c:v>
                </c:pt>
                <c:pt idx="3">
                  <c:v>0.29268292682926828</c:v>
                </c:pt>
                <c:pt idx="4">
                  <c:v>0.26666666666666666</c:v>
                </c:pt>
              </c:numCache>
            </c:numRef>
          </c:val>
          <c:extLst>
            <c:ext xmlns:c16="http://schemas.microsoft.com/office/drawing/2014/chart" uri="{C3380CC4-5D6E-409C-BE32-E72D297353CC}">
              <c16:uniqueId val="{00000000-A07E-4393-91EC-7614571362BB}"/>
            </c:ext>
          </c:extLst>
        </c:ser>
        <c:ser>
          <c:idx val="1"/>
          <c:order val="1"/>
          <c:tx>
            <c:strRef>
              <c:f>'Pivot Tables and Anlaysis'!$C$26:$C$27</c:f>
              <c:strCache>
                <c:ptCount val="1"/>
                <c:pt idx="0">
                  <c:v>Completed</c:v>
                </c:pt>
              </c:strCache>
            </c:strRef>
          </c:tx>
          <c:spPr>
            <a:solidFill>
              <a:schemeClr val="accent2"/>
            </a:solidFill>
            <a:ln>
              <a:noFill/>
            </a:ln>
            <a:effectLst/>
          </c:spPr>
          <c:invertIfNegative val="0"/>
          <c:cat>
            <c:strRef>
              <c:f>'Pivot Tables and Anlaysis'!$A$28:$A$33</c:f>
              <c:strCache>
                <c:ptCount val="5"/>
                <c:pt idx="0">
                  <c:v>Kuwait</c:v>
                </c:pt>
                <c:pt idx="1">
                  <c:v>Saudi Arabia</c:v>
                </c:pt>
                <c:pt idx="2">
                  <c:v>UAE</c:v>
                </c:pt>
                <c:pt idx="3">
                  <c:v>Egypt</c:v>
                </c:pt>
                <c:pt idx="4">
                  <c:v>Jordan</c:v>
                </c:pt>
              </c:strCache>
            </c:strRef>
          </c:cat>
          <c:val>
            <c:numRef>
              <c:f>'Pivot Tables and Anlaysis'!$C$28:$C$33</c:f>
              <c:numCache>
                <c:formatCode>0.00%</c:formatCode>
                <c:ptCount val="5"/>
                <c:pt idx="0">
                  <c:v>0.54347826086956519</c:v>
                </c:pt>
                <c:pt idx="1">
                  <c:v>0.70731707317073167</c:v>
                </c:pt>
                <c:pt idx="2">
                  <c:v>0.63414634146341464</c:v>
                </c:pt>
                <c:pt idx="3">
                  <c:v>0.51219512195121952</c:v>
                </c:pt>
                <c:pt idx="4">
                  <c:v>0.6</c:v>
                </c:pt>
              </c:numCache>
            </c:numRef>
          </c:val>
          <c:extLst>
            <c:ext xmlns:c16="http://schemas.microsoft.com/office/drawing/2014/chart" uri="{C3380CC4-5D6E-409C-BE32-E72D297353CC}">
              <c16:uniqueId val="{00000001-A07E-4393-91EC-7614571362BB}"/>
            </c:ext>
          </c:extLst>
        </c:ser>
        <c:ser>
          <c:idx val="2"/>
          <c:order val="2"/>
          <c:tx>
            <c:strRef>
              <c:f>'Pivot Tables and Anlaysis'!$D$26:$D$27</c:f>
              <c:strCache>
                <c:ptCount val="1"/>
                <c:pt idx="0">
                  <c:v>Incomplete</c:v>
                </c:pt>
              </c:strCache>
            </c:strRef>
          </c:tx>
          <c:spPr>
            <a:solidFill>
              <a:schemeClr val="accent3"/>
            </a:solidFill>
            <a:ln>
              <a:noFill/>
            </a:ln>
            <a:effectLst/>
          </c:spPr>
          <c:invertIfNegative val="0"/>
          <c:cat>
            <c:strRef>
              <c:f>'Pivot Tables and Anlaysis'!$A$28:$A$33</c:f>
              <c:strCache>
                <c:ptCount val="5"/>
                <c:pt idx="0">
                  <c:v>Kuwait</c:v>
                </c:pt>
                <c:pt idx="1">
                  <c:v>Saudi Arabia</c:v>
                </c:pt>
                <c:pt idx="2">
                  <c:v>UAE</c:v>
                </c:pt>
                <c:pt idx="3">
                  <c:v>Egypt</c:v>
                </c:pt>
                <c:pt idx="4">
                  <c:v>Jordan</c:v>
                </c:pt>
              </c:strCache>
            </c:strRef>
          </c:cat>
          <c:val>
            <c:numRef>
              <c:f>'Pivot Tables and Anlaysis'!$D$28:$D$33</c:f>
              <c:numCache>
                <c:formatCode>0.00%</c:formatCode>
                <c:ptCount val="5"/>
                <c:pt idx="0">
                  <c:v>0.17391304347826086</c:v>
                </c:pt>
                <c:pt idx="1">
                  <c:v>0.14634146341463414</c:v>
                </c:pt>
                <c:pt idx="2">
                  <c:v>0.12195121951219512</c:v>
                </c:pt>
                <c:pt idx="3">
                  <c:v>0.1951219512195122</c:v>
                </c:pt>
                <c:pt idx="4">
                  <c:v>0.13333333333333333</c:v>
                </c:pt>
              </c:numCache>
            </c:numRef>
          </c:val>
          <c:extLst>
            <c:ext xmlns:c16="http://schemas.microsoft.com/office/drawing/2014/chart" uri="{C3380CC4-5D6E-409C-BE32-E72D297353CC}">
              <c16:uniqueId val="{00000002-A07E-4393-91EC-7614571362BB}"/>
            </c:ext>
          </c:extLst>
        </c:ser>
        <c:dLbls>
          <c:showLegendKey val="0"/>
          <c:showVal val="0"/>
          <c:showCatName val="0"/>
          <c:showSerName val="0"/>
          <c:showPercent val="0"/>
          <c:showBubbleSize val="0"/>
        </c:dLbls>
        <c:gapWidth val="219"/>
        <c:overlap val="-27"/>
        <c:axId val="653288399"/>
        <c:axId val="653288815"/>
      </c:barChart>
      <c:catAx>
        <c:axId val="653288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288815"/>
        <c:crosses val="autoZero"/>
        <c:auto val="1"/>
        <c:lblAlgn val="ctr"/>
        <c:lblOffset val="100"/>
        <c:noMultiLvlLbl val="0"/>
      </c:catAx>
      <c:valAx>
        <c:axId val="6532888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2883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Anlaysis!Order Status Distribution </c:name>
    <c:fmtId val="15"/>
  </c:pivotSource>
  <c:chart>
    <c:title>
      <c:tx>
        <c:rich>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r>
              <a:rPr lang="en-US" sz="1100" b="1" i="0" u="none" strike="noStrike" baseline="0"/>
              <a:t>Order Status Distribution</a:t>
            </a:r>
            <a:endParaRPr lang="en-US" sz="1100" b="1"/>
          </a:p>
        </c:rich>
      </c:tx>
      <c:layout>
        <c:manualLayout>
          <c:xMode val="edge"/>
          <c:yMode val="edge"/>
          <c:x val="0.25780590043346274"/>
          <c:y val="7.9776991358337171E-2"/>
        </c:manualLayout>
      </c:layout>
      <c:overlay val="0"/>
      <c:spPr>
        <a:noFill/>
        <a:ln>
          <a:noFill/>
        </a:ln>
        <a:effectLst/>
      </c:spPr>
      <c:txPr>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5">
              <a:lumMod val="50000"/>
            </a:schemeClr>
          </a:solidFill>
          <a:ln w="19050">
            <a:solidFill>
              <a:schemeClr val="lt1"/>
            </a:solidFill>
          </a:ln>
          <a:effectLst/>
        </c:spPr>
      </c:pivotFmt>
      <c:pivotFmt>
        <c:idx val="2"/>
        <c:spPr>
          <a:solidFill>
            <a:schemeClr val="tx1">
              <a:lumMod val="65000"/>
              <a:lumOff val="35000"/>
            </a:schemeClr>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5">
              <a:lumMod val="50000"/>
            </a:schemeClr>
          </a:solidFill>
          <a:ln w="19050">
            <a:solidFill>
              <a:schemeClr val="lt1"/>
            </a:solidFill>
          </a:ln>
          <a:effectLst/>
        </c:spPr>
      </c:pivotFmt>
      <c:pivotFmt>
        <c:idx val="6"/>
        <c:spPr>
          <a:solidFill>
            <a:schemeClr val="tx1">
              <a:lumMod val="65000"/>
              <a:lumOff val="35000"/>
            </a:schemeClr>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5">
              <a:lumMod val="50000"/>
            </a:schemeClr>
          </a:solidFill>
          <a:ln w="19050">
            <a:solidFill>
              <a:schemeClr val="lt1"/>
            </a:solidFill>
          </a:ln>
          <a:effectLst/>
        </c:spPr>
      </c:pivotFmt>
      <c:pivotFmt>
        <c:idx val="10"/>
        <c:spPr>
          <a:solidFill>
            <a:schemeClr val="tx1">
              <a:lumMod val="65000"/>
              <a:lumOff val="35000"/>
            </a:schemeClr>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5">
              <a:lumMod val="50000"/>
            </a:schemeClr>
          </a:solidFill>
          <a:ln w="19050">
            <a:solidFill>
              <a:schemeClr val="lt1"/>
            </a:solidFill>
          </a:ln>
          <a:effectLst/>
        </c:spPr>
      </c:pivotFmt>
      <c:pivotFmt>
        <c:idx val="14"/>
        <c:spPr>
          <a:solidFill>
            <a:schemeClr val="tx1">
              <a:lumMod val="65000"/>
              <a:lumOff val="35000"/>
            </a:schemeClr>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7"/>
        <c:spPr>
          <a:solidFill>
            <a:schemeClr val="accent5">
              <a:lumMod val="50000"/>
            </a:schemeClr>
          </a:solidFill>
          <a:ln w="19050">
            <a:solidFill>
              <a:schemeClr val="lt1"/>
            </a:solidFill>
          </a:ln>
          <a:effectLst/>
        </c:spPr>
      </c:pivotFmt>
      <c:pivotFmt>
        <c:idx val="18"/>
        <c:spPr>
          <a:solidFill>
            <a:schemeClr val="tx1">
              <a:lumMod val="65000"/>
              <a:lumOff val="35000"/>
            </a:schemeClr>
          </a:solidFill>
          <a:ln w="19050">
            <a:solidFill>
              <a:schemeClr val="lt1"/>
            </a:solidFill>
          </a:ln>
          <a:effectLst/>
        </c:spPr>
      </c:pivotFmt>
      <c:pivotFmt>
        <c:idx val="19"/>
        <c:spPr>
          <a:solidFill>
            <a:schemeClr val="accent1"/>
          </a:solidFill>
          <a:ln w="19050">
            <a:solidFill>
              <a:schemeClr val="lt1"/>
            </a:solidFill>
          </a:ln>
          <a:effectLst/>
        </c:spP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473353874243981"/>
                  <c:h val="0.25081963200195834"/>
                </c:manualLayout>
              </c15:layout>
            </c:ext>
          </c:extLst>
        </c:dLbl>
      </c:pivotFmt>
    </c:pivotFmts>
    <c:plotArea>
      <c:layout/>
      <c:pieChart>
        <c:varyColors val="1"/>
        <c:ser>
          <c:idx val="0"/>
          <c:order val="0"/>
          <c:tx>
            <c:strRef>
              <c:f>'Pivot Tables and Anlaysis'!$B$3</c:f>
              <c:strCache>
                <c:ptCount val="1"/>
                <c:pt idx="0">
                  <c:v>Total</c:v>
                </c:pt>
              </c:strCache>
            </c:strRef>
          </c:tx>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CF61-422D-B74D-F7DFEF3249FC}"/>
              </c:ext>
            </c:extLst>
          </c:dPt>
          <c:dPt>
            <c:idx val="1"/>
            <c:bubble3D val="0"/>
            <c:spPr>
              <a:solidFill>
                <a:schemeClr val="tx1">
                  <a:lumMod val="65000"/>
                  <a:lumOff val="35000"/>
                </a:schemeClr>
              </a:solidFill>
              <a:ln w="19050">
                <a:solidFill>
                  <a:schemeClr val="lt1"/>
                </a:solidFill>
              </a:ln>
              <a:effectLst/>
            </c:spPr>
            <c:extLst>
              <c:ext xmlns:c16="http://schemas.microsoft.com/office/drawing/2014/chart" uri="{C3380CC4-5D6E-409C-BE32-E72D297353CC}">
                <c16:uniqueId val="{00000003-CF61-422D-B74D-F7DFEF3249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F61-422D-B74D-F7DFEF3249FC}"/>
              </c:ext>
            </c:extLst>
          </c:dPt>
          <c:dLbls>
            <c:dLbl>
              <c:idx val="2"/>
              <c:layout/>
              <c:dLblPos val="outEnd"/>
              <c:showLegendKey val="0"/>
              <c:showVal val="0"/>
              <c:showCatName val="1"/>
              <c:showSerName val="0"/>
              <c:showPercent val="1"/>
              <c:showBubbleSize val="0"/>
              <c:extLst>
                <c:ext xmlns:c15="http://schemas.microsoft.com/office/drawing/2012/chart" uri="{CE6537A1-D6FC-4f65-9D91-7224C49458BB}">
                  <c15:layout>
                    <c:manualLayout>
                      <c:w val="0.22473353874243981"/>
                      <c:h val="0.25081963200195834"/>
                    </c:manualLayout>
                  </c15:layout>
                </c:ext>
                <c:ext xmlns:c16="http://schemas.microsoft.com/office/drawing/2014/chart" uri="{C3380CC4-5D6E-409C-BE32-E72D297353CC}">
                  <c16:uniqueId val="{00000005-CF61-422D-B74D-F7DFEF3249F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Tables and Anlaysis'!$A$4:$A$7</c:f>
              <c:strCache>
                <c:ptCount val="3"/>
                <c:pt idx="0">
                  <c:v>Completed</c:v>
                </c:pt>
                <c:pt idx="1">
                  <c:v>Cancelled</c:v>
                </c:pt>
                <c:pt idx="2">
                  <c:v>Incomplete</c:v>
                </c:pt>
              </c:strCache>
            </c:strRef>
          </c:cat>
          <c:val>
            <c:numRef>
              <c:f>'Pivot Tables and Anlaysis'!$B$4:$B$7</c:f>
              <c:numCache>
                <c:formatCode>General</c:formatCode>
                <c:ptCount val="3"/>
                <c:pt idx="0">
                  <c:v>119</c:v>
                </c:pt>
                <c:pt idx="1">
                  <c:v>49</c:v>
                </c:pt>
                <c:pt idx="2">
                  <c:v>31</c:v>
                </c:pt>
              </c:numCache>
            </c:numRef>
          </c:val>
          <c:extLst>
            <c:ext xmlns:c16="http://schemas.microsoft.com/office/drawing/2014/chart" uri="{C3380CC4-5D6E-409C-BE32-E72D297353CC}">
              <c16:uniqueId val="{00000006-CF61-422D-B74D-F7DFEF3249F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Anlaysis!PivotTable17</c:name>
    <c:fmtId val="12"/>
  </c:pivotSource>
  <c:chart>
    <c:title>
      <c:tx>
        <c:rich>
          <a:bodyPr rot="0" spcFirstLastPara="1" vertOverflow="ellipsis" vert="horz" wrap="square" anchor="ctr" anchorCtr="1"/>
          <a:lstStyle/>
          <a:p>
            <a:pPr>
              <a:defRPr sz="1500" b="0" i="0" u="none" strike="noStrike" kern="1200" spc="0" baseline="0">
                <a:solidFill>
                  <a:schemeClr val="tx1">
                    <a:lumMod val="65000"/>
                    <a:lumOff val="35000"/>
                  </a:schemeClr>
                </a:solidFill>
                <a:latin typeface="+mn-lt"/>
                <a:ea typeface="+mn-ea"/>
                <a:cs typeface="+mn-cs"/>
              </a:defRPr>
            </a:pPr>
            <a:r>
              <a:rPr lang="en-US" sz="1100" b="1"/>
              <a:t>Order Distribution by Country</a:t>
            </a:r>
            <a:endParaRPr lang="en-US" sz="1100"/>
          </a:p>
        </c:rich>
      </c:tx>
      <c:layout>
        <c:manualLayout>
          <c:xMode val="edge"/>
          <c:yMode val="edge"/>
          <c:x val="0.30712170491307766"/>
          <c:y val="0.11750789215864148"/>
        </c:manualLayout>
      </c:layout>
      <c:overlay val="0"/>
      <c:spPr>
        <a:noFill/>
        <a:ln>
          <a:noFill/>
        </a:ln>
        <a:effectLst/>
      </c:spPr>
      <c:txPr>
        <a:bodyPr rot="0" spcFirstLastPara="1" vertOverflow="ellipsis" vert="horz" wrap="square" anchor="ctr" anchorCtr="1"/>
        <a:lstStyle/>
        <a:p>
          <a:pPr>
            <a:defRPr sz="15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noFill/>
          </a:ln>
          <a:effectLst/>
        </c:spPr>
        <c:marker>
          <c:symbol val="none"/>
        </c:marker>
        <c:dLbl>
          <c:idx val="0"/>
          <c:layout/>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 and Anlaysis'!$B$18</c:f>
              <c:strCache>
                <c:ptCount val="1"/>
                <c:pt idx="0">
                  <c:v>Total</c:v>
                </c:pt>
              </c:strCache>
            </c:strRef>
          </c:tx>
          <c:spPr>
            <a:solidFill>
              <a:schemeClr val="accent5">
                <a:lumMod val="75000"/>
              </a:schemeClr>
            </a:solidFill>
            <a:ln>
              <a:noFill/>
            </a:ln>
            <a:effectLst/>
          </c:spPr>
          <c:invertIfNegative val="0"/>
          <c:dLbls>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 and Anlaysis'!$A$19:$A$24</c:f>
              <c:strCache>
                <c:ptCount val="5"/>
                <c:pt idx="0">
                  <c:v>Kuwait</c:v>
                </c:pt>
                <c:pt idx="1">
                  <c:v>Saudi Arabia</c:v>
                </c:pt>
                <c:pt idx="2">
                  <c:v>UAE</c:v>
                </c:pt>
                <c:pt idx="3">
                  <c:v>Egypt</c:v>
                </c:pt>
                <c:pt idx="4">
                  <c:v>Jordan</c:v>
                </c:pt>
              </c:strCache>
            </c:strRef>
          </c:cat>
          <c:val>
            <c:numRef>
              <c:f>'Pivot Tables and Anlaysis'!$B$19:$B$24</c:f>
              <c:numCache>
                <c:formatCode>0.00%</c:formatCode>
                <c:ptCount val="5"/>
                <c:pt idx="0">
                  <c:v>0.23115577889447236</c:v>
                </c:pt>
                <c:pt idx="1">
                  <c:v>0.20603015075376885</c:v>
                </c:pt>
                <c:pt idx="2">
                  <c:v>0.20603015075376885</c:v>
                </c:pt>
                <c:pt idx="3">
                  <c:v>0.20603015075376885</c:v>
                </c:pt>
                <c:pt idx="4">
                  <c:v>0.15075376884422109</c:v>
                </c:pt>
              </c:numCache>
            </c:numRef>
          </c:val>
          <c:extLst>
            <c:ext xmlns:c16="http://schemas.microsoft.com/office/drawing/2014/chart" uri="{C3380CC4-5D6E-409C-BE32-E72D297353CC}">
              <c16:uniqueId val="{00000000-ACA6-4E99-B689-CB4ACE85900E}"/>
            </c:ext>
          </c:extLst>
        </c:ser>
        <c:dLbls>
          <c:showLegendKey val="0"/>
          <c:showVal val="0"/>
          <c:showCatName val="0"/>
          <c:showSerName val="0"/>
          <c:showPercent val="0"/>
          <c:showBubbleSize val="0"/>
        </c:dLbls>
        <c:gapWidth val="219"/>
        <c:overlap val="-27"/>
        <c:axId val="472664640"/>
        <c:axId val="472665472"/>
      </c:barChart>
      <c:catAx>
        <c:axId val="47266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65472"/>
        <c:crosses val="autoZero"/>
        <c:auto val="1"/>
        <c:lblAlgn val="ctr"/>
        <c:lblOffset val="100"/>
        <c:noMultiLvlLbl val="0"/>
      </c:catAx>
      <c:valAx>
        <c:axId val="4726654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64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Anlaysis!PivotTable25</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Percentage of Orders by Issue Reason</a:t>
            </a:r>
            <a:endParaRPr lang="en-US" sz="1100"/>
          </a:p>
        </c:rich>
      </c:tx>
      <c:layout>
        <c:manualLayout>
          <c:xMode val="edge"/>
          <c:yMode val="edge"/>
          <c:x val="0.29605859016050667"/>
          <c:y val="9.46618751603550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
        <c:idx val="4"/>
        <c:spPr>
          <a:solidFill>
            <a:schemeClr val="accent3">
              <a:lumMod val="50000"/>
            </a:schemeClr>
          </a:solidFill>
          <a:ln>
            <a:noFill/>
          </a:ln>
          <a:effectLst/>
        </c:spPr>
      </c:pivotFmt>
      <c:pivotFmt>
        <c:idx val="5"/>
        <c:spPr>
          <a:solidFill>
            <a:schemeClr val="accent3">
              <a:lumMod val="50000"/>
            </a:schemeClr>
          </a:solidFill>
          <a:ln>
            <a:noFill/>
          </a:ln>
          <a:effectLst/>
        </c:spPr>
      </c:pivotFmt>
      <c:pivotFmt>
        <c:idx val="6"/>
        <c:spPr>
          <a:solidFill>
            <a:schemeClr val="accent3">
              <a:lumMod val="50000"/>
            </a:schemeClr>
          </a:solidFill>
          <a:ln>
            <a:noFill/>
          </a:ln>
          <a:effectLst/>
        </c:spPr>
      </c:pivotFmt>
      <c:pivotFmt>
        <c:idx val="7"/>
        <c:spPr>
          <a:solidFill>
            <a:schemeClr val="bg2">
              <a:lumMod val="90000"/>
            </a:schemeClr>
          </a:solidFill>
          <a:ln>
            <a:noFill/>
          </a:ln>
          <a:effectLst/>
        </c:spPr>
      </c:pivotFmt>
      <c:pivotFmt>
        <c:idx val="8"/>
        <c:spPr>
          <a:solidFill>
            <a:schemeClr val="bg2">
              <a:lumMod val="90000"/>
            </a:schemeClr>
          </a:solidFill>
          <a:ln>
            <a:noFill/>
          </a:ln>
          <a:effectLst/>
        </c:spPr>
      </c:pivotFmt>
      <c:pivotFmt>
        <c:idx val="9"/>
        <c:spPr>
          <a:solidFill>
            <a:schemeClr val="accent1">
              <a:lumMod val="75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noFill/>
          </a:ln>
          <a:effectLst/>
        </c:spPr>
      </c:pivotFmt>
      <c:pivotFmt>
        <c:idx val="12"/>
        <c:spPr>
          <a:solidFill>
            <a:schemeClr val="accent3">
              <a:lumMod val="50000"/>
            </a:schemeClr>
          </a:solidFill>
          <a:ln>
            <a:noFill/>
          </a:ln>
          <a:effectLst/>
        </c:spPr>
      </c:pivotFmt>
      <c:pivotFmt>
        <c:idx val="13"/>
        <c:spPr>
          <a:solidFill>
            <a:schemeClr val="accent3">
              <a:lumMod val="50000"/>
            </a:schemeClr>
          </a:solidFill>
          <a:ln>
            <a:noFill/>
          </a:ln>
          <a:effectLst/>
        </c:spPr>
      </c:pivotFmt>
      <c:pivotFmt>
        <c:idx val="14"/>
        <c:spPr>
          <a:solidFill>
            <a:schemeClr val="accent3">
              <a:lumMod val="50000"/>
            </a:schemeClr>
          </a:solidFill>
          <a:ln>
            <a:noFill/>
          </a:ln>
          <a:effectLst/>
        </c:spPr>
      </c:pivotFmt>
      <c:pivotFmt>
        <c:idx val="15"/>
        <c:spPr>
          <a:solidFill>
            <a:schemeClr val="bg2">
              <a:lumMod val="90000"/>
            </a:schemeClr>
          </a:solidFill>
          <a:ln>
            <a:noFill/>
          </a:ln>
          <a:effectLst/>
        </c:spPr>
      </c:pivotFmt>
      <c:pivotFmt>
        <c:idx val="16"/>
        <c:spPr>
          <a:solidFill>
            <a:schemeClr val="bg2">
              <a:lumMod val="90000"/>
            </a:schemeClr>
          </a:solidFill>
          <a:ln>
            <a:noFill/>
          </a:ln>
          <a:effectLst/>
        </c:spPr>
      </c:pivotFmt>
      <c:pivotFmt>
        <c:idx val="17"/>
        <c:spPr>
          <a:solidFill>
            <a:schemeClr val="accent1">
              <a:lumMod val="75000"/>
            </a:schemeClr>
          </a:solidFill>
          <a:ln>
            <a:noFill/>
          </a:ln>
          <a:effectLst/>
        </c:spPr>
      </c:pivotFmt>
      <c:pivotFmt>
        <c:idx val="1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6">
              <a:lumMod val="75000"/>
            </a:schemeClr>
          </a:solidFill>
          <a:ln>
            <a:noFill/>
          </a:ln>
          <a:effectLst/>
        </c:spPr>
      </c:pivotFmt>
      <c:pivotFmt>
        <c:idx val="20"/>
        <c:spPr>
          <a:solidFill>
            <a:schemeClr val="accent3">
              <a:lumMod val="50000"/>
            </a:schemeClr>
          </a:solidFill>
          <a:ln>
            <a:noFill/>
          </a:ln>
          <a:effectLst/>
        </c:spPr>
      </c:pivotFmt>
      <c:pivotFmt>
        <c:idx val="21"/>
        <c:spPr>
          <a:solidFill>
            <a:schemeClr val="accent3">
              <a:lumMod val="50000"/>
            </a:schemeClr>
          </a:solidFill>
          <a:ln>
            <a:noFill/>
          </a:ln>
          <a:effectLst/>
        </c:spPr>
      </c:pivotFmt>
      <c:pivotFmt>
        <c:idx val="22"/>
        <c:spPr>
          <a:solidFill>
            <a:schemeClr val="accent3">
              <a:lumMod val="50000"/>
            </a:schemeClr>
          </a:solidFill>
          <a:ln>
            <a:noFill/>
          </a:ln>
          <a:effectLst/>
        </c:spPr>
      </c:pivotFmt>
      <c:pivotFmt>
        <c:idx val="23"/>
        <c:spPr>
          <a:solidFill>
            <a:schemeClr val="bg2">
              <a:lumMod val="90000"/>
            </a:schemeClr>
          </a:solidFill>
          <a:ln>
            <a:noFill/>
          </a:ln>
          <a:effectLst/>
        </c:spPr>
      </c:pivotFmt>
      <c:pivotFmt>
        <c:idx val="24"/>
        <c:spPr>
          <a:solidFill>
            <a:schemeClr val="bg2">
              <a:lumMod val="90000"/>
            </a:schemeClr>
          </a:solidFill>
          <a:ln>
            <a:noFill/>
          </a:ln>
          <a:effectLst/>
        </c:spPr>
      </c:pivotFmt>
      <c:pivotFmt>
        <c:idx val="25"/>
        <c:spPr>
          <a:solidFill>
            <a:schemeClr val="accent1">
              <a:lumMod val="75000"/>
            </a:schemeClr>
          </a:solidFill>
          <a:ln>
            <a:noFill/>
          </a:ln>
          <a:effectLst/>
        </c:spPr>
      </c:pivotFmt>
    </c:pivotFmts>
    <c:plotArea>
      <c:layout/>
      <c:barChart>
        <c:barDir val="col"/>
        <c:grouping val="clustered"/>
        <c:varyColors val="0"/>
        <c:ser>
          <c:idx val="0"/>
          <c:order val="0"/>
          <c:tx>
            <c:strRef>
              <c:f>'Pivot Tables and Anlaysis'!$B$73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1-591B-41CA-98E6-37086660F9E2}"/>
              </c:ext>
            </c:extLst>
          </c:dPt>
          <c:dPt>
            <c:idx val="1"/>
            <c:invertIfNegative val="0"/>
            <c:bubble3D val="0"/>
            <c:spPr>
              <a:solidFill>
                <a:schemeClr val="accent3">
                  <a:lumMod val="50000"/>
                </a:schemeClr>
              </a:solidFill>
              <a:ln>
                <a:noFill/>
              </a:ln>
              <a:effectLst/>
            </c:spPr>
            <c:extLst>
              <c:ext xmlns:c16="http://schemas.microsoft.com/office/drawing/2014/chart" uri="{C3380CC4-5D6E-409C-BE32-E72D297353CC}">
                <c16:uniqueId val="{00000003-591B-41CA-98E6-37086660F9E2}"/>
              </c:ext>
            </c:extLst>
          </c:dPt>
          <c:dPt>
            <c:idx val="2"/>
            <c:invertIfNegative val="0"/>
            <c:bubble3D val="0"/>
            <c:spPr>
              <a:solidFill>
                <a:schemeClr val="accent3">
                  <a:lumMod val="50000"/>
                </a:schemeClr>
              </a:solidFill>
              <a:ln>
                <a:noFill/>
              </a:ln>
              <a:effectLst/>
            </c:spPr>
            <c:extLst>
              <c:ext xmlns:c16="http://schemas.microsoft.com/office/drawing/2014/chart" uri="{C3380CC4-5D6E-409C-BE32-E72D297353CC}">
                <c16:uniqueId val="{00000005-591B-41CA-98E6-37086660F9E2}"/>
              </c:ext>
            </c:extLst>
          </c:dPt>
          <c:dPt>
            <c:idx val="3"/>
            <c:invertIfNegative val="0"/>
            <c:bubble3D val="0"/>
            <c:spPr>
              <a:solidFill>
                <a:schemeClr val="accent3">
                  <a:lumMod val="50000"/>
                </a:schemeClr>
              </a:solidFill>
              <a:ln>
                <a:noFill/>
              </a:ln>
              <a:effectLst/>
            </c:spPr>
            <c:extLst>
              <c:ext xmlns:c16="http://schemas.microsoft.com/office/drawing/2014/chart" uri="{C3380CC4-5D6E-409C-BE32-E72D297353CC}">
                <c16:uniqueId val="{00000007-591B-41CA-98E6-37086660F9E2}"/>
              </c:ext>
            </c:extLst>
          </c:dPt>
          <c:dPt>
            <c:idx val="4"/>
            <c:invertIfNegative val="0"/>
            <c:bubble3D val="0"/>
            <c:spPr>
              <a:solidFill>
                <a:schemeClr val="bg2">
                  <a:lumMod val="90000"/>
                </a:schemeClr>
              </a:solidFill>
              <a:ln>
                <a:noFill/>
              </a:ln>
              <a:effectLst/>
            </c:spPr>
            <c:extLst>
              <c:ext xmlns:c16="http://schemas.microsoft.com/office/drawing/2014/chart" uri="{C3380CC4-5D6E-409C-BE32-E72D297353CC}">
                <c16:uniqueId val="{00000009-591B-41CA-98E6-37086660F9E2}"/>
              </c:ext>
            </c:extLst>
          </c:dPt>
          <c:dPt>
            <c:idx val="5"/>
            <c:invertIfNegative val="0"/>
            <c:bubble3D val="0"/>
            <c:spPr>
              <a:solidFill>
                <a:schemeClr val="bg2">
                  <a:lumMod val="90000"/>
                </a:schemeClr>
              </a:solidFill>
              <a:ln>
                <a:noFill/>
              </a:ln>
              <a:effectLst/>
            </c:spPr>
            <c:extLst>
              <c:ext xmlns:c16="http://schemas.microsoft.com/office/drawing/2014/chart" uri="{C3380CC4-5D6E-409C-BE32-E72D297353CC}">
                <c16:uniqueId val="{0000000B-591B-41CA-98E6-37086660F9E2}"/>
              </c:ext>
            </c:extLst>
          </c:dPt>
          <c:dPt>
            <c:idx val="6"/>
            <c:invertIfNegative val="0"/>
            <c:bubble3D val="0"/>
            <c:spPr>
              <a:solidFill>
                <a:schemeClr val="accent1">
                  <a:lumMod val="75000"/>
                </a:schemeClr>
              </a:solidFill>
              <a:ln>
                <a:noFill/>
              </a:ln>
              <a:effectLst/>
            </c:spPr>
            <c:extLst>
              <c:ext xmlns:c16="http://schemas.microsoft.com/office/drawing/2014/chart" uri="{C3380CC4-5D6E-409C-BE32-E72D297353CC}">
                <c16:uniqueId val="{0000000D-591B-41CA-98E6-37086660F9E2}"/>
              </c:ext>
            </c:extLst>
          </c:dPt>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 and Anlaysis'!$A$74:$A$81</c:f>
              <c:strCache>
                <c:ptCount val="7"/>
                <c:pt idx="0">
                  <c:v>Customer Cancelled</c:v>
                </c:pt>
                <c:pt idx="1">
                  <c:v>No Response</c:v>
                </c:pt>
                <c:pt idx="2">
                  <c:v>Quality Issue</c:v>
                </c:pt>
                <c:pt idx="3">
                  <c:v>Missing Info</c:v>
                </c:pt>
                <c:pt idx="4">
                  <c:v>Missing Documents</c:v>
                </c:pt>
                <c:pt idx="5">
                  <c:v>Delay</c:v>
                </c:pt>
                <c:pt idx="6">
                  <c:v>Technical Issue</c:v>
                </c:pt>
              </c:strCache>
            </c:strRef>
          </c:cat>
          <c:val>
            <c:numRef>
              <c:f>'Pivot Tables and Anlaysis'!$B$74:$B$81</c:f>
              <c:numCache>
                <c:formatCode>0.00%</c:formatCode>
                <c:ptCount val="7"/>
                <c:pt idx="0">
                  <c:v>0.17499999999999999</c:v>
                </c:pt>
                <c:pt idx="1">
                  <c:v>0.15</c:v>
                </c:pt>
                <c:pt idx="2">
                  <c:v>0.15</c:v>
                </c:pt>
                <c:pt idx="3">
                  <c:v>0.15</c:v>
                </c:pt>
                <c:pt idx="4">
                  <c:v>0.13750000000000001</c:v>
                </c:pt>
                <c:pt idx="5">
                  <c:v>0.13750000000000001</c:v>
                </c:pt>
                <c:pt idx="6">
                  <c:v>0.1</c:v>
                </c:pt>
              </c:numCache>
            </c:numRef>
          </c:val>
          <c:extLst>
            <c:ext xmlns:c16="http://schemas.microsoft.com/office/drawing/2014/chart" uri="{C3380CC4-5D6E-409C-BE32-E72D297353CC}">
              <c16:uniqueId val="{0000000E-591B-41CA-98E6-37086660F9E2}"/>
            </c:ext>
          </c:extLst>
        </c:ser>
        <c:dLbls>
          <c:showLegendKey val="0"/>
          <c:showVal val="0"/>
          <c:showCatName val="0"/>
          <c:showSerName val="0"/>
          <c:showPercent val="0"/>
          <c:showBubbleSize val="0"/>
        </c:dLbls>
        <c:gapWidth val="219"/>
        <c:overlap val="-27"/>
        <c:axId val="413758704"/>
        <c:axId val="413754544"/>
      </c:barChart>
      <c:catAx>
        <c:axId val="41375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413754544"/>
        <c:crosses val="autoZero"/>
        <c:auto val="1"/>
        <c:lblAlgn val="ctr"/>
        <c:lblOffset val="100"/>
        <c:noMultiLvlLbl val="0"/>
      </c:catAx>
      <c:valAx>
        <c:axId val="4137545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4137587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Anlaysis!PivotTable5</c:name>
    <c:fmtId val="18"/>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1"/>
              <a:t>Orders</a:t>
            </a:r>
            <a:r>
              <a:rPr lang="en-US" sz="1000" b="1" baseline="0"/>
              <a:t> Count by Doctor Type </a:t>
            </a:r>
            <a:endParaRPr lang="en-US" sz="1000" b="1"/>
          </a:p>
        </c:rich>
      </c:tx>
      <c:layout>
        <c:manualLayout>
          <c:xMode val="edge"/>
          <c:yMode val="edge"/>
          <c:x val="0.26947748420932749"/>
          <c:y val="0.1232369318321191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bg2">
              <a:lumMod val="50000"/>
            </a:schemeClr>
          </a:solidFill>
          <a:ln w="19050">
            <a:solidFill>
              <a:schemeClr val="lt1"/>
            </a:solidFill>
          </a:ln>
          <a:effectLst/>
        </c:spPr>
      </c:pivotFmt>
      <c:pivotFmt>
        <c:idx val="2"/>
        <c:spPr>
          <a:solidFill>
            <a:schemeClr val="accent5">
              <a:lumMod val="5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bg2">
              <a:lumMod val="50000"/>
            </a:schemeClr>
          </a:solidFill>
          <a:ln w="19050">
            <a:solidFill>
              <a:schemeClr val="lt1"/>
            </a:solidFill>
          </a:ln>
          <a:effectLst/>
        </c:spPr>
      </c:pivotFmt>
      <c:pivotFmt>
        <c:idx val="5"/>
        <c:spPr>
          <a:solidFill>
            <a:schemeClr val="accent5">
              <a:lumMod val="5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7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bg2">
              <a:lumMod val="50000"/>
            </a:schemeClr>
          </a:solidFill>
          <a:ln w="19050">
            <a:solidFill>
              <a:schemeClr val="lt1"/>
            </a:solidFill>
          </a:ln>
          <a:effectLst/>
        </c:spPr>
        <c:dLbl>
          <c:idx val="0"/>
          <c:layout>
            <c:manualLayout>
              <c:x val="3.641953004467835E-2"/>
              <c:y val="0.236760124610591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7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604240560623154"/>
                  <c:h val="0.18015355557190865"/>
                </c:manualLayout>
              </c15:layout>
            </c:ext>
          </c:extLst>
        </c:dLbl>
      </c:pivotFmt>
      <c:pivotFmt>
        <c:idx val="8"/>
        <c:spPr>
          <a:solidFill>
            <a:schemeClr val="accent5">
              <a:lumMod val="50000"/>
            </a:schemeClr>
          </a:solidFill>
          <a:ln w="19050">
            <a:solidFill>
              <a:schemeClr val="lt1"/>
            </a:solidFill>
          </a:ln>
          <a:effectLst/>
        </c:spPr>
        <c:dLbl>
          <c:idx val="0"/>
          <c:layout>
            <c:manualLayout>
              <c:x val="0.14827951518190507"/>
              <c:y val="-0.2429906542056073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7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398304300126416"/>
                  <c:h val="0.22620649054382225"/>
                </c:manualLayout>
              </c15:layout>
            </c:ext>
          </c:extLst>
        </c:dLbl>
      </c:pivotFmt>
    </c:pivotFmts>
    <c:plotArea>
      <c:layout/>
      <c:pieChart>
        <c:varyColors val="1"/>
        <c:ser>
          <c:idx val="0"/>
          <c:order val="0"/>
          <c:tx>
            <c:strRef>
              <c:f>'Pivot Tables and Anlaysis'!$E$17</c:f>
              <c:strCache>
                <c:ptCount val="1"/>
                <c:pt idx="0">
                  <c:v>Total</c:v>
                </c:pt>
              </c:strCache>
            </c:strRef>
          </c:tx>
          <c:dPt>
            <c:idx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1-1ACA-4CE2-AD3D-BD214773E37E}"/>
              </c:ext>
            </c:extLst>
          </c:dPt>
          <c:dPt>
            <c:idx val="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3-1ACA-4CE2-AD3D-BD214773E37E}"/>
              </c:ext>
            </c:extLst>
          </c:dPt>
          <c:dLbls>
            <c:dLbl>
              <c:idx val="0"/>
              <c:layout>
                <c:manualLayout>
                  <c:x val="3.641953004467835E-2"/>
                  <c:y val="0.2367601246105919"/>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5604240560623154"/>
                      <c:h val="0.18015355557190865"/>
                    </c:manualLayout>
                  </c15:layout>
                </c:ext>
                <c:ext xmlns:c16="http://schemas.microsoft.com/office/drawing/2014/chart" uri="{C3380CC4-5D6E-409C-BE32-E72D297353CC}">
                  <c16:uniqueId val="{00000001-1ACA-4CE2-AD3D-BD214773E37E}"/>
                </c:ext>
              </c:extLst>
            </c:dLbl>
            <c:dLbl>
              <c:idx val="1"/>
              <c:layout>
                <c:manualLayout>
                  <c:x val="0.14827951518190507"/>
                  <c:y val="-0.24299065420560739"/>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30398304300126416"/>
                      <c:h val="0.22620649054382225"/>
                    </c:manualLayout>
                  </c15:layout>
                </c:ext>
                <c:ext xmlns:c16="http://schemas.microsoft.com/office/drawing/2014/chart" uri="{C3380CC4-5D6E-409C-BE32-E72D297353CC}">
                  <c16:uniqueId val="{00000003-1ACA-4CE2-AD3D-BD214773E37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7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 and Anlaysis'!$D$18:$D$20</c:f>
              <c:strCache>
                <c:ptCount val="2"/>
                <c:pt idx="0">
                  <c:v>General Dentist</c:v>
                </c:pt>
                <c:pt idx="1">
                  <c:v>Orthodontist</c:v>
                </c:pt>
              </c:strCache>
            </c:strRef>
          </c:cat>
          <c:val>
            <c:numRef>
              <c:f>'Pivot Tables and Anlaysis'!$E$18:$E$20</c:f>
              <c:numCache>
                <c:formatCode>0.00%</c:formatCode>
                <c:ptCount val="2"/>
                <c:pt idx="0">
                  <c:v>0.52261306532663321</c:v>
                </c:pt>
                <c:pt idx="1">
                  <c:v>0.47738693467336685</c:v>
                </c:pt>
              </c:numCache>
            </c:numRef>
          </c:val>
          <c:extLst>
            <c:ext xmlns:c16="http://schemas.microsoft.com/office/drawing/2014/chart" uri="{C3380CC4-5D6E-409C-BE32-E72D297353CC}">
              <c16:uniqueId val="{00000004-1ACA-4CE2-AD3D-BD214773E37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3320330455002416"/>
          <c:y val="0.36148306228076632"/>
          <c:w val="0.31997158539253207"/>
          <c:h val="0.2707066990457968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Anlaysis!PivotTable17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Order Distribution by Country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 and Anlaysis'!$B$18</c:f>
              <c:strCache>
                <c:ptCount val="1"/>
                <c:pt idx="0">
                  <c:v>Total</c:v>
                </c:pt>
              </c:strCache>
            </c:strRef>
          </c:tx>
          <c:spPr>
            <a:solidFill>
              <a:schemeClr val="accent1"/>
            </a:solidFill>
            <a:ln>
              <a:noFill/>
            </a:ln>
            <a:effectLst/>
          </c:spPr>
          <c:invertIfNegative val="0"/>
          <c:dLbls>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 and Anlaysis'!$A$19:$A$24</c:f>
              <c:strCache>
                <c:ptCount val="5"/>
                <c:pt idx="0">
                  <c:v>Kuwait</c:v>
                </c:pt>
                <c:pt idx="1">
                  <c:v>Saudi Arabia</c:v>
                </c:pt>
                <c:pt idx="2">
                  <c:v>UAE</c:v>
                </c:pt>
                <c:pt idx="3">
                  <c:v>Egypt</c:v>
                </c:pt>
                <c:pt idx="4">
                  <c:v>Jordan</c:v>
                </c:pt>
              </c:strCache>
            </c:strRef>
          </c:cat>
          <c:val>
            <c:numRef>
              <c:f>'Pivot Tables and Anlaysis'!$B$19:$B$24</c:f>
              <c:numCache>
                <c:formatCode>0.00%</c:formatCode>
                <c:ptCount val="5"/>
                <c:pt idx="0">
                  <c:v>0.23115577889447236</c:v>
                </c:pt>
                <c:pt idx="1">
                  <c:v>0.20603015075376885</c:v>
                </c:pt>
                <c:pt idx="2">
                  <c:v>0.20603015075376885</c:v>
                </c:pt>
                <c:pt idx="3">
                  <c:v>0.20603015075376885</c:v>
                </c:pt>
                <c:pt idx="4">
                  <c:v>0.15075376884422109</c:v>
                </c:pt>
              </c:numCache>
            </c:numRef>
          </c:val>
          <c:extLst>
            <c:ext xmlns:c16="http://schemas.microsoft.com/office/drawing/2014/chart" uri="{C3380CC4-5D6E-409C-BE32-E72D297353CC}">
              <c16:uniqueId val="{00000000-6E0D-4AD1-9B78-20933B159B66}"/>
            </c:ext>
          </c:extLst>
        </c:ser>
        <c:dLbls>
          <c:showLegendKey val="0"/>
          <c:showVal val="0"/>
          <c:showCatName val="0"/>
          <c:showSerName val="0"/>
          <c:showPercent val="0"/>
          <c:showBubbleSize val="0"/>
        </c:dLbls>
        <c:gapWidth val="219"/>
        <c:overlap val="-27"/>
        <c:axId val="472664640"/>
        <c:axId val="472665472"/>
      </c:barChart>
      <c:catAx>
        <c:axId val="47266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65472"/>
        <c:crosses val="autoZero"/>
        <c:auto val="1"/>
        <c:lblAlgn val="ctr"/>
        <c:lblOffset val="100"/>
        <c:noMultiLvlLbl val="0"/>
      </c:catAx>
      <c:valAx>
        <c:axId val="4726654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64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Anlaysis!PivotTable4</c:name>
    <c:fmtId val="13"/>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1"/>
              <a:t>Total</a:t>
            </a:r>
            <a:r>
              <a:rPr lang="en-US" sz="1000" b="1" baseline="0"/>
              <a:t> Orders by Aligner Type </a:t>
            </a:r>
            <a:endParaRPr lang="en-US" sz="1000" b="1"/>
          </a:p>
        </c:rich>
      </c:tx>
      <c:layout>
        <c:manualLayout>
          <c:xMode val="edge"/>
          <c:yMode val="edge"/>
          <c:x val="0.31825563826553471"/>
          <c:y val="0.11021041863409417"/>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6">
              <a:lumMod val="75000"/>
            </a:schemeClr>
          </a:solidFill>
          <a:ln w="19050">
            <a:solidFill>
              <a:schemeClr val="lt1"/>
            </a:solidFill>
          </a:ln>
          <a:effectLst/>
        </c:spPr>
      </c:pivotFmt>
      <c:pivotFmt>
        <c:idx val="2"/>
        <c:spPr>
          <a:solidFill>
            <a:schemeClr val="accent5">
              <a:lumMod val="50000"/>
            </a:schemeClr>
          </a:solidFill>
          <a:ln w="19050">
            <a:solidFill>
              <a:schemeClr val="lt1"/>
            </a:solidFill>
          </a:ln>
          <a:effectLst/>
        </c:spPr>
      </c:pivotFmt>
      <c:pivotFmt>
        <c:idx val="3"/>
        <c:spPr>
          <a:solidFill>
            <a:schemeClr val="accent5">
              <a:lumMod val="40000"/>
              <a:lumOff val="6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5">
              <a:lumMod val="50000"/>
            </a:schemeClr>
          </a:solidFill>
          <a:ln w="19050">
            <a:solidFill>
              <a:schemeClr val="lt1"/>
            </a:solidFill>
          </a:ln>
          <a:effectLst/>
        </c:spPr>
      </c:pivotFmt>
      <c:pivotFmt>
        <c:idx val="6"/>
        <c:spPr>
          <a:solidFill>
            <a:schemeClr val="accent5">
              <a:lumMod val="40000"/>
              <a:lumOff val="60000"/>
            </a:schemeClr>
          </a:solidFill>
          <a:ln w="19050">
            <a:solidFill>
              <a:schemeClr val="lt1"/>
            </a:solidFill>
          </a:ln>
          <a:effectLst/>
        </c:spPr>
      </c:pivotFmt>
      <c:pivotFmt>
        <c:idx val="7"/>
        <c:spPr>
          <a:solidFill>
            <a:schemeClr val="accent6">
              <a:lumMod val="75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9"/>
        <c:spPr>
          <a:solidFill>
            <a:schemeClr val="accent5">
              <a:lumMod val="50000"/>
            </a:schemeClr>
          </a:solidFill>
          <a:ln w="19050">
            <a:solidFill>
              <a:schemeClr val="lt1"/>
            </a:solidFill>
          </a:ln>
          <a:effectLst/>
        </c:spPr>
        <c:dLbl>
          <c:idx val="0"/>
          <c:layout>
            <c:manualLayout>
              <c:x val="0.18604658733507787"/>
              <c:y val="-3.94088873764334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0"/>
        <c:spPr>
          <a:solidFill>
            <a:schemeClr val="accent5">
              <a:lumMod val="40000"/>
              <a:lumOff val="60000"/>
            </a:schemeClr>
          </a:solidFill>
          <a:ln w="19050">
            <a:solidFill>
              <a:schemeClr val="lt1"/>
            </a:solidFill>
          </a:ln>
          <a:effectLst/>
        </c:spPr>
      </c:pivotFmt>
      <c:pivotFmt>
        <c:idx val="11"/>
        <c:spPr>
          <a:solidFill>
            <a:schemeClr val="accent6">
              <a:lumMod val="75000"/>
            </a:schemeClr>
          </a:solidFill>
          <a:ln w="19050">
            <a:solidFill>
              <a:schemeClr val="lt1"/>
            </a:solidFill>
          </a:ln>
          <a:effectLst/>
        </c:spPr>
        <c:dLbl>
          <c:idx val="0"/>
          <c:layout>
            <c:manualLayout>
              <c:x val="9.8191254426846702E-2"/>
              <c:y val="-6.0207326860484685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pieChart>
        <c:varyColors val="1"/>
        <c:ser>
          <c:idx val="0"/>
          <c:order val="0"/>
          <c:tx>
            <c:strRef>
              <c:f>'Pivot Tables and Anlaysis'!$E$9</c:f>
              <c:strCache>
                <c:ptCount val="1"/>
                <c:pt idx="0">
                  <c:v>Total</c:v>
                </c:pt>
              </c:strCache>
            </c:strRef>
          </c:tx>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ABD5-4301-8386-B82522039C6D}"/>
              </c:ext>
            </c:extLst>
          </c:dPt>
          <c:dPt>
            <c:idx val="1"/>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3-ABD5-4301-8386-B82522039C6D}"/>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ABD5-4301-8386-B82522039C6D}"/>
              </c:ext>
            </c:extLst>
          </c:dPt>
          <c:dLbls>
            <c:dLbl>
              <c:idx val="0"/>
              <c:layout>
                <c:manualLayout>
                  <c:x val="0.18604658733507787"/>
                  <c:y val="-3.9408887376433485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ABD5-4301-8386-B82522039C6D}"/>
                </c:ext>
              </c:extLst>
            </c:dLbl>
            <c:dLbl>
              <c:idx val="2"/>
              <c:layout>
                <c:manualLayout>
                  <c:x val="9.8191254426846702E-2"/>
                  <c:y val="-6.0207326860484685E-17"/>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ABD5-4301-8386-B82522039C6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Tables and Anlaysis'!$D$10:$D$13</c:f>
              <c:strCache>
                <c:ptCount val="3"/>
                <c:pt idx="0">
                  <c:v>Full Set</c:v>
                </c:pt>
                <c:pt idx="1">
                  <c:v>Lower</c:v>
                </c:pt>
                <c:pt idx="2">
                  <c:v>Upper</c:v>
                </c:pt>
              </c:strCache>
            </c:strRef>
          </c:cat>
          <c:val>
            <c:numRef>
              <c:f>'Pivot Tables and Anlaysis'!$E$10:$E$13</c:f>
              <c:numCache>
                <c:formatCode>0.00%</c:formatCode>
                <c:ptCount val="3"/>
                <c:pt idx="0">
                  <c:v>0.34673366834170855</c:v>
                </c:pt>
                <c:pt idx="1">
                  <c:v>0.37688442211055279</c:v>
                </c:pt>
                <c:pt idx="2">
                  <c:v>0.27638190954773867</c:v>
                </c:pt>
              </c:numCache>
            </c:numRef>
          </c:val>
          <c:extLst>
            <c:ext xmlns:c16="http://schemas.microsoft.com/office/drawing/2014/chart" uri="{C3380CC4-5D6E-409C-BE32-E72D297353CC}">
              <c16:uniqueId val="{00000006-ABD5-4301-8386-B82522039C6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3695075665863254"/>
          <c:y val="0.56921741810760784"/>
          <c:w val="0.32170555726690564"/>
          <c:h val="0.38034748088255221"/>
        </c:manualLayout>
      </c:layout>
      <c:overlay val="0"/>
      <c:spPr>
        <a:noFill/>
        <a:ln>
          <a:noFill/>
        </a:ln>
        <a:effectLst/>
      </c:spPr>
      <c:txPr>
        <a:bodyPr rot="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Anlaysis!PivotTable32</c:name>
    <c:fmtId val="4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Trend of Completed and Uncomleted  Orders Over Time</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'Pivot Tables and Anlaysis'!$B$129:$B$130</c:f>
              <c:strCache>
                <c:ptCount val="1"/>
                <c:pt idx="0">
                  <c:v>No</c:v>
                </c:pt>
              </c:strCache>
            </c:strRef>
          </c:tx>
          <c:spPr>
            <a:ln w="28575" cap="rnd">
              <a:solidFill>
                <a:schemeClr val="accent1"/>
              </a:solidFill>
              <a:round/>
            </a:ln>
            <a:effectLst/>
          </c:spPr>
          <c:marker>
            <c:symbol val="none"/>
          </c:marker>
          <c:cat>
            <c:multiLvlStrRef>
              <c:f>'Pivot Tables and Anlaysis'!$A$131:$A$141</c:f>
              <c:multiLvlStrCache>
                <c:ptCount val="8"/>
                <c:lvl>
                  <c:pt idx="0">
                    <c:v>Oct</c:v>
                  </c:pt>
                  <c:pt idx="1">
                    <c:v>Nov</c:v>
                  </c:pt>
                  <c:pt idx="2">
                    <c:v>Dec</c:v>
                  </c:pt>
                  <c:pt idx="3">
                    <c:v>Jan</c:v>
                  </c:pt>
                  <c:pt idx="4">
                    <c:v>Feb</c:v>
                  </c:pt>
                  <c:pt idx="5">
                    <c:v>Mar</c:v>
                  </c:pt>
                  <c:pt idx="6">
                    <c:v>Apr</c:v>
                  </c:pt>
                  <c:pt idx="7">
                    <c:v>May</c:v>
                  </c:pt>
                </c:lvl>
                <c:lvl>
                  <c:pt idx="0">
                    <c:v>2024</c:v>
                  </c:pt>
                  <c:pt idx="3">
                    <c:v>2025</c:v>
                  </c:pt>
                </c:lvl>
              </c:multiLvlStrCache>
            </c:multiLvlStrRef>
          </c:cat>
          <c:val>
            <c:numRef>
              <c:f>'Pivot Tables and Anlaysis'!$B$131:$B$141</c:f>
              <c:numCache>
                <c:formatCode>0.00%</c:formatCode>
                <c:ptCount val="8"/>
                <c:pt idx="0">
                  <c:v>2.0100502512562814E-2</c:v>
                </c:pt>
                <c:pt idx="1">
                  <c:v>6.030150753768844E-2</c:v>
                </c:pt>
                <c:pt idx="2">
                  <c:v>8.5427135678391955E-2</c:v>
                </c:pt>
                <c:pt idx="3">
                  <c:v>6.5326633165829151E-2</c:v>
                </c:pt>
                <c:pt idx="4">
                  <c:v>5.0251256281407038E-2</c:v>
                </c:pt>
                <c:pt idx="5">
                  <c:v>5.5276381909547742E-2</c:v>
                </c:pt>
                <c:pt idx="6">
                  <c:v>6.030150753768844E-2</c:v>
                </c:pt>
                <c:pt idx="7">
                  <c:v>5.0251256281407036E-3</c:v>
                </c:pt>
              </c:numCache>
            </c:numRef>
          </c:val>
          <c:smooth val="0"/>
          <c:extLst>
            <c:ext xmlns:c16="http://schemas.microsoft.com/office/drawing/2014/chart" uri="{C3380CC4-5D6E-409C-BE32-E72D297353CC}">
              <c16:uniqueId val="{00000000-9880-4AE5-837A-3BE2DCCD2BA4}"/>
            </c:ext>
          </c:extLst>
        </c:ser>
        <c:ser>
          <c:idx val="1"/>
          <c:order val="1"/>
          <c:tx>
            <c:strRef>
              <c:f>'Pivot Tables and Anlaysis'!$C$129:$C$130</c:f>
              <c:strCache>
                <c:ptCount val="1"/>
                <c:pt idx="0">
                  <c:v>Yes</c:v>
                </c:pt>
              </c:strCache>
            </c:strRef>
          </c:tx>
          <c:spPr>
            <a:ln w="28575" cap="rnd">
              <a:solidFill>
                <a:schemeClr val="accent2"/>
              </a:solidFill>
              <a:round/>
            </a:ln>
            <a:effectLst/>
          </c:spPr>
          <c:marker>
            <c:symbol val="none"/>
          </c:marker>
          <c:cat>
            <c:multiLvlStrRef>
              <c:f>'Pivot Tables and Anlaysis'!$A$131:$A$141</c:f>
              <c:multiLvlStrCache>
                <c:ptCount val="8"/>
                <c:lvl>
                  <c:pt idx="0">
                    <c:v>Oct</c:v>
                  </c:pt>
                  <c:pt idx="1">
                    <c:v>Nov</c:v>
                  </c:pt>
                  <c:pt idx="2">
                    <c:v>Dec</c:v>
                  </c:pt>
                  <c:pt idx="3">
                    <c:v>Jan</c:v>
                  </c:pt>
                  <c:pt idx="4">
                    <c:v>Feb</c:v>
                  </c:pt>
                  <c:pt idx="5">
                    <c:v>Mar</c:v>
                  </c:pt>
                  <c:pt idx="6">
                    <c:v>Apr</c:v>
                  </c:pt>
                  <c:pt idx="7">
                    <c:v>May</c:v>
                  </c:pt>
                </c:lvl>
                <c:lvl>
                  <c:pt idx="0">
                    <c:v>2024</c:v>
                  </c:pt>
                  <c:pt idx="3">
                    <c:v>2025</c:v>
                  </c:pt>
                </c:lvl>
              </c:multiLvlStrCache>
            </c:multiLvlStrRef>
          </c:cat>
          <c:val>
            <c:numRef>
              <c:f>'Pivot Tables and Anlaysis'!$C$131:$C$141</c:f>
              <c:numCache>
                <c:formatCode>0.00%</c:formatCode>
                <c:ptCount val="8"/>
                <c:pt idx="0">
                  <c:v>5.5276381909547742E-2</c:v>
                </c:pt>
                <c:pt idx="1">
                  <c:v>9.0452261306532666E-2</c:v>
                </c:pt>
                <c:pt idx="2">
                  <c:v>7.0351758793969849E-2</c:v>
                </c:pt>
                <c:pt idx="3">
                  <c:v>9.0452261306532666E-2</c:v>
                </c:pt>
                <c:pt idx="4">
                  <c:v>9.0452261306532666E-2</c:v>
                </c:pt>
                <c:pt idx="5">
                  <c:v>0.10050251256281408</c:v>
                </c:pt>
                <c:pt idx="6">
                  <c:v>9.0452261306532666E-2</c:v>
                </c:pt>
                <c:pt idx="7">
                  <c:v>1.0050251256281407E-2</c:v>
                </c:pt>
              </c:numCache>
            </c:numRef>
          </c:val>
          <c:smooth val="0"/>
          <c:extLst>
            <c:ext xmlns:c16="http://schemas.microsoft.com/office/drawing/2014/chart" uri="{C3380CC4-5D6E-409C-BE32-E72D297353CC}">
              <c16:uniqueId val="{00000001-9880-4AE5-837A-3BE2DCCD2BA4}"/>
            </c:ext>
          </c:extLst>
        </c:ser>
        <c:dLbls>
          <c:showLegendKey val="0"/>
          <c:showVal val="0"/>
          <c:showCatName val="0"/>
          <c:showSerName val="0"/>
          <c:showPercent val="0"/>
          <c:showBubbleSize val="0"/>
        </c:dLbls>
        <c:smooth val="0"/>
        <c:axId val="277417664"/>
        <c:axId val="277406432"/>
      </c:lineChart>
      <c:catAx>
        <c:axId val="27741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406432"/>
        <c:crosses val="autoZero"/>
        <c:auto val="1"/>
        <c:lblAlgn val="ctr"/>
        <c:lblOffset val="100"/>
        <c:noMultiLvlLbl val="0"/>
      </c:catAx>
      <c:valAx>
        <c:axId val="2774064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417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Anlaysis!Order Status per Year (2024 - 2025 ) </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Orders</a:t>
            </a:r>
            <a:r>
              <a:rPr lang="en-US" b="1" baseline="0"/>
              <a:t> Status per Year (2024 - 2025 ) </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pivotFmt>
      <c:pivotFmt>
        <c:idx val="1"/>
        <c:spPr>
          <a:solidFill>
            <a:schemeClr val="accent1">
              <a:lumMod val="50000"/>
            </a:schemeClr>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6">
              <a:lumMod val="50000"/>
            </a:schemeClr>
          </a:solidFill>
          <a:ln>
            <a:noFill/>
          </a:ln>
          <a:effectLst/>
        </c:spPr>
        <c:marker>
          <c:symbol val="none"/>
        </c:marker>
      </c:pivotFmt>
      <c:pivotFmt>
        <c:idx val="4"/>
        <c:spPr>
          <a:solidFill>
            <a:schemeClr val="accent1">
              <a:lumMod val="50000"/>
            </a:schemeClr>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6">
              <a:lumMod val="50000"/>
            </a:schemeClr>
          </a:solidFill>
          <a:ln>
            <a:noFill/>
          </a:ln>
          <a:effectLst/>
        </c:spPr>
        <c:marker>
          <c:symbol val="none"/>
        </c:marker>
      </c:pivotFmt>
      <c:pivotFmt>
        <c:idx val="7"/>
        <c:spPr>
          <a:solidFill>
            <a:schemeClr val="accent1">
              <a:lumMod val="50000"/>
            </a:schemeClr>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'Pivot Tables and Anlaysis'!$J$19:$J$20</c:f>
              <c:strCache>
                <c:ptCount val="1"/>
                <c:pt idx="0">
                  <c:v>Completed</c:v>
                </c:pt>
              </c:strCache>
            </c:strRef>
          </c:tx>
          <c:spPr>
            <a:solidFill>
              <a:schemeClr val="accent6">
                <a:lumMod val="50000"/>
              </a:schemeClr>
            </a:solidFill>
            <a:ln>
              <a:noFill/>
            </a:ln>
            <a:effectLst/>
          </c:spPr>
          <c:invertIfNegative val="0"/>
          <c:cat>
            <c:strRef>
              <c:f>'Pivot Tables and Anlaysis'!$I$21:$I$23</c:f>
              <c:strCache>
                <c:ptCount val="2"/>
                <c:pt idx="0">
                  <c:v>2024</c:v>
                </c:pt>
                <c:pt idx="1">
                  <c:v>2025</c:v>
                </c:pt>
              </c:strCache>
            </c:strRef>
          </c:cat>
          <c:val>
            <c:numRef>
              <c:f>'Pivot Tables and Anlaysis'!$J$21:$J$23</c:f>
              <c:numCache>
                <c:formatCode>0.00%</c:formatCode>
                <c:ptCount val="2"/>
                <c:pt idx="0">
                  <c:v>0.21608040201005024</c:v>
                </c:pt>
                <c:pt idx="1">
                  <c:v>0.38190954773869346</c:v>
                </c:pt>
              </c:numCache>
            </c:numRef>
          </c:val>
          <c:extLst>
            <c:ext xmlns:c16="http://schemas.microsoft.com/office/drawing/2014/chart" uri="{C3380CC4-5D6E-409C-BE32-E72D297353CC}">
              <c16:uniqueId val="{00000000-D2EB-4810-AD61-F9B8E583BDA2}"/>
            </c:ext>
          </c:extLst>
        </c:ser>
        <c:ser>
          <c:idx val="1"/>
          <c:order val="1"/>
          <c:tx>
            <c:strRef>
              <c:f>'Pivot Tables and Anlaysis'!$K$19:$K$20</c:f>
              <c:strCache>
                <c:ptCount val="1"/>
                <c:pt idx="0">
                  <c:v>Cancelled</c:v>
                </c:pt>
              </c:strCache>
            </c:strRef>
          </c:tx>
          <c:spPr>
            <a:solidFill>
              <a:schemeClr val="accent1">
                <a:lumMod val="50000"/>
              </a:schemeClr>
            </a:solidFill>
            <a:ln>
              <a:noFill/>
            </a:ln>
            <a:effectLst/>
          </c:spPr>
          <c:invertIfNegative val="0"/>
          <c:cat>
            <c:strRef>
              <c:f>'Pivot Tables and Anlaysis'!$I$21:$I$23</c:f>
              <c:strCache>
                <c:ptCount val="2"/>
                <c:pt idx="0">
                  <c:v>2024</c:v>
                </c:pt>
                <c:pt idx="1">
                  <c:v>2025</c:v>
                </c:pt>
              </c:strCache>
            </c:strRef>
          </c:cat>
          <c:val>
            <c:numRef>
              <c:f>'Pivot Tables and Anlaysis'!$K$21:$K$23</c:f>
              <c:numCache>
                <c:formatCode>0.00%</c:formatCode>
                <c:ptCount val="2"/>
                <c:pt idx="0">
                  <c:v>8.5427135678391955E-2</c:v>
                </c:pt>
                <c:pt idx="1">
                  <c:v>0.16080402010050251</c:v>
                </c:pt>
              </c:numCache>
            </c:numRef>
          </c:val>
          <c:extLst>
            <c:ext xmlns:c16="http://schemas.microsoft.com/office/drawing/2014/chart" uri="{C3380CC4-5D6E-409C-BE32-E72D297353CC}">
              <c16:uniqueId val="{00000001-D2EB-4810-AD61-F9B8E583BDA2}"/>
            </c:ext>
          </c:extLst>
        </c:ser>
        <c:ser>
          <c:idx val="2"/>
          <c:order val="2"/>
          <c:tx>
            <c:strRef>
              <c:f>'Pivot Tables and Anlaysis'!$L$19:$L$20</c:f>
              <c:strCache>
                <c:ptCount val="1"/>
                <c:pt idx="0">
                  <c:v>Incomplete</c:v>
                </c:pt>
              </c:strCache>
            </c:strRef>
          </c:tx>
          <c:spPr>
            <a:solidFill>
              <a:schemeClr val="accent3"/>
            </a:solidFill>
            <a:ln>
              <a:noFill/>
            </a:ln>
            <a:effectLst/>
          </c:spPr>
          <c:invertIfNegative val="0"/>
          <c:cat>
            <c:strRef>
              <c:f>'Pivot Tables and Anlaysis'!$I$21:$I$23</c:f>
              <c:strCache>
                <c:ptCount val="2"/>
                <c:pt idx="0">
                  <c:v>2024</c:v>
                </c:pt>
                <c:pt idx="1">
                  <c:v>2025</c:v>
                </c:pt>
              </c:strCache>
            </c:strRef>
          </c:cat>
          <c:val>
            <c:numRef>
              <c:f>'Pivot Tables and Anlaysis'!$L$21:$L$23</c:f>
              <c:numCache>
                <c:formatCode>0.00%</c:formatCode>
                <c:ptCount val="2"/>
                <c:pt idx="0">
                  <c:v>8.0402010050251257E-2</c:v>
                </c:pt>
                <c:pt idx="1">
                  <c:v>7.5376884422110546E-2</c:v>
                </c:pt>
              </c:numCache>
            </c:numRef>
          </c:val>
          <c:extLst>
            <c:ext xmlns:c16="http://schemas.microsoft.com/office/drawing/2014/chart" uri="{C3380CC4-5D6E-409C-BE32-E72D297353CC}">
              <c16:uniqueId val="{00000002-D2EB-4810-AD61-F9B8E583BDA2}"/>
            </c:ext>
          </c:extLst>
        </c:ser>
        <c:dLbls>
          <c:showLegendKey val="0"/>
          <c:showVal val="0"/>
          <c:showCatName val="0"/>
          <c:showSerName val="0"/>
          <c:showPercent val="0"/>
          <c:showBubbleSize val="0"/>
        </c:dLbls>
        <c:gapWidth val="219"/>
        <c:overlap val="-27"/>
        <c:axId val="1270433055"/>
        <c:axId val="1270434303"/>
      </c:barChart>
      <c:catAx>
        <c:axId val="1270433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34303"/>
        <c:crosses val="autoZero"/>
        <c:auto val="1"/>
        <c:lblAlgn val="ctr"/>
        <c:lblOffset val="100"/>
        <c:noMultiLvlLbl val="0"/>
      </c:catAx>
      <c:valAx>
        <c:axId val="12704343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330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Anlaysis!Monthly Disribution of Quality Issues (2024 - 2025) </c:name>
    <c:fmtId val="39"/>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sz="1000" b="1"/>
          </a:p>
          <a:p>
            <a:pPr>
              <a:defRPr sz="1000"/>
            </a:pPr>
            <a:r>
              <a:rPr lang="en-US" sz="1000" b="1"/>
              <a:t>Monthly Distribution of Quality Issue Failures (Nov 2024 – Apr 2025</a:t>
            </a:r>
            <a:endParaRPr lang="en-US" sz="1000"/>
          </a:p>
          <a:p>
            <a:pPr>
              <a:defRPr sz="1000"/>
            </a:pPr>
            <a:endParaRPr lang="en-US" sz="1000"/>
          </a:p>
        </c:rich>
      </c:tx>
      <c:layout>
        <c:manualLayout>
          <c:xMode val="edge"/>
          <c:yMode val="edge"/>
          <c:x val="0.15743349927304823"/>
          <c:y val="8.3530046300512029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Tables and Anlaysis'!$B$179:$B$180</c:f>
              <c:strCache>
                <c:ptCount val="1"/>
                <c:pt idx="0">
                  <c:v>Quality Issue</c:v>
                </c:pt>
              </c:strCache>
            </c:strRef>
          </c:tx>
          <c:spPr>
            <a:ln w="28575" cap="rnd">
              <a:solidFill>
                <a:schemeClr val="accent1"/>
              </a:solidFill>
              <a:round/>
            </a:ln>
            <a:effectLst/>
          </c:spPr>
          <c:marker>
            <c:symbol val="none"/>
          </c:marker>
          <c:cat>
            <c:multiLvlStrRef>
              <c:f>'Pivot Tables and Anlaysis'!$A$181:$A$192</c:f>
              <c:multiLvlStrCache>
                <c:ptCount val="6"/>
                <c:lvl>
                  <c:pt idx="0">
                    <c:v>Nov</c:v>
                  </c:pt>
                  <c:pt idx="1">
                    <c:v>Dec</c:v>
                  </c:pt>
                  <c:pt idx="2">
                    <c:v>Jan</c:v>
                  </c:pt>
                  <c:pt idx="3">
                    <c:v>Feb</c:v>
                  </c:pt>
                  <c:pt idx="4">
                    <c:v>Mar</c:v>
                  </c:pt>
                  <c:pt idx="5">
                    <c:v>Apr</c:v>
                  </c:pt>
                </c:lvl>
                <c:lvl>
                  <c:pt idx="0">
                    <c:v>Qtr4</c:v>
                  </c:pt>
                  <c:pt idx="2">
                    <c:v>Qtr1</c:v>
                  </c:pt>
                  <c:pt idx="5">
                    <c:v>Qtr2</c:v>
                  </c:pt>
                </c:lvl>
                <c:lvl>
                  <c:pt idx="0">
                    <c:v>2024</c:v>
                  </c:pt>
                  <c:pt idx="2">
                    <c:v>2025</c:v>
                  </c:pt>
                </c:lvl>
              </c:multiLvlStrCache>
            </c:multiLvlStrRef>
          </c:cat>
          <c:val>
            <c:numRef>
              <c:f>'Pivot Tables and Anlaysis'!$B$181:$B$192</c:f>
              <c:numCache>
                <c:formatCode>0.00%</c:formatCode>
                <c:ptCount val="6"/>
                <c:pt idx="0">
                  <c:v>0.25</c:v>
                </c:pt>
                <c:pt idx="1">
                  <c:v>0.16666666666666666</c:v>
                </c:pt>
                <c:pt idx="2">
                  <c:v>0.16666666666666666</c:v>
                </c:pt>
                <c:pt idx="3">
                  <c:v>8.3333333333333329E-2</c:v>
                </c:pt>
                <c:pt idx="4">
                  <c:v>0.16666666666666666</c:v>
                </c:pt>
                <c:pt idx="5">
                  <c:v>0.16666666666666666</c:v>
                </c:pt>
              </c:numCache>
            </c:numRef>
          </c:val>
          <c:smooth val="0"/>
          <c:extLst>
            <c:ext xmlns:c16="http://schemas.microsoft.com/office/drawing/2014/chart" uri="{C3380CC4-5D6E-409C-BE32-E72D297353CC}">
              <c16:uniqueId val="{00000000-5191-458C-8469-E06AB2410CA2}"/>
            </c:ext>
          </c:extLst>
        </c:ser>
        <c:dLbls>
          <c:showLegendKey val="0"/>
          <c:showVal val="0"/>
          <c:showCatName val="0"/>
          <c:showSerName val="0"/>
          <c:showPercent val="0"/>
          <c:showBubbleSize val="0"/>
        </c:dLbls>
        <c:smooth val="0"/>
        <c:axId val="1147765423"/>
        <c:axId val="1147760015"/>
      </c:lineChart>
      <c:catAx>
        <c:axId val="114776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60015"/>
        <c:crosses val="autoZero"/>
        <c:auto val="1"/>
        <c:lblAlgn val="ctr"/>
        <c:lblOffset val="100"/>
        <c:noMultiLvlLbl val="0"/>
      </c:catAx>
      <c:valAx>
        <c:axId val="11477600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654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Anlaysis!Monthly Breakdown of Service Failures: Customer Cancellations vs. Quality Issues (Nov 2024 – Apr 2025)</c:name>
    <c:fmtId val="4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i="0" u="none" strike="noStrike" baseline="0"/>
              <a:t>Monthly Breakdown of Service Failures: Customer Cancellations vs. Quality Issues (Nov 2024 – Apr 2025)</a:t>
            </a:r>
            <a:endParaRPr lang="en-US" sz="10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pivotFmt>
      <c:pivotFmt>
        <c:idx val="1"/>
        <c:spPr>
          <a:solidFill>
            <a:schemeClr val="accent5">
              <a:lumMod val="50000"/>
            </a:schemeClr>
          </a:solidFill>
          <a:ln>
            <a:noFill/>
          </a:ln>
          <a:effectLst/>
        </c:spPr>
        <c:marker>
          <c:symbol val="none"/>
        </c:marker>
      </c:pivotFmt>
      <c:pivotFmt>
        <c:idx val="2"/>
        <c:spPr>
          <a:solidFill>
            <a:schemeClr val="accent2">
              <a:lumMod val="75000"/>
            </a:schemeClr>
          </a:solidFill>
          <a:ln>
            <a:noFill/>
          </a:ln>
          <a:effectLst/>
        </c:spPr>
        <c:marker>
          <c:symbol val="none"/>
        </c:marker>
      </c:pivotFmt>
      <c:pivotFmt>
        <c:idx val="3"/>
        <c:spPr>
          <a:solidFill>
            <a:schemeClr val="accent5">
              <a:lumMod val="50000"/>
            </a:schemeClr>
          </a:solidFill>
          <a:ln>
            <a:noFill/>
          </a:ln>
          <a:effectLst/>
        </c:spPr>
        <c:marker>
          <c:symbol val="none"/>
        </c:marker>
      </c:pivotFmt>
      <c:pivotFmt>
        <c:idx val="4"/>
        <c:spPr>
          <a:solidFill>
            <a:schemeClr val="accent2">
              <a:lumMod val="75000"/>
            </a:schemeClr>
          </a:solidFill>
          <a:ln>
            <a:noFill/>
          </a:ln>
          <a:effectLst/>
        </c:spPr>
        <c:marker>
          <c:symbol val="none"/>
        </c:marker>
      </c:pivotFmt>
      <c:pivotFmt>
        <c:idx val="5"/>
        <c:spPr>
          <a:solidFill>
            <a:schemeClr val="accent5">
              <a:lumMod val="50000"/>
            </a:schemeClr>
          </a:solidFill>
          <a:ln>
            <a:noFill/>
          </a:ln>
          <a:effectLst/>
        </c:spPr>
        <c:marker>
          <c:symbol val="none"/>
        </c:marker>
      </c:pivotFmt>
      <c:pivotFmt>
        <c:idx val="6"/>
        <c:spPr>
          <a:solidFill>
            <a:schemeClr val="accent2">
              <a:lumMod val="75000"/>
            </a:schemeClr>
          </a:solidFill>
          <a:ln>
            <a:noFill/>
          </a:ln>
          <a:effectLst/>
        </c:spPr>
        <c:marker>
          <c:symbol val="none"/>
        </c:marker>
      </c:pivotFmt>
      <c:pivotFmt>
        <c:idx val="7"/>
        <c:spPr>
          <a:solidFill>
            <a:schemeClr val="accent5">
              <a:lumMod val="50000"/>
            </a:schemeClr>
          </a:solidFill>
          <a:ln>
            <a:noFill/>
          </a:ln>
          <a:effectLst/>
        </c:spPr>
        <c:marker>
          <c:symbol val="none"/>
        </c:marker>
      </c:pivotFmt>
      <c:pivotFmt>
        <c:idx val="8"/>
        <c:spPr>
          <a:solidFill>
            <a:schemeClr val="accent2">
              <a:lumMod val="75000"/>
            </a:schemeClr>
          </a:solidFill>
          <a:ln>
            <a:noFill/>
          </a:ln>
          <a:effectLst/>
        </c:spPr>
        <c:marker>
          <c:symbol val="none"/>
        </c:marker>
      </c:pivotFmt>
      <c:pivotFmt>
        <c:idx val="9"/>
        <c:spPr>
          <a:solidFill>
            <a:schemeClr val="accent5">
              <a:lumMod val="50000"/>
            </a:schemeClr>
          </a:solidFill>
          <a:ln>
            <a:noFill/>
          </a:ln>
          <a:effectLst/>
        </c:spPr>
        <c:marker>
          <c:symbol val="none"/>
        </c:marker>
      </c:pivotFmt>
    </c:pivotFmts>
    <c:plotArea>
      <c:layout/>
      <c:barChart>
        <c:barDir val="col"/>
        <c:grouping val="stacked"/>
        <c:varyColors val="0"/>
        <c:ser>
          <c:idx val="0"/>
          <c:order val="0"/>
          <c:tx>
            <c:strRef>
              <c:f>'Pivot Tables and Anlaysis'!$B$208:$B$209</c:f>
              <c:strCache>
                <c:ptCount val="1"/>
                <c:pt idx="0">
                  <c:v>Customer Cancelled</c:v>
                </c:pt>
              </c:strCache>
            </c:strRef>
          </c:tx>
          <c:spPr>
            <a:solidFill>
              <a:schemeClr val="accent2">
                <a:lumMod val="75000"/>
              </a:schemeClr>
            </a:solidFill>
            <a:ln>
              <a:noFill/>
            </a:ln>
            <a:effectLst/>
          </c:spPr>
          <c:invertIfNegative val="0"/>
          <c:cat>
            <c:multiLvlStrRef>
              <c:f>'Pivot Tables and Anlaysis'!$A$210:$A$221</c:f>
              <c:multiLvlStrCache>
                <c:ptCount val="6"/>
                <c:lvl>
                  <c:pt idx="0">
                    <c:v>Nov</c:v>
                  </c:pt>
                  <c:pt idx="1">
                    <c:v>Dec</c:v>
                  </c:pt>
                  <c:pt idx="2">
                    <c:v>Jan</c:v>
                  </c:pt>
                  <c:pt idx="3">
                    <c:v>Feb</c:v>
                  </c:pt>
                  <c:pt idx="4">
                    <c:v>Mar</c:v>
                  </c:pt>
                  <c:pt idx="5">
                    <c:v>Apr</c:v>
                  </c:pt>
                </c:lvl>
                <c:lvl>
                  <c:pt idx="0">
                    <c:v>Qtr4</c:v>
                  </c:pt>
                  <c:pt idx="2">
                    <c:v>Qtr1</c:v>
                  </c:pt>
                  <c:pt idx="5">
                    <c:v>Qtr2</c:v>
                  </c:pt>
                </c:lvl>
                <c:lvl>
                  <c:pt idx="0">
                    <c:v>2024</c:v>
                  </c:pt>
                  <c:pt idx="2">
                    <c:v>2025</c:v>
                  </c:pt>
                </c:lvl>
              </c:multiLvlStrCache>
            </c:multiLvlStrRef>
          </c:cat>
          <c:val>
            <c:numRef>
              <c:f>'Pivot Tables and Anlaysis'!$B$210:$B$221</c:f>
              <c:numCache>
                <c:formatCode>0.00%</c:formatCode>
                <c:ptCount val="6"/>
                <c:pt idx="0">
                  <c:v>0</c:v>
                </c:pt>
                <c:pt idx="1">
                  <c:v>0.11538461538461539</c:v>
                </c:pt>
                <c:pt idx="2">
                  <c:v>0.15384615384615385</c:v>
                </c:pt>
                <c:pt idx="3">
                  <c:v>3.8461538461538464E-2</c:v>
                </c:pt>
                <c:pt idx="4">
                  <c:v>3.8461538461538464E-2</c:v>
                </c:pt>
                <c:pt idx="5">
                  <c:v>0.19230769230769232</c:v>
                </c:pt>
              </c:numCache>
            </c:numRef>
          </c:val>
          <c:extLst>
            <c:ext xmlns:c16="http://schemas.microsoft.com/office/drawing/2014/chart" uri="{C3380CC4-5D6E-409C-BE32-E72D297353CC}">
              <c16:uniqueId val="{00000000-0E04-4BBF-A8BE-D9C5B9FB7367}"/>
            </c:ext>
          </c:extLst>
        </c:ser>
        <c:ser>
          <c:idx val="1"/>
          <c:order val="1"/>
          <c:tx>
            <c:strRef>
              <c:f>'Pivot Tables and Anlaysis'!$C$208:$C$209</c:f>
              <c:strCache>
                <c:ptCount val="1"/>
                <c:pt idx="0">
                  <c:v>Quality Issue</c:v>
                </c:pt>
              </c:strCache>
            </c:strRef>
          </c:tx>
          <c:spPr>
            <a:solidFill>
              <a:schemeClr val="accent5">
                <a:lumMod val="50000"/>
              </a:schemeClr>
            </a:solidFill>
            <a:ln>
              <a:noFill/>
            </a:ln>
            <a:effectLst/>
          </c:spPr>
          <c:invertIfNegative val="0"/>
          <c:cat>
            <c:multiLvlStrRef>
              <c:f>'Pivot Tables and Anlaysis'!$A$210:$A$221</c:f>
              <c:multiLvlStrCache>
                <c:ptCount val="6"/>
                <c:lvl>
                  <c:pt idx="0">
                    <c:v>Nov</c:v>
                  </c:pt>
                  <c:pt idx="1">
                    <c:v>Dec</c:v>
                  </c:pt>
                  <c:pt idx="2">
                    <c:v>Jan</c:v>
                  </c:pt>
                  <c:pt idx="3">
                    <c:v>Feb</c:v>
                  </c:pt>
                  <c:pt idx="4">
                    <c:v>Mar</c:v>
                  </c:pt>
                  <c:pt idx="5">
                    <c:v>Apr</c:v>
                  </c:pt>
                </c:lvl>
                <c:lvl>
                  <c:pt idx="0">
                    <c:v>Qtr4</c:v>
                  </c:pt>
                  <c:pt idx="2">
                    <c:v>Qtr1</c:v>
                  </c:pt>
                  <c:pt idx="5">
                    <c:v>Qtr2</c:v>
                  </c:pt>
                </c:lvl>
                <c:lvl>
                  <c:pt idx="0">
                    <c:v>2024</c:v>
                  </c:pt>
                  <c:pt idx="2">
                    <c:v>2025</c:v>
                  </c:pt>
                </c:lvl>
              </c:multiLvlStrCache>
            </c:multiLvlStrRef>
          </c:cat>
          <c:val>
            <c:numRef>
              <c:f>'Pivot Tables and Anlaysis'!$C$210:$C$221</c:f>
              <c:numCache>
                <c:formatCode>0.00%</c:formatCode>
                <c:ptCount val="6"/>
                <c:pt idx="0">
                  <c:v>0.11538461538461539</c:v>
                </c:pt>
                <c:pt idx="1">
                  <c:v>7.6923076923076927E-2</c:v>
                </c:pt>
                <c:pt idx="2">
                  <c:v>7.6923076923076927E-2</c:v>
                </c:pt>
                <c:pt idx="3">
                  <c:v>3.8461538461538464E-2</c:v>
                </c:pt>
                <c:pt idx="4">
                  <c:v>7.6923076923076927E-2</c:v>
                </c:pt>
                <c:pt idx="5">
                  <c:v>7.6923076923076927E-2</c:v>
                </c:pt>
              </c:numCache>
            </c:numRef>
          </c:val>
          <c:extLst>
            <c:ext xmlns:c16="http://schemas.microsoft.com/office/drawing/2014/chart" uri="{C3380CC4-5D6E-409C-BE32-E72D297353CC}">
              <c16:uniqueId val="{00000003-0E04-4BBF-A8BE-D9C5B9FB7367}"/>
            </c:ext>
          </c:extLst>
        </c:ser>
        <c:dLbls>
          <c:showLegendKey val="0"/>
          <c:showVal val="0"/>
          <c:showCatName val="0"/>
          <c:showSerName val="0"/>
          <c:showPercent val="0"/>
          <c:showBubbleSize val="0"/>
        </c:dLbls>
        <c:gapWidth val="150"/>
        <c:overlap val="100"/>
        <c:axId val="1147768751"/>
        <c:axId val="1147773327"/>
      </c:barChart>
      <c:catAx>
        <c:axId val="1147768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47773327"/>
        <c:crosses val="autoZero"/>
        <c:auto val="1"/>
        <c:lblAlgn val="ctr"/>
        <c:lblOffset val="100"/>
        <c:noMultiLvlLbl val="0"/>
      </c:catAx>
      <c:valAx>
        <c:axId val="11477733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477687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Anlaysis!Order Count per Year (2024 - 2025) </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Order</a:t>
            </a:r>
            <a:r>
              <a:rPr lang="en-US" sz="1000" b="1" baseline="0"/>
              <a:t> Counts per Year (2024 - 2025 ) </a:t>
            </a:r>
            <a:endParaRPr lang="en-US" sz="10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75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lumMod val="75000"/>
            </a:schemeClr>
          </a:solidFill>
          <a:ln w="19050">
            <a:solidFill>
              <a:schemeClr val="lt1"/>
            </a:solidFill>
          </a:ln>
          <a:effectLst/>
        </c:spPr>
      </c:pivotFmt>
      <c:pivotFmt>
        <c:idx val="2"/>
        <c:spPr>
          <a:solidFill>
            <a:schemeClr val="accent3">
              <a:lumMod val="75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lumMod val="75000"/>
            </a:schemeClr>
          </a:solidFill>
          <a:ln w="19050">
            <a:solidFill>
              <a:schemeClr val="lt1"/>
            </a:solidFill>
          </a:ln>
          <a:effectLst/>
        </c:spPr>
      </c:pivotFmt>
      <c:pivotFmt>
        <c:idx val="4"/>
        <c:spPr>
          <a:solidFill>
            <a:schemeClr val="accent3">
              <a:lumMod val="75000"/>
            </a:schemeClr>
          </a:solidFill>
          <a:ln w="19050">
            <a:solidFill>
              <a:schemeClr val="lt1"/>
            </a:solidFill>
          </a:ln>
          <a:effectLst/>
        </c:spPr>
      </c:pivotFmt>
      <c:pivotFmt>
        <c:idx val="5"/>
        <c:spPr>
          <a:solidFill>
            <a:schemeClr val="accent3">
              <a:lumMod val="75000"/>
            </a:schemeClr>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6"/>
        <c:spPr>
          <a:solidFill>
            <a:schemeClr val="accent1">
              <a:lumMod val="75000"/>
            </a:schemeClr>
          </a:solidFill>
          <a:ln w="19050">
            <a:solidFill>
              <a:schemeClr val="lt1"/>
            </a:solidFill>
          </a:ln>
          <a:effectLst/>
        </c:spPr>
      </c:pivotFmt>
      <c:pivotFmt>
        <c:idx val="7"/>
        <c:spPr>
          <a:solidFill>
            <a:schemeClr val="accent3">
              <a:lumMod val="75000"/>
            </a:schemeClr>
          </a:solidFill>
          <a:ln w="19050">
            <a:solidFill>
              <a:schemeClr val="lt1"/>
            </a:solidFill>
          </a:ln>
          <a:effectLst/>
        </c:spPr>
      </c:pivotFmt>
    </c:pivotFmts>
    <c:plotArea>
      <c:layout/>
      <c:pieChart>
        <c:varyColors val="1"/>
        <c:ser>
          <c:idx val="0"/>
          <c:order val="0"/>
          <c:tx>
            <c:strRef>
              <c:f>'Pivot Tables and Anlaysis'!$H$18</c:f>
              <c:strCache>
                <c:ptCount val="1"/>
                <c:pt idx="0">
                  <c:v>Total</c:v>
                </c:pt>
              </c:strCache>
            </c:strRef>
          </c:tx>
          <c:spPr>
            <a:solidFill>
              <a:schemeClr val="accent3">
                <a:lumMod val="75000"/>
              </a:schemeClr>
            </a:solidFill>
          </c:spPr>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929C-4F62-ACD5-77ECBE7B1A32}"/>
              </c:ext>
            </c:extLst>
          </c:dPt>
          <c:dPt>
            <c:idx val="1"/>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3-929C-4F62-ACD5-77ECBE7B1A3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Tables and Anlaysis'!$G$19:$G$21</c:f>
              <c:strCache>
                <c:ptCount val="2"/>
                <c:pt idx="0">
                  <c:v>2024</c:v>
                </c:pt>
                <c:pt idx="1">
                  <c:v>2025</c:v>
                </c:pt>
              </c:strCache>
            </c:strRef>
          </c:cat>
          <c:val>
            <c:numRef>
              <c:f>'Pivot Tables and Anlaysis'!$H$19:$H$21</c:f>
              <c:numCache>
                <c:formatCode>0.00%</c:formatCode>
                <c:ptCount val="2"/>
                <c:pt idx="0">
                  <c:v>0.38190954773869346</c:v>
                </c:pt>
                <c:pt idx="1">
                  <c:v>0.61809045226130654</c:v>
                </c:pt>
              </c:numCache>
            </c:numRef>
          </c:val>
          <c:extLst>
            <c:ext xmlns:c16="http://schemas.microsoft.com/office/drawing/2014/chart" uri="{C3380CC4-5D6E-409C-BE32-E72D297353CC}">
              <c16:uniqueId val="{00000004-929C-4F62-ACD5-77ECBE7B1A3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Anlaysis!PivotTable39</c:name>
    <c:fmtId val="36"/>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1"/>
              <a:t>Order</a:t>
            </a:r>
            <a:r>
              <a:rPr lang="en-US" sz="1000" b="1" baseline="0"/>
              <a:t> Failuer </a:t>
            </a:r>
            <a:r>
              <a:rPr lang="en-US" sz="1000" b="1"/>
              <a:t>Contribution by (Company vs Clinet )  (in %)</a:t>
            </a:r>
            <a:endParaRPr lang="en-US" sz="1000"/>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w="19050">
            <a:solidFill>
              <a:schemeClr val="lt1"/>
            </a:solidFill>
          </a:ln>
          <a:effectLst/>
        </c:spPr>
        <c:marker>
          <c:symbol val="none"/>
        </c:marker>
      </c:pivotFmt>
      <c:pivotFmt>
        <c:idx val="1"/>
        <c:spPr>
          <a:solidFill>
            <a:schemeClr val="bg2">
              <a:lumMod val="75000"/>
            </a:schemeClr>
          </a:solidFill>
          <a:ln w="19050">
            <a:solidFill>
              <a:schemeClr val="lt1"/>
            </a:solidFill>
          </a:ln>
          <a:effectLst/>
        </c:spPr>
      </c:pivotFmt>
      <c:pivotFmt>
        <c:idx val="2"/>
        <c:spPr>
          <a:solidFill>
            <a:schemeClr val="accent1">
              <a:lumMod val="50000"/>
            </a:schemeClr>
          </a:solidFill>
          <a:ln w="19050">
            <a:solidFill>
              <a:schemeClr val="lt1"/>
            </a:solidFill>
          </a:ln>
          <a:effectLst/>
        </c:spPr>
        <c:marker>
          <c:symbol val="none"/>
        </c:marker>
      </c:pivotFmt>
      <c:pivotFmt>
        <c:idx val="3"/>
        <c:spPr>
          <a:solidFill>
            <a:schemeClr val="accent1">
              <a:lumMod val="50000"/>
            </a:schemeClr>
          </a:solidFill>
          <a:ln w="19050">
            <a:solidFill>
              <a:schemeClr val="lt1"/>
            </a:solidFill>
          </a:ln>
          <a:effectLst/>
        </c:spPr>
      </c:pivotFmt>
      <c:pivotFmt>
        <c:idx val="4"/>
        <c:spPr>
          <a:solidFill>
            <a:schemeClr val="bg2">
              <a:lumMod val="75000"/>
            </a:schemeClr>
          </a:solidFill>
          <a:ln w="19050">
            <a:solidFill>
              <a:schemeClr val="lt1"/>
            </a:solidFill>
          </a:ln>
          <a:effectLst/>
        </c:spPr>
      </c:pivotFmt>
      <c:pivotFmt>
        <c:idx val="5"/>
        <c:spPr>
          <a:solidFill>
            <a:schemeClr val="accent1">
              <a:lumMod val="50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lumMod val="50000"/>
            </a:schemeClr>
          </a:solidFill>
          <a:ln w="19050">
            <a:solidFill>
              <a:schemeClr val="lt1"/>
            </a:solidFill>
          </a:ln>
          <a:effectLst/>
        </c:spPr>
      </c:pivotFmt>
      <c:pivotFmt>
        <c:idx val="7"/>
        <c:spPr>
          <a:solidFill>
            <a:schemeClr val="bg2">
              <a:lumMod val="75000"/>
            </a:schemeClr>
          </a:solidFill>
          <a:ln w="19050">
            <a:solidFill>
              <a:schemeClr val="lt1"/>
            </a:solidFill>
          </a:ln>
          <a:effectLst/>
        </c:spPr>
      </c:pivotFmt>
      <c:pivotFmt>
        <c:idx val="8"/>
        <c:spPr>
          <a:solidFill>
            <a:schemeClr val="accent1">
              <a:lumMod val="50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lumMod val="50000"/>
            </a:schemeClr>
          </a:solidFill>
          <a:ln w="19050">
            <a:solidFill>
              <a:schemeClr val="lt1"/>
            </a:solidFill>
          </a:ln>
          <a:effectLst/>
        </c:spPr>
      </c:pivotFmt>
      <c:pivotFmt>
        <c:idx val="10"/>
        <c:spPr>
          <a:solidFill>
            <a:schemeClr val="bg2">
              <a:lumMod val="75000"/>
            </a:schemeClr>
          </a:solidFill>
          <a:ln w="19050">
            <a:solidFill>
              <a:schemeClr val="lt1"/>
            </a:solidFill>
          </a:ln>
          <a:effectLst/>
        </c:spPr>
      </c:pivotFmt>
      <c:pivotFmt>
        <c:idx val="11"/>
        <c:spPr>
          <a:solidFill>
            <a:schemeClr val="accent1">
              <a:lumMod val="50000"/>
            </a:schemeClr>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2"/>
        <c:spPr>
          <a:solidFill>
            <a:schemeClr val="accent1">
              <a:lumMod val="50000"/>
            </a:schemeClr>
          </a:solidFill>
          <a:ln w="19050">
            <a:solidFill>
              <a:schemeClr val="lt1"/>
            </a:solidFill>
          </a:ln>
          <a:effectLst/>
        </c:spPr>
      </c:pivotFmt>
      <c:pivotFmt>
        <c:idx val="13"/>
        <c:spPr>
          <a:solidFill>
            <a:schemeClr val="bg2">
              <a:lumMod val="75000"/>
            </a:schemeClr>
          </a:solidFill>
          <a:ln w="19050">
            <a:solidFill>
              <a:schemeClr val="lt1"/>
            </a:solidFill>
          </a:ln>
          <a:effectLst/>
        </c:spPr>
      </c:pivotFmt>
    </c:pivotFmts>
    <c:plotArea>
      <c:layout/>
      <c:pieChart>
        <c:varyColors val="1"/>
        <c:ser>
          <c:idx val="0"/>
          <c:order val="0"/>
          <c:tx>
            <c:strRef>
              <c:f>'Pivot Tables and Anlaysis'!$B$174</c:f>
              <c:strCache>
                <c:ptCount val="1"/>
                <c:pt idx="0">
                  <c:v>Total</c:v>
                </c:pt>
              </c:strCache>
            </c:strRef>
          </c:tx>
          <c:spPr>
            <a:solidFill>
              <a:schemeClr val="accent1">
                <a:lumMod val="50000"/>
              </a:schemeClr>
            </a:solidFill>
          </c:spPr>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1BA2-4433-9998-1289ECA3C551}"/>
              </c:ext>
            </c:extLst>
          </c:dPt>
          <c:dPt>
            <c:idx val="1"/>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3-1BA2-4433-9998-1289ECA3C55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Tables and Anlaysis'!$A$175:$A$177</c:f>
              <c:strCache>
                <c:ptCount val="2"/>
                <c:pt idx="0">
                  <c:v>Client</c:v>
                </c:pt>
                <c:pt idx="1">
                  <c:v>Company</c:v>
                </c:pt>
              </c:strCache>
            </c:strRef>
          </c:cat>
          <c:val>
            <c:numRef>
              <c:f>'Pivot Tables and Anlaysis'!$B$175:$B$177</c:f>
              <c:numCache>
                <c:formatCode>0.00%</c:formatCode>
                <c:ptCount val="2"/>
                <c:pt idx="0">
                  <c:v>0.61250000000000004</c:v>
                </c:pt>
                <c:pt idx="1">
                  <c:v>0.38750000000000001</c:v>
                </c:pt>
              </c:numCache>
            </c:numRef>
          </c:val>
          <c:extLst>
            <c:ext xmlns:c16="http://schemas.microsoft.com/office/drawing/2014/chart" uri="{C3380CC4-5D6E-409C-BE32-E72D297353CC}">
              <c16:uniqueId val="{00000004-1BA2-4433-9998-1289ECA3C55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Anlaysis!Monthly Distribution of customer cancellation (Nov 2024 - Apr 2025) </c:name>
    <c:fmtId val="4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sz="1000">
              <a:effectLst/>
            </a:endParaRPr>
          </a:p>
          <a:p>
            <a:pPr>
              <a:defRPr/>
            </a:pPr>
            <a:r>
              <a:rPr lang="en-US" sz="1000" b="1" i="0" baseline="0">
                <a:effectLst/>
              </a:rPr>
              <a:t>Monthly Distribution of Customer Canelled Failures (Nov 2024 – Apr 2025)</a:t>
            </a:r>
            <a:endParaRPr lang="en-US" sz="1000">
              <a:effectLst/>
            </a:endParaRPr>
          </a:p>
        </c:rich>
      </c:tx>
      <c:layout>
        <c:manualLayout>
          <c:xMode val="edge"/>
          <c:yMode val="edge"/>
          <c:x val="0.11656419926203478"/>
          <c:y val="3.05714257423781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bg2">
              <a:lumMod val="50000"/>
            </a:schemeClr>
          </a:solidFill>
          <a:ln>
            <a:noFill/>
          </a:ln>
          <a:effectLst/>
        </c:spPr>
        <c:marker>
          <c:symbol val="none"/>
        </c:marker>
      </c:pivotFmt>
      <c:pivotFmt>
        <c:idx val="2"/>
        <c:spPr>
          <a:solidFill>
            <a:schemeClr val="bg2">
              <a:lumMod val="50000"/>
            </a:schemeClr>
          </a:solidFill>
          <a:ln>
            <a:noFill/>
          </a:ln>
          <a:effectLst/>
        </c:spPr>
        <c:marker>
          <c:symbol val="none"/>
        </c:marker>
      </c:pivotFmt>
      <c:pivotFmt>
        <c:idx val="3"/>
        <c:spPr>
          <a:solidFill>
            <a:schemeClr val="bg2">
              <a:lumMod val="50000"/>
            </a:schemeClr>
          </a:solidFill>
          <a:ln>
            <a:noFill/>
          </a:ln>
          <a:effectLst/>
        </c:spPr>
        <c:marker>
          <c:symbol val="none"/>
        </c:marker>
      </c:pivotFmt>
      <c:pivotFmt>
        <c:idx val="4"/>
        <c:spPr>
          <a:solidFill>
            <a:schemeClr val="bg2">
              <a:lumMod val="50000"/>
            </a:schemeClr>
          </a:solidFill>
          <a:ln>
            <a:noFill/>
          </a:ln>
          <a:effectLst/>
        </c:spPr>
        <c:marker>
          <c:symbol val="none"/>
        </c:marker>
      </c:pivotFmt>
      <c:pivotFmt>
        <c:idx val="5"/>
        <c:spPr>
          <a:solidFill>
            <a:schemeClr val="bg2">
              <a:lumMod val="50000"/>
            </a:schemeClr>
          </a:solidFill>
          <a:ln>
            <a:noFill/>
          </a:ln>
          <a:effectLst/>
        </c:spPr>
        <c:marker>
          <c:symbol val="none"/>
        </c:marker>
      </c:pivotFmt>
    </c:pivotFmts>
    <c:plotArea>
      <c:layout/>
      <c:barChart>
        <c:barDir val="col"/>
        <c:grouping val="clustered"/>
        <c:varyColors val="0"/>
        <c:ser>
          <c:idx val="0"/>
          <c:order val="0"/>
          <c:tx>
            <c:strRef>
              <c:f>'Pivot Tables and Anlaysis'!$B$194:$B$195</c:f>
              <c:strCache>
                <c:ptCount val="1"/>
                <c:pt idx="0">
                  <c:v>Customer Cancelled</c:v>
                </c:pt>
              </c:strCache>
            </c:strRef>
          </c:tx>
          <c:spPr>
            <a:solidFill>
              <a:schemeClr val="bg2">
                <a:lumMod val="50000"/>
              </a:schemeClr>
            </a:solidFill>
            <a:ln>
              <a:noFill/>
            </a:ln>
            <a:effectLst/>
          </c:spPr>
          <c:invertIfNegative val="0"/>
          <c:cat>
            <c:multiLvlStrRef>
              <c:f>'Pivot Tables and Anlaysis'!$A$196:$A$206</c:f>
              <c:multiLvlStrCache>
                <c:ptCount val="5"/>
                <c:lvl>
                  <c:pt idx="0">
                    <c:v>Dec</c:v>
                  </c:pt>
                  <c:pt idx="1">
                    <c:v>Jan</c:v>
                  </c:pt>
                  <c:pt idx="2">
                    <c:v>Feb</c:v>
                  </c:pt>
                  <c:pt idx="3">
                    <c:v>Mar</c:v>
                  </c:pt>
                  <c:pt idx="4">
                    <c:v>Apr</c:v>
                  </c:pt>
                </c:lvl>
                <c:lvl>
                  <c:pt idx="0">
                    <c:v>Qtr4</c:v>
                  </c:pt>
                  <c:pt idx="1">
                    <c:v>Qtr1</c:v>
                  </c:pt>
                  <c:pt idx="4">
                    <c:v>Qtr2</c:v>
                  </c:pt>
                </c:lvl>
                <c:lvl>
                  <c:pt idx="0">
                    <c:v>2024</c:v>
                  </c:pt>
                  <c:pt idx="1">
                    <c:v>2025</c:v>
                  </c:pt>
                </c:lvl>
              </c:multiLvlStrCache>
            </c:multiLvlStrRef>
          </c:cat>
          <c:val>
            <c:numRef>
              <c:f>'Pivot Tables and Anlaysis'!$B$196:$B$206</c:f>
              <c:numCache>
                <c:formatCode>0.00%</c:formatCode>
                <c:ptCount val="5"/>
                <c:pt idx="0">
                  <c:v>0.21428571428571427</c:v>
                </c:pt>
                <c:pt idx="1">
                  <c:v>0.2857142857142857</c:v>
                </c:pt>
                <c:pt idx="2">
                  <c:v>7.1428571428571425E-2</c:v>
                </c:pt>
                <c:pt idx="3">
                  <c:v>7.1428571428571425E-2</c:v>
                </c:pt>
                <c:pt idx="4">
                  <c:v>0.35714285714285715</c:v>
                </c:pt>
              </c:numCache>
            </c:numRef>
          </c:val>
          <c:extLst>
            <c:ext xmlns:c16="http://schemas.microsoft.com/office/drawing/2014/chart" uri="{C3380CC4-5D6E-409C-BE32-E72D297353CC}">
              <c16:uniqueId val="{00000000-E221-4A73-AD8D-B35CE2AA65E0}"/>
            </c:ext>
          </c:extLst>
        </c:ser>
        <c:dLbls>
          <c:showLegendKey val="0"/>
          <c:showVal val="0"/>
          <c:showCatName val="0"/>
          <c:showSerName val="0"/>
          <c:showPercent val="0"/>
          <c:showBubbleSize val="0"/>
        </c:dLbls>
        <c:gapWidth val="150"/>
        <c:axId val="1156284703"/>
        <c:axId val="1156283039"/>
      </c:barChart>
      <c:catAx>
        <c:axId val="115628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283039"/>
        <c:crosses val="autoZero"/>
        <c:auto val="1"/>
        <c:lblAlgn val="ctr"/>
        <c:lblOffset val="100"/>
        <c:noMultiLvlLbl val="0"/>
      </c:catAx>
      <c:valAx>
        <c:axId val="11562830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2847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Anlaysis!PivotTable38</c:name>
    <c:fmtId val="3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spc="0" baseline="0">
                <a:solidFill>
                  <a:sysClr val="windowText" lastClr="000000">
                    <a:lumMod val="65000"/>
                    <a:lumOff val="35000"/>
                  </a:sysClr>
                </a:solidFill>
                <a:latin typeface="+mn-lt"/>
                <a:ea typeface="+mn-ea"/>
                <a:cs typeface="+mn-cs"/>
              </a:defRPr>
            </a:pPr>
            <a:r>
              <a:rPr lang="en-US" sz="1000" b="1" i="0" baseline="0">
                <a:effectLst/>
              </a:rPr>
              <a:t>Quality Issue by Aligner Type (%)</a:t>
            </a:r>
            <a:endParaRPr lang="en-US" sz="10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000">
                <a:solidFill>
                  <a:sysClr val="windowText" lastClr="000000">
                    <a:lumMod val="65000"/>
                    <a:lumOff val="35000"/>
                  </a:sysClr>
                </a:solidFill>
              </a:defRPr>
            </a:pPr>
            <a:endParaRPr lang="en-US" sz="1000"/>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bg2">
              <a:lumMod val="25000"/>
            </a:schemeClr>
          </a:solidFill>
          <a:ln w="19050">
            <a:solidFill>
              <a:schemeClr val="lt1"/>
            </a:solidFill>
          </a:ln>
          <a:effectLst/>
        </c:spPr>
      </c:pivotFmt>
      <c:pivotFmt>
        <c:idx val="2"/>
        <c:spPr>
          <a:solidFill>
            <a:schemeClr val="accent1">
              <a:lumMod val="5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lumMod val="50000"/>
            </a:schemeClr>
          </a:solidFill>
          <a:ln w="19050">
            <a:solidFill>
              <a:schemeClr val="lt1"/>
            </a:solidFill>
          </a:ln>
          <a:effectLst/>
        </c:spPr>
      </c:pivotFmt>
      <c:pivotFmt>
        <c:idx val="5"/>
        <c:spPr>
          <a:solidFill>
            <a:schemeClr val="bg2">
              <a:lumMod val="25000"/>
            </a:schemeClr>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lumMod val="50000"/>
            </a:schemeClr>
          </a:solidFill>
          <a:ln w="19050">
            <a:solidFill>
              <a:schemeClr val="lt1"/>
            </a:solidFill>
          </a:ln>
          <a:effectLst/>
        </c:spPr>
      </c:pivotFmt>
      <c:pivotFmt>
        <c:idx val="9"/>
        <c:spPr>
          <a:solidFill>
            <a:schemeClr val="bg2">
              <a:lumMod val="25000"/>
            </a:schemeClr>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lumMod val="50000"/>
            </a:schemeClr>
          </a:solidFill>
          <a:ln w="19050">
            <a:solidFill>
              <a:schemeClr val="lt1"/>
            </a:solidFill>
          </a:ln>
          <a:effectLst/>
        </c:spPr>
      </c:pivotFmt>
      <c:pivotFmt>
        <c:idx val="13"/>
        <c:spPr>
          <a:solidFill>
            <a:schemeClr val="bg2">
              <a:lumMod val="25000"/>
            </a:schemeClr>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6"/>
        <c:spPr>
          <a:solidFill>
            <a:schemeClr val="accent1">
              <a:lumMod val="50000"/>
            </a:schemeClr>
          </a:solidFill>
          <a:ln w="19050">
            <a:solidFill>
              <a:schemeClr val="lt1"/>
            </a:solidFill>
          </a:ln>
          <a:effectLst/>
        </c:spPr>
      </c:pivotFmt>
      <c:pivotFmt>
        <c:idx val="17"/>
        <c:spPr>
          <a:solidFill>
            <a:schemeClr val="bg2">
              <a:lumMod val="25000"/>
            </a:schemeClr>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'Pivot Tables and Anlaysis'!$B$166:$B$167</c:f>
              <c:strCache>
                <c:ptCount val="1"/>
                <c:pt idx="0">
                  <c:v>Quality Issue</c:v>
                </c:pt>
              </c:strCache>
            </c:strRef>
          </c:tx>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E1BB-4E42-B131-1ED23C492501}"/>
              </c:ext>
            </c:extLst>
          </c:dPt>
          <c:dPt>
            <c:idx val="1"/>
            <c:bubble3D val="0"/>
            <c:spPr>
              <a:solidFill>
                <a:schemeClr val="bg2">
                  <a:lumMod val="25000"/>
                </a:schemeClr>
              </a:solidFill>
              <a:ln w="19050">
                <a:solidFill>
                  <a:schemeClr val="lt1"/>
                </a:solidFill>
              </a:ln>
              <a:effectLst/>
            </c:spPr>
            <c:extLst>
              <c:ext xmlns:c16="http://schemas.microsoft.com/office/drawing/2014/chart" uri="{C3380CC4-5D6E-409C-BE32-E72D297353CC}">
                <c16:uniqueId val="{00000003-E1BB-4E42-B131-1ED23C49250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1BB-4E42-B131-1ED23C49250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Tables and Anlaysis'!$A$168:$A$171</c:f>
              <c:strCache>
                <c:ptCount val="3"/>
                <c:pt idx="0">
                  <c:v>Upper</c:v>
                </c:pt>
                <c:pt idx="1">
                  <c:v>Full Set</c:v>
                </c:pt>
                <c:pt idx="2">
                  <c:v>Lower</c:v>
                </c:pt>
              </c:strCache>
            </c:strRef>
          </c:cat>
          <c:val>
            <c:numRef>
              <c:f>'Pivot Tables and Anlaysis'!$B$168:$B$171</c:f>
              <c:numCache>
                <c:formatCode>0.00%</c:formatCode>
                <c:ptCount val="3"/>
                <c:pt idx="0">
                  <c:v>0.5</c:v>
                </c:pt>
                <c:pt idx="1">
                  <c:v>0.33333333333333331</c:v>
                </c:pt>
                <c:pt idx="2">
                  <c:v>0.16666666666666666</c:v>
                </c:pt>
              </c:numCache>
            </c:numRef>
          </c:val>
          <c:extLst>
            <c:ext xmlns:c16="http://schemas.microsoft.com/office/drawing/2014/chart" uri="{C3380CC4-5D6E-409C-BE32-E72D297353CC}">
              <c16:uniqueId val="{00000006-E1BB-4E42-B131-1ED23C49250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Anlaysis!PivotTable19</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Order</a:t>
            </a:r>
            <a:r>
              <a:rPr lang="en-US" sz="1100" b="1" baseline="0"/>
              <a:t> Status by Doctor Type </a:t>
            </a:r>
            <a:endParaRPr lang="en-US" sz="11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clustered"/>
        <c:varyColors val="0"/>
        <c:ser>
          <c:idx val="0"/>
          <c:order val="0"/>
          <c:tx>
            <c:strRef>
              <c:f>'Pivot Tables and Anlaysis'!$B$117:$B$118</c:f>
              <c:strCache>
                <c:ptCount val="1"/>
                <c:pt idx="0">
                  <c:v>Completed</c:v>
                </c:pt>
              </c:strCache>
            </c:strRef>
          </c:tx>
          <c:spPr>
            <a:solidFill>
              <a:schemeClr val="accent1"/>
            </a:solidFill>
            <a:ln>
              <a:noFill/>
            </a:ln>
            <a:effectLst/>
          </c:spPr>
          <c:invertIfNegative val="0"/>
          <c:cat>
            <c:strRef>
              <c:f>'Pivot Tables and Anlaysis'!$A$119:$A$121</c:f>
              <c:strCache>
                <c:ptCount val="2"/>
                <c:pt idx="0">
                  <c:v>General Dentist</c:v>
                </c:pt>
                <c:pt idx="1">
                  <c:v>Orthodontist</c:v>
                </c:pt>
              </c:strCache>
            </c:strRef>
          </c:cat>
          <c:val>
            <c:numRef>
              <c:f>'Pivot Tables and Anlaysis'!$B$119:$B$121</c:f>
              <c:numCache>
                <c:formatCode>0.00%</c:formatCode>
                <c:ptCount val="2"/>
                <c:pt idx="0">
                  <c:v>0.50420168067226889</c:v>
                </c:pt>
                <c:pt idx="1">
                  <c:v>0.49579831932773111</c:v>
                </c:pt>
              </c:numCache>
            </c:numRef>
          </c:val>
          <c:extLst>
            <c:ext xmlns:c16="http://schemas.microsoft.com/office/drawing/2014/chart" uri="{C3380CC4-5D6E-409C-BE32-E72D297353CC}">
              <c16:uniqueId val="{00000000-1DD0-46E6-9017-DE52EA7F50E6}"/>
            </c:ext>
          </c:extLst>
        </c:ser>
        <c:ser>
          <c:idx val="1"/>
          <c:order val="1"/>
          <c:tx>
            <c:strRef>
              <c:f>'Pivot Tables and Anlaysis'!$C$117:$C$118</c:f>
              <c:strCache>
                <c:ptCount val="1"/>
                <c:pt idx="0">
                  <c:v>Cancelled</c:v>
                </c:pt>
              </c:strCache>
            </c:strRef>
          </c:tx>
          <c:spPr>
            <a:solidFill>
              <a:schemeClr val="accent2"/>
            </a:solidFill>
            <a:ln>
              <a:noFill/>
            </a:ln>
            <a:effectLst/>
          </c:spPr>
          <c:invertIfNegative val="0"/>
          <c:cat>
            <c:strRef>
              <c:f>'Pivot Tables and Anlaysis'!$A$119:$A$121</c:f>
              <c:strCache>
                <c:ptCount val="2"/>
                <c:pt idx="0">
                  <c:v>General Dentist</c:v>
                </c:pt>
                <c:pt idx="1">
                  <c:v>Orthodontist</c:v>
                </c:pt>
              </c:strCache>
            </c:strRef>
          </c:cat>
          <c:val>
            <c:numRef>
              <c:f>'Pivot Tables and Anlaysis'!$C$119:$C$121</c:f>
              <c:numCache>
                <c:formatCode>0.00%</c:formatCode>
                <c:ptCount val="2"/>
                <c:pt idx="0">
                  <c:v>0.51020408163265307</c:v>
                </c:pt>
                <c:pt idx="1">
                  <c:v>0.48979591836734693</c:v>
                </c:pt>
              </c:numCache>
            </c:numRef>
          </c:val>
          <c:extLst>
            <c:ext xmlns:c16="http://schemas.microsoft.com/office/drawing/2014/chart" uri="{C3380CC4-5D6E-409C-BE32-E72D297353CC}">
              <c16:uniqueId val="{00000001-1DD0-46E6-9017-DE52EA7F50E6}"/>
            </c:ext>
          </c:extLst>
        </c:ser>
        <c:ser>
          <c:idx val="2"/>
          <c:order val="2"/>
          <c:tx>
            <c:strRef>
              <c:f>'Pivot Tables and Anlaysis'!$D$117:$D$118</c:f>
              <c:strCache>
                <c:ptCount val="1"/>
                <c:pt idx="0">
                  <c:v>Incomplete</c:v>
                </c:pt>
              </c:strCache>
            </c:strRef>
          </c:tx>
          <c:spPr>
            <a:solidFill>
              <a:schemeClr val="accent3"/>
            </a:solidFill>
            <a:ln>
              <a:noFill/>
            </a:ln>
            <a:effectLst/>
          </c:spPr>
          <c:invertIfNegative val="0"/>
          <c:cat>
            <c:strRef>
              <c:f>'Pivot Tables and Anlaysis'!$A$119:$A$121</c:f>
              <c:strCache>
                <c:ptCount val="2"/>
                <c:pt idx="0">
                  <c:v>General Dentist</c:v>
                </c:pt>
                <c:pt idx="1">
                  <c:v>Orthodontist</c:v>
                </c:pt>
              </c:strCache>
            </c:strRef>
          </c:cat>
          <c:val>
            <c:numRef>
              <c:f>'Pivot Tables and Anlaysis'!$D$119:$D$121</c:f>
              <c:numCache>
                <c:formatCode>0.00%</c:formatCode>
                <c:ptCount val="2"/>
                <c:pt idx="0">
                  <c:v>0.61290322580645162</c:v>
                </c:pt>
                <c:pt idx="1">
                  <c:v>0.38709677419354838</c:v>
                </c:pt>
              </c:numCache>
            </c:numRef>
          </c:val>
          <c:extLst>
            <c:ext xmlns:c16="http://schemas.microsoft.com/office/drawing/2014/chart" uri="{C3380CC4-5D6E-409C-BE32-E72D297353CC}">
              <c16:uniqueId val="{00000002-1DD0-46E6-9017-DE52EA7F50E6}"/>
            </c:ext>
          </c:extLst>
        </c:ser>
        <c:dLbls>
          <c:showLegendKey val="0"/>
          <c:showVal val="0"/>
          <c:showCatName val="0"/>
          <c:showSerName val="0"/>
          <c:showPercent val="0"/>
          <c:showBubbleSize val="0"/>
        </c:dLbls>
        <c:gapWidth val="219"/>
        <c:overlap val="-27"/>
        <c:axId val="1270438047"/>
        <c:axId val="1270436799"/>
      </c:barChart>
      <c:catAx>
        <c:axId val="127043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36799"/>
        <c:crosses val="autoZero"/>
        <c:auto val="1"/>
        <c:lblAlgn val="ctr"/>
        <c:lblOffset val="100"/>
        <c:noMultiLvlLbl val="0"/>
      </c:catAx>
      <c:valAx>
        <c:axId val="12704367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380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Anlaysis!PivotTable18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Order Status Breakdown by Country</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pivotFmt>
      <c:pivotFmt>
        <c:idx val="1"/>
        <c:spPr>
          <a:solidFill>
            <a:schemeClr val="tx2">
              <a:lumMod val="75000"/>
            </a:schemeClr>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Tables and Anlaysis'!$B$26:$B$27</c:f>
              <c:strCache>
                <c:ptCount val="1"/>
                <c:pt idx="0">
                  <c:v>Cancelled</c:v>
                </c:pt>
              </c:strCache>
            </c:strRef>
          </c:tx>
          <c:spPr>
            <a:solidFill>
              <a:schemeClr val="accent6">
                <a:lumMod val="50000"/>
              </a:schemeClr>
            </a:solidFill>
            <a:ln>
              <a:noFill/>
            </a:ln>
            <a:effectLst/>
          </c:spPr>
          <c:invertIfNegative val="0"/>
          <c:cat>
            <c:strRef>
              <c:f>'Pivot Tables and Anlaysis'!$A$28:$A$33</c:f>
              <c:strCache>
                <c:ptCount val="5"/>
                <c:pt idx="0">
                  <c:v>Kuwait</c:v>
                </c:pt>
                <c:pt idx="1">
                  <c:v>Saudi Arabia</c:v>
                </c:pt>
                <c:pt idx="2">
                  <c:v>UAE</c:v>
                </c:pt>
                <c:pt idx="3">
                  <c:v>Egypt</c:v>
                </c:pt>
                <c:pt idx="4">
                  <c:v>Jordan</c:v>
                </c:pt>
              </c:strCache>
            </c:strRef>
          </c:cat>
          <c:val>
            <c:numRef>
              <c:f>'Pivot Tables and Anlaysis'!$B$28:$B$33</c:f>
              <c:numCache>
                <c:formatCode>0.00%</c:formatCode>
                <c:ptCount val="5"/>
                <c:pt idx="0">
                  <c:v>0.28260869565217389</c:v>
                </c:pt>
                <c:pt idx="1">
                  <c:v>0.14634146341463414</c:v>
                </c:pt>
                <c:pt idx="2">
                  <c:v>0.24390243902439024</c:v>
                </c:pt>
                <c:pt idx="3">
                  <c:v>0.29268292682926828</c:v>
                </c:pt>
                <c:pt idx="4">
                  <c:v>0.26666666666666666</c:v>
                </c:pt>
              </c:numCache>
            </c:numRef>
          </c:val>
          <c:extLst>
            <c:ext xmlns:c16="http://schemas.microsoft.com/office/drawing/2014/chart" uri="{C3380CC4-5D6E-409C-BE32-E72D297353CC}">
              <c16:uniqueId val="{00000000-D412-4C98-A331-7A2E9A0BAD42}"/>
            </c:ext>
          </c:extLst>
        </c:ser>
        <c:ser>
          <c:idx val="1"/>
          <c:order val="1"/>
          <c:tx>
            <c:strRef>
              <c:f>'Pivot Tables and Anlaysis'!$C$26:$C$27</c:f>
              <c:strCache>
                <c:ptCount val="1"/>
                <c:pt idx="0">
                  <c:v>Completed</c:v>
                </c:pt>
              </c:strCache>
            </c:strRef>
          </c:tx>
          <c:spPr>
            <a:solidFill>
              <a:schemeClr val="tx2">
                <a:lumMod val="75000"/>
              </a:schemeClr>
            </a:solidFill>
            <a:ln>
              <a:noFill/>
            </a:ln>
            <a:effectLst/>
          </c:spPr>
          <c:invertIfNegative val="0"/>
          <c:cat>
            <c:strRef>
              <c:f>'Pivot Tables and Anlaysis'!$A$28:$A$33</c:f>
              <c:strCache>
                <c:ptCount val="5"/>
                <c:pt idx="0">
                  <c:v>Kuwait</c:v>
                </c:pt>
                <c:pt idx="1">
                  <c:v>Saudi Arabia</c:v>
                </c:pt>
                <c:pt idx="2">
                  <c:v>UAE</c:v>
                </c:pt>
                <c:pt idx="3">
                  <c:v>Egypt</c:v>
                </c:pt>
                <c:pt idx="4">
                  <c:v>Jordan</c:v>
                </c:pt>
              </c:strCache>
            </c:strRef>
          </c:cat>
          <c:val>
            <c:numRef>
              <c:f>'Pivot Tables and Anlaysis'!$C$28:$C$33</c:f>
              <c:numCache>
                <c:formatCode>0.00%</c:formatCode>
                <c:ptCount val="5"/>
                <c:pt idx="0">
                  <c:v>0.54347826086956519</c:v>
                </c:pt>
                <c:pt idx="1">
                  <c:v>0.70731707317073167</c:v>
                </c:pt>
                <c:pt idx="2">
                  <c:v>0.63414634146341464</c:v>
                </c:pt>
                <c:pt idx="3">
                  <c:v>0.51219512195121952</c:v>
                </c:pt>
                <c:pt idx="4">
                  <c:v>0.6</c:v>
                </c:pt>
              </c:numCache>
            </c:numRef>
          </c:val>
          <c:extLst>
            <c:ext xmlns:c16="http://schemas.microsoft.com/office/drawing/2014/chart" uri="{C3380CC4-5D6E-409C-BE32-E72D297353CC}">
              <c16:uniqueId val="{00000000-885E-4A52-AD7C-EFE5DE73D2AA}"/>
            </c:ext>
          </c:extLst>
        </c:ser>
        <c:ser>
          <c:idx val="2"/>
          <c:order val="2"/>
          <c:tx>
            <c:strRef>
              <c:f>'Pivot Tables and Anlaysis'!$D$26:$D$27</c:f>
              <c:strCache>
                <c:ptCount val="1"/>
                <c:pt idx="0">
                  <c:v>Incomplete</c:v>
                </c:pt>
              </c:strCache>
            </c:strRef>
          </c:tx>
          <c:spPr>
            <a:solidFill>
              <a:schemeClr val="accent3"/>
            </a:solidFill>
            <a:ln>
              <a:noFill/>
            </a:ln>
            <a:effectLst/>
          </c:spPr>
          <c:invertIfNegative val="0"/>
          <c:cat>
            <c:strRef>
              <c:f>'Pivot Tables and Anlaysis'!$A$28:$A$33</c:f>
              <c:strCache>
                <c:ptCount val="5"/>
                <c:pt idx="0">
                  <c:v>Kuwait</c:v>
                </c:pt>
                <c:pt idx="1">
                  <c:v>Saudi Arabia</c:v>
                </c:pt>
                <c:pt idx="2">
                  <c:v>UAE</c:v>
                </c:pt>
                <c:pt idx="3">
                  <c:v>Egypt</c:v>
                </c:pt>
                <c:pt idx="4">
                  <c:v>Jordan</c:v>
                </c:pt>
              </c:strCache>
            </c:strRef>
          </c:cat>
          <c:val>
            <c:numRef>
              <c:f>'Pivot Tables and Anlaysis'!$D$28:$D$33</c:f>
              <c:numCache>
                <c:formatCode>0.00%</c:formatCode>
                <c:ptCount val="5"/>
                <c:pt idx="0">
                  <c:v>0.17391304347826086</c:v>
                </c:pt>
                <c:pt idx="1">
                  <c:v>0.14634146341463414</c:v>
                </c:pt>
                <c:pt idx="2">
                  <c:v>0.12195121951219512</c:v>
                </c:pt>
                <c:pt idx="3">
                  <c:v>0.1951219512195122</c:v>
                </c:pt>
                <c:pt idx="4">
                  <c:v>0.13333333333333333</c:v>
                </c:pt>
              </c:numCache>
            </c:numRef>
          </c:val>
          <c:extLst>
            <c:ext xmlns:c16="http://schemas.microsoft.com/office/drawing/2014/chart" uri="{C3380CC4-5D6E-409C-BE32-E72D297353CC}">
              <c16:uniqueId val="{00000001-885E-4A52-AD7C-EFE5DE73D2AA}"/>
            </c:ext>
          </c:extLst>
        </c:ser>
        <c:dLbls>
          <c:showLegendKey val="0"/>
          <c:showVal val="0"/>
          <c:showCatName val="0"/>
          <c:showSerName val="0"/>
          <c:showPercent val="0"/>
          <c:showBubbleSize val="0"/>
        </c:dLbls>
        <c:gapWidth val="219"/>
        <c:overlap val="-27"/>
        <c:axId val="472667552"/>
        <c:axId val="472658816"/>
      </c:barChart>
      <c:catAx>
        <c:axId val="47266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58816"/>
        <c:crosses val="autoZero"/>
        <c:auto val="1"/>
        <c:lblAlgn val="ctr"/>
        <c:lblOffset val="100"/>
        <c:noMultiLvlLbl val="0"/>
      </c:catAx>
      <c:valAx>
        <c:axId val="4726588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675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Anlaysis!PivotTable15</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Aligner</a:t>
            </a:r>
            <a:r>
              <a:rPr lang="en-US" sz="1000" b="1" baseline="0"/>
              <a:t> type by Doctor Type </a:t>
            </a:r>
            <a:endParaRPr lang="en-US" sz="10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clustered"/>
        <c:varyColors val="0"/>
        <c:ser>
          <c:idx val="0"/>
          <c:order val="0"/>
          <c:tx>
            <c:strRef>
              <c:f>'Pivot Tables and Anlaysis'!$B$112:$B$113</c:f>
              <c:strCache>
                <c:ptCount val="1"/>
                <c:pt idx="0">
                  <c:v>Lower</c:v>
                </c:pt>
              </c:strCache>
            </c:strRef>
          </c:tx>
          <c:spPr>
            <a:solidFill>
              <a:schemeClr val="accent1"/>
            </a:solidFill>
            <a:ln>
              <a:noFill/>
            </a:ln>
            <a:effectLst/>
          </c:spPr>
          <c:invertIfNegative val="0"/>
          <c:cat>
            <c:strRef>
              <c:f>'Pivot Tables and Anlaysis'!$A$114:$A$116</c:f>
              <c:strCache>
                <c:ptCount val="2"/>
                <c:pt idx="0">
                  <c:v>General Dentist</c:v>
                </c:pt>
                <c:pt idx="1">
                  <c:v>Orthodontist</c:v>
                </c:pt>
              </c:strCache>
            </c:strRef>
          </c:cat>
          <c:val>
            <c:numRef>
              <c:f>'Pivot Tables and Anlaysis'!$B$114:$B$116</c:f>
              <c:numCache>
                <c:formatCode>0.00%</c:formatCode>
                <c:ptCount val="2"/>
                <c:pt idx="0">
                  <c:v>0.52</c:v>
                </c:pt>
                <c:pt idx="1">
                  <c:v>0.48</c:v>
                </c:pt>
              </c:numCache>
            </c:numRef>
          </c:val>
          <c:extLst>
            <c:ext xmlns:c16="http://schemas.microsoft.com/office/drawing/2014/chart" uri="{C3380CC4-5D6E-409C-BE32-E72D297353CC}">
              <c16:uniqueId val="{00000000-85FD-4B2D-A1A8-9036F77553B0}"/>
            </c:ext>
          </c:extLst>
        </c:ser>
        <c:ser>
          <c:idx val="1"/>
          <c:order val="1"/>
          <c:tx>
            <c:strRef>
              <c:f>'Pivot Tables and Anlaysis'!$C$112:$C$113</c:f>
              <c:strCache>
                <c:ptCount val="1"/>
                <c:pt idx="0">
                  <c:v>Full Set</c:v>
                </c:pt>
              </c:strCache>
            </c:strRef>
          </c:tx>
          <c:spPr>
            <a:solidFill>
              <a:schemeClr val="accent2"/>
            </a:solidFill>
            <a:ln>
              <a:noFill/>
            </a:ln>
            <a:effectLst/>
          </c:spPr>
          <c:invertIfNegative val="0"/>
          <c:cat>
            <c:strRef>
              <c:f>'Pivot Tables and Anlaysis'!$A$114:$A$116</c:f>
              <c:strCache>
                <c:ptCount val="2"/>
                <c:pt idx="0">
                  <c:v>General Dentist</c:v>
                </c:pt>
                <c:pt idx="1">
                  <c:v>Orthodontist</c:v>
                </c:pt>
              </c:strCache>
            </c:strRef>
          </c:cat>
          <c:val>
            <c:numRef>
              <c:f>'Pivot Tables and Anlaysis'!$C$114:$C$116</c:f>
              <c:numCache>
                <c:formatCode>0.00%</c:formatCode>
                <c:ptCount val="2"/>
                <c:pt idx="0">
                  <c:v>0.56521739130434778</c:v>
                </c:pt>
                <c:pt idx="1">
                  <c:v>0.43478260869565216</c:v>
                </c:pt>
              </c:numCache>
            </c:numRef>
          </c:val>
          <c:extLst>
            <c:ext xmlns:c16="http://schemas.microsoft.com/office/drawing/2014/chart" uri="{C3380CC4-5D6E-409C-BE32-E72D297353CC}">
              <c16:uniqueId val="{00000001-85FD-4B2D-A1A8-9036F77553B0}"/>
            </c:ext>
          </c:extLst>
        </c:ser>
        <c:ser>
          <c:idx val="2"/>
          <c:order val="2"/>
          <c:tx>
            <c:strRef>
              <c:f>'Pivot Tables and Anlaysis'!$D$112:$D$113</c:f>
              <c:strCache>
                <c:ptCount val="1"/>
                <c:pt idx="0">
                  <c:v>Upper</c:v>
                </c:pt>
              </c:strCache>
            </c:strRef>
          </c:tx>
          <c:spPr>
            <a:solidFill>
              <a:schemeClr val="accent3"/>
            </a:solidFill>
            <a:ln>
              <a:noFill/>
            </a:ln>
            <a:effectLst/>
          </c:spPr>
          <c:invertIfNegative val="0"/>
          <c:cat>
            <c:strRef>
              <c:f>'Pivot Tables and Anlaysis'!$A$114:$A$116</c:f>
              <c:strCache>
                <c:ptCount val="2"/>
                <c:pt idx="0">
                  <c:v>General Dentist</c:v>
                </c:pt>
                <c:pt idx="1">
                  <c:v>Orthodontist</c:v>
                </c:pt>
              </c:strCache>
            </c:strRef>
          </c:cat>
          <c:val>
            <c:numRef>
              <c:f>'Pivot Tables and Anlaysis'!$D$114:$D$116</c:f>
              <c:numCache>
                <c:formatCode>0.00%</c:formatCode>
                <c:ptCount val="2"/>
                <c:pt idx="0">
                  <c:v>0.47272727272727272</c:v>
                </c:pt>
                <c:pt idx="1">
                  <c:v>0.52727272727272723</c:v>
                </c:pt>
              </c:numCache>
            </c:numRef>
          </c:val>
          <c:extLst>
            <c:ext xmlns:c16="http://schemas.microsoft.com/office/drawing/2014/chart" uri="{C3380CC4-5D6E-409C-BE32-E72D297353CC}">
              <c16:uniqueId val="{00000002-85FD-4B2D-A1A8-9036F77553B0}"/>
            </c:ext>
          </c:extLst>
        </c:ser>
        <c:dLbls>
          <c:showLegendKey val="0"/>
          <c:showVal val="0"/>
          <c:showCatName val="0"/>
          <c:showSerName val="0"/>
          <c:showPercent val="0"/>
          <c:showBubbleSize val="0"/>
        </c:dLbls>
        <c:gapWidth val="219"/>
        <c:overlap val="-27"/>
        <c:axId val="1364916431"/>
        <c:axId val="1364915183"/>
      </c:barChart>
      <c:catAx>
        <c:axId val="1364916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915183"/>
        <c:crosses val="autoZero"/>
        <c:auto val="1"/>
        <c:lblAlgn val="ctr"/>
        <c:lblOffset val="100"/>
        <c:noMultiLvlLbl val="0"/>
      </c:catAx>
      <c:valAx>
        <c:axId val="13649151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9164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Anlaysis!PivotTable10</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Order Status Distribution by Year (2024–2025)</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lumMod val="60000"/>
              <a:lumOff val="40000"/>
            </a:schemeClr>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lumMod val="60000"/>
              <a:lumOff val="40000"/>
            </a:schemeClr>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'Pivot Tables and Anlaysis'!$K$31:$K$32</c:f>
              <c:strCache>
                <c:ptCount val="1"/>
                <c:pt idx="0">
                  <c:v>Completed</c:v>
                </c:pt>
              </c:strCache>
            </c:strRef>
          </c:tx>
          <c:spPr>
            <a:solidFill>
              <a:schemeClr val="accent1">
                <a:lumMod val="60000"/>
                <a:lumOff val="40000"/>
              </a:schemeClr>
            </a:solidFill>
            <a:ln>
              <a:noFill/>
            </a:ln>
            <a:effectLst/>
          </c:spPr>
          <c:invertIfNegative val="0"/>
          <c:cat>
            <c:strRef>
              <c:f>'Pivot Tables and Anlaysis'!$J$33:$J$35</c:f>
              <c:strCache>
                <c:ptCount val="2"/>
                <c:pt idx="0">
                  <c:v>2024</c:v>
                </c:pt>
                <c:pt idx="1">
                  <c:v>2025</c:v>
                </c:pt>
              </c:strCache>
            </c:strRef>
          </c:cat>
          <c:val>
            <c:numRef>
              <c:f>'Pivot Tables and Anlaysis'!$K$33:$K$35</c:f>
              <c:numCache>
                <c:formatCode>0.00%</c:formatCode>
                <c:ptCount val="2"/>
                <c:pt idx="0">
                  <c:v>0.21608040201005024</c:v>
                </c:pt>
                <c:pt idx="1">
                  <c:v>0.38190954773869346</c:v>
                </c:pt>
              </c:numCache>
            </c:numRef>
          </c:val>
          <c:extLst>
            <c:ext xmlns:c16="http://schemas.microsoft.com/office/drawing/2014/chart" uri="{C3380CC4-5D6E-409C-BE32-E72D297353CC}">
              <c16:uniqueId val="{00000000-033D-4C69-945F-3405527CCA63}"/>
            </c:ext>
          </c:extLst>
        </c:ser>
        <c:ser>
          <c:idx val="1"/>
          <c:order val="1"/>
          <c:tx>
            <c:strRef>
              <c:f>'Pivot Tables and Anlaysis'!$L$31:$L$32</c:f>
              <c:strCache>
                <c:ptCount val="1"/>
                <c:pt idx="0">
                  <c:v>Cancelled</c:v>
                </c:pt>
              </c:strCache>
            </c:strRef>
          </c:tx>
          <c:spPr>
            <a:solidFill>
              <a:schemeClr val="accent2"/>
            </a:solidFill>
            <a:ln>
              <a:noFill/>
            </a:ln>
            <a:effectLst/>
          </c:spPr>
          <c:invertIfNegative val="0"/>
          <c:cat>
            <c:strRef>
              <c:f>'Pivot Tables and Anlaysis'!$J$33:$J$35</c:f>
              <c:strCache>
                <c:ptCount val="2"/>
                <c:pt idx="0">
                  <c:v>2024</c:v>
                </c:pt>
                <c:pt idx="1">
                  <c:v>2025</c:v>
                </c:pt>
              </c:strCache>
            </c:strRef>
          </c:cat>
          <c:val>
            <c:numRef>
              <c:f>'Pivot Tables and Anlaysis'!$L$33:$L$35</c:f>
              <c:numCache>
                <c:formatCode>0.00%</c:formatCode>
                <c:ptCount val="2"/>
                <c:pt idx="0">
                  <c:v>8.5427135678391955E-2</c:v>
                </c:pt>
                <c:pt idx="1">
                  <c:v>0.16080402010050251</c:v>
                </c:pt>
              </c:numCache>
            </c:numRef>
          </c:val>
          <c:extLst>
            <c:ext xmlns:c16="http://schemas.microsoft.com/office/drawing/2014/chart" uri="{C3380CC4-5D6E-409C-BE32-E72D297353CC}">
              <c16:uniqueId val="{00000001-033D-4C69-945F-3405527CCA63}"/>
            </c:ext>
          </c:extLst>
        </c:ser>
        <c:ser>
          <c:idx val="2"/>
          <c:order val="2"/>
          <c:tx>
            <c:strRef>
              <c:f>'Pivot Tables and Anlaysis'!$M$31:$M$32</c:f>
              <c:strCache>
                <c:ptCount val="1"/>
                <c:pt idx="0">
                  <c:v>Incomplete</c:v>
                </c:pt>
              </c:strCache>
            </c:strRef>
          </c:tx>
          <c:spPr>
            <a:solidFill>
              <a:schemeClr val="accent3"/>
            </a:solidFill>
            <a:ln>
              <a:noFill/>
            </a:ln>
            <a:effectLst/>
          </c:spPr>
          <c:invertIfNegative val="0"/>
          <c:cat>
            <c:strRef>
              <c:f>'Pivot Tables and Anlaysis'!$J$33:$J$35</c:f>
              <c:strCache>
                <c:ptCount val="2"/>
                <c:pt idx="0">
                  <c:v>2024</c:v>
                </c:pt>
                <c:pt idx="1">
                  <c:v>2025</c:v>
                </c:pt>
              </c:strCache>
            </c:strRef>
          </c:cat>
          <c:val>
            <c:numRef>
              <c:f>'Pivot Tables and Anlaysis'!$M$33:$M$35</c:f>
              <c:numCache>
                <c:formatCode>0.00%</c:formatCode>
                <c:ptCount val="2"/>
                <c:pt idx="0">
                  <c:v>8.0402010050251257E-2</c:v>
                </c:pt>
                <c:pt idx="1">
                  <c:v>7.5376884422110546E-2</c:v>
                </c:pt>
              </c:numCache>
            </c:numRef>
          </c:val>
          <c:extLst>
            <c:ext xmlns:c16="http://schemas.microsoft.com/office/drawing/2014/chart" uri="{C3380CC4-5D6E-409C-BE32-E72D297353CC}">
              <c16:uniqueId val="{00000002-033D-4C69-945F-3405527CCA63}"/>
            </c:ext>
          </c:extLst>
        </c:ser>
        <c:dLbls>
          <c:showLegendKey val="0"/>
          <c:showVal val="0"/>
          <c:showCatName val="0"/>
          <c:showSerName val="0"/>
          <c:showPercent val="0"/>
          <c:showBubbleSize val="0"/>
        </c:dLbls>
        <c:gapWidth val="219"/>
        <c:overlap val="-27"/>
        <c:axId val="1270428895"/>
        <c:axId val="1270434719"/>
      </c:barChart>
      <c:catAx>
        <c:axId val="1270428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34719"/>
        <c:crosses val="autoZero"/>
        <c:auto val="1"/>
        <c:lblAlgn val="ctr"/>
        <c:lblOffset val="100"/>
        <c:noMultiLvlLbl val="0"/>
      </c:catAx>
      <c:valAx>
        <c:axId val="12704347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288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Anlaysis!PivotTable18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Faliuer</a:t>
            </a:r>
            <a:r>
              <a:rPr lang="en-US" baseline="0"/>
              <a:t> Reason per Country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'Pivot Tables and Anlaysis'!$B$26:$B$27</c:f>
              <c:strCache>
                <c:ptCount val="1"/>
                <c:pt idx="0">
                  <c:v>Cancelled</c:v>
                </c:pt>
              </c:strCache>
            </c:strRef>
          </c:tx>
          <c:spPr>
            <a:solidFill>
              <a:schemeClr val="accent1"/>
            </a:solidFill>
            <a:ln>
              <a:noFill/>
            </a:ln>
            <a:effectLst/>
          </c:spPr>
          <c:invertIfNegative val="0"/>
          <c:cat>
            <c:strRef>
              <c:f>'Pivot Tables and Anlaysis'!$A$28:$A$33</c:f>
              <c:strCache>
                <c:ptCount val="5"/>
                <c:pt idx="0">
                  <c:v>Kuwait</c:v>
                </c:pt>
                <c:pt idx="1">
                  <c:v>Saudi Arabia</c:v>
                </c:pt>
                <c:pt idx="2">
                  <c:v>UAE</c:v>
                </c:pt>
                <c:pt idx="3">
                  <c:v>Egypt</c:v>
                </c:pt>
                <c:pt idx="4">
                  <c:v>Jordan</c:v>
                </c:pt>
              </c:strCache>
            </c:strRef>
          </c:cat>
          <c:val>
            <c:numRef>
              <c:f>'Pivot Tables and Anlaysis'!$B$28:$B$33</c:f>
              <c:numCache>
                <c:formatCode>0.00%</c:formatCode>
                <c:ptCount val="5"/>
                <c:pt idx="0">
                  <c:v>0.28260869565217389</c:v>
                </c:pt>
                <c:pt idx="1">
                  <c:v>0.14634146341463414</c:v>
                </c:pt>
                <c:pt idx="2">
                  <c:v>0.24390243902439024</c:v>
                </c:pt>
                <c:pt idx="3">
                  <c:v>0.29268292682926828</c:v>
                </c:pt>
                <c:pt idx="4">
                  <c:v>0.26666666666666666</c:v>
                </c:pt>
              </c:numCache>
            </c:numRef>
          </c:val>
          <c:extLst>
            <c:ext xmlns:c16="http://schemas.microsoft.com/office/drawing/2014/chart" uri="{C3380CC4-5D6E-409C-BE32-E72D297353CC}">
              <c16:uniqueId val="{00000000-D780-4EEA-B5FA-7EE935588655}"/>
            </c:ext>
          </c:extLst>
        </c:ser>
        <c:ser>
          <c:idx val="1"/>
          <c:order val="1"/>
          <c:tx>
            <c:strRef>
              <c:f>'Pivot Tables and Anlaysis'!$C$26:$C$27</c:f>
              <c:strCache>
                <c:ptCount val="1"/>
                <c:pt idx="0">
                  <c:v>Completed</c:v>
                </c:pt>
              </c:strCache>
            </c:strRef>
          </c:tx>
          <c:spPr>
            <a:solidFill>
              <a:schemeClr val="accent2"/>
            </a:solidFill>
            <a:ln>
              <a:noFill/>
            </a:ln>
            <a:effectLst/>
          </c:spPr>
          <c:invertIfNegative val="0"/>
          <c:cat>
            <c:strRef>
              <c:f>'Pivot Tables and Anlaysis'!$A$28:$A$33</c:f>
              <c:strCache>
                <c:ptCount val="5"/>
                <c:pt idx="0">
                  <c:v>Kuwait</c:v>
                </c:pt>
                <c:pt idx="1">
                  <c:v>Saudi Arabia</c:v>
                </c:pt>
                <c:pt idx="2">
                  <c:v>UAE</c:v>
                </c:pt>
                <c:pt idx="3">
                  <c:v>Egypt</c:v>
                </c:pt>
                <c:pt idx="4">
                  <c:v>Jordan</c:v>
                </c:pt>
              </c:strCache>
            </c:strRef>
          </c:cat>
          <c:val>
            <c:numRef>
              <c:f>'Pivot Tables and Anlaysis'!$C$28:$C$33</c:f>
              <c:numCache>
                <c:formatCode>0.00%</c:formatCode>
                <c:ptCount val="5"/>
                <c:pt idx="0">
                  <c:v>0.54347826086956519</c:v>
                </c:pt>
                <c:pt idx="1">
                  <c:v>0.70731707317073167</c:v>
                </c:pt>
                <c:pt idx="2">
                  <c:v>0.63414634146341464</c:v>
                </c:pt>
                <c:pt idx="3">
                  <c:v>0.51219512195121952</c:v>
                </c:pt>
                <c:pt idx="4">
                  <c:v>0.6</c:v>
                </c:pt>
              </c:numCache>
            </c:numRef>
          </c:val>
          <c:extLst>
            <c:ext xmlns:c16="http://schemas.microsoft.com/office/drawing/2014/chart" uri="{C3380CC4-5D6E-409C-BE32-E72D297353CC}">
              <c16:uniqueId val="{00000001-D780-4EEA-B5FA-7EE935588655}"/>
            </c:ext>
          </c:extLst>
        </c:ser>
        <c:ser>
          <c:idx val="2"/>
          <c:order val="2"/>
          <c:tx>
            <c:strRef>
              <c:f>'Pivot Tables and Anlaysis'!$D$26:$D$27</c:f>
              <c:strCache>
                <c:ptCount val="1"/>
                <c:pt idx="0">
                  <c:v>Incomplete</c:v>
                </c:pt>
              </c:strCache>
            </c:strRef>
          </c:tx>
          <c:spPr>
            <a:solidFill>
              <a:schemeClr val="accent3"/>
            </a:solidFill>
            <a:ln>
              <a:noFill/>
            </a:ln>
            <a:effectLst/>
          </c:spPr>
          <c:invertIfNegative val="0"/>
          <c:cat>
            <c:strRef>
              <c:f>'Pivot Tables and Anlaysis'!$A$28:$A$33</c:f>
              <c:strCache>
                <c:ptCount val="5"/>
                <c:pt idx="0">
                  <c:v>Kuwait</c:v>
                </c:pt>
                <c:pt idx="1">
                  <c:v>Saudi Arabia</c:v>
                </c:pt>
                <c:pt idx="2">
                  <c:v>UAE</c:v>
                </c:pt>
                <c:pt idx="3">
                  <c:v>Egypt</c:v>
                </c:pt>
                <c:pt idx="4">
                  <c:v>Jordan</c:v>
                </c:pt>
              </c:strCache>
            </c:strRef>
          </c:cat>
          <c:val>
            <c:numRef>
              <c:f>'Pivot Tables and Anlaysis'!$D$28:$D$33</c:f>
              <c:numCache>
                <c:formatCode>0.00%</c:formatCode>
                <c:ptCount val="5"/>
                <c:pt idx="0">
                  <c:v>0.17391304347826086</c:v>
                </c:pt>
                <c:pt idx="1">
                  <c:v>0.14634146341463414</c:v>
                </c:pt>
                <c:pt idx="2">
                  <c:v>0.12195121951219512</c:v>
                </c:pt>
                <c:pt idx="3">
                  <c:v>0.1951219512195122</c:v>
                </c:pt>
                <c:pt idx="4">
                  <c:v>0.13333333333333333</c:v>
                </c:pt>
              </c:numCache>
            </c:numRef>
          </c:val>
          <c:extLst>
            <c:ext xmlns:c16="http://schemas.microsoft.com/office/drawing/2014/chart" uri="{C3380CC4-5D6E-409C-BE32-E72D297353CC}">
              <c16:uniqueId val="{00000002-D780-4EEA-B5FA-7EE935588655}"/>
            </c:ext>
          </c:extLst>
        </c:ser>
        <c:dLbls>
          <c:showLegendKey val="0"/>
          <c:showVal val="0"/>
          <c:showCatName val="0"/>
          <c:showSerName val="0"/>
          <c:showPercent val="0"/>
          <c:showBubbleSize val="0"/>
        </c:dLbls>
        <c:gapWidth val="219"/>
        <c:overlap val="-27"/>
        <c:axId val="653288399"/>
        <c:axId val="653288815"/>
      </c:barChart>
      <c:catAx>
        <c:axId val="653288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288815"/>
        <c:crosses val="autoZero"/>
        <c:auto val="1"/>
        <c:lblAlgn val="ctr"/>
        <c:lblOffset val="100"/>
        <c:noMultiLvlLbl val="0"/>
      </c:catAx>
      <c:valAx>
        <c:axId val="6532888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2883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Anlaysis!Order Status Distribution </c:name>
    <c:fmtId val="5"/>
  </c:pivotSource>
  <c:chart>
    <c:title>
      <c:tx>
        <c:rich>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r>
              <a:rPr lang="en-US" sz="1500" b="1" i="0" u="none" strike="noStrike" baseline="0"/>
              <a:t>Order Status Distribution</a:t>
            </a:r>
            <a:endParaRPr lang="en-US" sz="1500" b="1"/>
          </a:p>
        </c:rich>
      </c:tx>
      <c:layout>
        <c:manualLayout>
          <c:xMode val="edge"/>
          <c:yMode val="edge"/>
          <c:x val="0.25780590043346274"/>
          <c:y val="7.9776991358337171E-2"/>
        </c:manualLayout>
      </c:layout>
      <c:overlay val="0"/>
      <c:spPr>
        <a:noFill/>
        <a:ln>
          <a:noFill/>
        </a:ln>
        <a:effectLst/>
      </c:spPr>
      <c:txPr>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5">
              <a:lumMod val="50000"/>
            </a:schemeClr>
          </a:solidFill>
          <a:ln w="19050">
            <a:solidFill>
              <a:schemeClr val="lt1"/>
            </a:solidFill>
          </a:ln>
          <a:effectLst/>
        </c:spPr>
      </c:pivotFmt>
      <c:pivotFmt>
        <c:idx val="2"/>
        <c:spPr>
          <a:solidFill>
            <a:schemeClr val="tx1">
              <a:lumMod val="65000"/>
              <a:lumOff val="35000"/>
            </a:schemeClr>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5">
              <a:lumMod val="50000"/>
            </a:schemeClr>
          </a:solidFill>
          <a:ln w="19050">
            <a:solidFill>
              <a:schemeClr val="lt1"/>
            </a:solidFill>
          </a:ln>
          <a:effectLst/>
        </c:spPr>
      </c:pivotFmt>
      <c:pivotFmt>
        <c:idx val="6"/>
        <c:spPr>
          <a:solidFill>
            <a:schemeClr val="tx1">
              <a:lumMod val="65000"/>
              <a:lumOff val="35000"/>
            </a:schemeClr>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5">
              <a:lumMod val="50000"/>
            </a:schemeClr>
          </a:solidFill>
          <a:ln w="19050">
            <a:solidFill>
              <a:schemeClr val="lt1"/>
            </a:solidFill>
          </a:ln>
          <a:effectLst/>
        </c:spPr>
      </c:pivotFmt>
      <c:pivotFmt>
        <c:idx val="10"/>
        <c:spPr>
          <a:solidFill>
            <a:schemeClr val="tx1">
              <a:lumMod val="65000"/>
              <a:lumOff val="35000"/>
            </a:schemeClr>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'Pivot Tables and Anlaysis'!$B$3</c:f>
              <c:strCache>
                <c:ptCount val="1"/>
                <c:pt idx="0">
                  <c:v>Total</c:v>
                </c:pt>
              </c:strCache>
            </c:strRef>
          </c:tx>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D3FE-4C6D-83B4-6F02881DA324}"/>
              </c:ext>
            </c:extLst>
          </c:dPt>
          <c:dPt>
            <c:idx val="1"/>
            <c:bubble3D val="0"/>
            <c:spPr>
              <a:solidFill>
                <a:schemeClr val="tx1">
                  <a:lumMod val="65000"/>
                  <a:lumOff val="35000"/>
                </a:schemeClr>
              </a:solidFill>
              <a:ln w="19050">
                <a:solidFill>
                  <a:schemeClr val="lt1"/>
                </a:solidFill>
              </a:ln>
              <a:effectLst/>
            </c:spPr>
            <c:extLst>
              <c:ext xmlns:c16="http://schemas.microsoft.com/office/drawing/2014/chart" uri="{C3380CC4-5D6E-409C-BE32-E72D297353CC}">
                <c16:uniqueId val="{00000003-D3FE-4C6D-83B4-6F02881DA32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3FE-4C6D-83B4-6F02881DA32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 and Anlaysis'!$A$4:$A$7</c:f>
              <c:strCache>
                <c:ptCount val="3"/>
                <c:pt idx="0">
                  <c:v>Completed</c:v>
                </c:pt>
                <c:pt idx="1">
                  <c:v>Cancelled</c:v>
                </c:pt>
                <c:pt idx="2">
                  <c:v>Incomplete</c:v>
                </c:pt>
              </c:strCache>
            </c:strRef>
          </c:cat>
          <c:val>
            <c:numRef>
              <c:f>'Pivot Tables and Anlaysis'!$B$4:$B$7</c:f>
              <c:numCache>
                <c:formatCode>General</c:formatCode>
                <c:ptCount val="3"/>
                <c:pt idx="0">
                  <c:v>119</c:v>
                </c:pt>
                <c:pt idx="1">
                  <c:v>49</c:v>
                </c:pt>
                <c:pt idx="2">
                  <c:v>31</c:v>
                </c:pt>
              </c:numCache>
            </c:numRef>
          </c:val>
          <c:extLst>
            <c:ext xmlns:c16="http://schemas.microsoft.com/office/drawing/2014/chart" uri="{C3380CC4-5D6E-409C-BE32-E72D297353CC}">
              <c16:uniqueId val="{00000006-D3FE-4C6D-83B4-6F02881DA32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Anlaysis!PivotTable17</c:name>
    <c:fmtId val="6"/>
  </c:pivotSource>
  <c:chart>
    <c:title>
      <c:tx>
        <c:rich>
          <a:bodyPr rot="0" spcFirstLastPara="1" vertOverflow="ellipsis" vert="horz" wrap="square" anchor="ctr" anchorCtr="1"/>
          <a:lstStyle/>
          <a:p>
            <a:pPr>
              <a:defRPr sz="1500" b="0" i="0" u="none" strike="noStrike" kern="1200" spc="0" baseline="0">
                <a:solidFill>
                  <a:schemeClr val="tx1">
                    <a:lumMod val="65000"/>
                    <a:lumOff val="35000"/>
                  </a:schemeClr>
                </a:solidFill>
                <a:latin typeface="+mn-lt"/>
                <a:ea typeface="+mn-ea"/>
                <a:cs typeface="+mn-cs"/>
              </a:defRPr>
            </a:pPr>
            <a:r>
              <a:rPr lang="en-US" sz="1500" b="1"/>
              <a:t>Order Distribution by Country</a:t>
            </a:r>
            <a:endParaRPr lang="en-US" sz="1500"/>
          </a:p>
        </c:rich>
      </c:tx>
      <c:layout>
        <c:manualLayout>
          <c:xMode val="edge"/>
          <c:yMode val="edge"/>
          <c:x val="0.21272625723445723"/>
          <c:y val="5.606372836488846E-2"/>
        </c:manualLayout>
      </c:layout>
      <c:overlay val="0"/>
      <c:spPr>
        <a:noFill/>
        <a:ln>
          <a:noFill/>
        </a:ln>
        <a:effectLst/>
      </c:spPr>
      <c:txPr>
        <a:bodyPr rot="0" spcFirstLastPara="1" vertOverflow="ellipsis" vert="horz" wrap="square" anchor="ctr" anchorCtr="1"/>
        <a:lstStyle/>
        <a:p>
          <a:pPr>
            <a:defRPr sz="15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and Anlaysis'!$B$18</c:f>
              <c:strCache>
                <c:ptCount val="1"/>
                <c:pt idx="0">
                  <c:v>Total</c:v>
                </c:pt>
              </c:strCache>
            </c:strRef>
          </c:tx>
          <c:spPr>
            <a:solidFill>
              <a:schemeClr val="accent5">
                <a:lumMod val="75000"/>
              </a:schemeClr>
            </a:solidFill>
            <a:ln>
              <a:noFill/>
            </a:ln>
            <a:effectLst/>
          </c:spPr>
          <c:invertIfNegative val="0"/>
          <c:dLbls>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Anlaysis'!$A$19:$A$24</c:f>
              <c:strCache>
                <c:ptCount val="5"/>
                <c:pt idx="0">
                  <c:v>Kuwait</c:v>
                </c:pt>
                <c:pt idx="1">
                  <c:v>Saudi Arabia</c:v>
                </c:pt>
                <c:pt idx="2">
                  <c:v>UAE</c:v>
                </c:pt>
                <c:pt idx="3">
                  <c:v>Egypt</c:v>
                </c:pt>
                <c:pt idx="4">
                  <c:v>Jordan</c:v>
                </c:pt>
              </c:strCache>
            </c:strRef>
          </c:cat>
          <c:val>
            <c:numRef>
              <c:f>'Pivot Tables and Anlaysis'!$B$19:$B$24</c:f>
              <c:numCache>
                <c:formatCode>0.00%</c:formatCode>
                <c:ptCount val="5"/>
                <c:pt idx="0">
                  <c:v>0.23115577889447236</c:v>
                </c:pt>
                <c:pt idx="1">
                  <c:v>0.20603015075376885</c:v>
                </c:pt>
                <c:pt idx="2">
                  <c:v>0.20603015075376885</c:v>
                </c:pt>
                <c:pt idx="3">
                  <c:v>0.20603015075376885</c:v>
                </c:pt>
                <c:pt idx="4">
                  <c:v>0.15075376884422109</c:v>
                </c:pt>
              </c:numCache>
            </c:numRef>
          </c:val>
          <c:extLst>
            <c:ext xmlns:c16="http://schemas.microsoft.com/office/drawing/2014/chart" uri="{C3380CC4-5D6E-409C-BE32-E72D297353CC}">
              <c16:uniqueId val="{00000000-A1D8-496E-ADF8-C83A452488F9}"/>
            </c:ext>
          </c:extLst>
        </c:ser>
        <c:dLbls>
          <c:showLegendKey val="0"/>
          <c:showVal val="0"/>
          <c:showCatName val="0"/>
          <c:showSerName val="0"/>
          <c:showPercent val="0"/>
          <c:showBubbleSize val="0"/>
        </c:dLbls>
        <c:gapWidth val="219"/>
        <c:overlap val="-27"/>
        <c:axId val="472664640"/>
        <c:axId val="472665472"/>
      </c:barChart>
      <c:catAx>
        <c:axId val="47266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65472"/>
        <c:crosses val="autoZero"/>
        <c:auto val="1"/>
        <c:lblAlgn val="ctr"/>
        <c:lblOffset val="100"/>
        <c:noMultiLvlLbl val="0"/>
      </c:catAx>
      <c:valAx>
        <c:axId val="4726654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6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Anlaysis!PivotTable25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Percentage of Orders by Issue Reason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
        <c:idx val="4"/>
        <c:spPr>
          <a:solidFill>
            <a:schemeClr val="accent3">
              <a:lumMod val="50000"/>
            </a:schemeClr>
          </a:solidFill>
          <a:ln>
            <a:noFill/>
          </a:ln>
          <a:effectLst/>
        </c:spPr>
      </c:pivotFmt>
      <c:pivotFmt>
        <c:idx val="5"/>
        <c:spPr>
          <a:solidFill>
            <a:schemeClr val="accent3">
              <a:lumMod val="50000"/>
            </a:schemeClr>
          </a:solidFill>
          <a:ln>
            <a:noFill/>
          </a:ln>
          <a:effectLst/>
        </c:spPr>
      </c:pivotFmt>
      <c:pivotFmt>
        <c:idx val="6"/>
        <c:spPr>
          <a:solidFill>
            <a:schemeClr val="accent3">
              <a:lumMod val="50000"/>
            </a:schemeClr>
          </a:solidFill>
          <a:ln>
            <a:noFill/>
          </a:ln>
          <a:effectLst/>
        </c:spPr>
      </c:pivotFmt>
      <c:pivotFmt>
        <c:idx val="7"/>
        <c:spPr>
          <a:solidFill>
            <a:schemeClr val="bg2">
              <a:lumMod val="90000"/>
            </a:schemeClr>
          </a:solidFill>
          <a:ln>
            <a:noFill/>
          </a:ln>
          <a:effectLst/>
        </c:spPr>
      </c:pivotFmt>
      <c:pivotFmt>
        <c:idx val="8"/>
        <c:spPr>
          <a:solidFill>
            <a:schemeClr val="bg2">
              <a:lumMod val="90000"/>
            </a:schemeClr>
          </a:solidFill>
          <a:ln>
            <a:noFill/>
          </a:ln>
          <a:effectLst/>
        </c:spPr>
      </c:pivotFmt>
      <c:pivotFmt>
        <c:idx val="9"/>
        <c:spPr>
          <a:solidFill>
            <a:schemeClr val="accent1">
              <a:lumMod val="75000"/>
            </a:schemeClr>
          </a:solidFill>
          <a:ln>
            <a:noFill/>
          </a:ln>
          <a:effectLst/>
        </c:spPr>
      </c:pivotFmt>
    </c:pivotFmts>
    <c:plotArea>
      <c:layout/>
      <c:barChart>
        <c:barDir val="col"/>
        <c:grouping val="clustered"/>
        <c:varyColors val="0"/>
        <c:ser>
          <c:idx val="0"/>
          <c:order val="0"/>
          <c:tx>
            <c:strRef>
              <c:f>'Pivot Tables and Anlaysis'!$B$73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C-E398-416D-B476-D750E8E329EE}"/>
              </c:ext>
            </c:extLst>
          </c:dPt>
          <c:dPt>
            <c:idx val="1"/>
            <c:invertIfNegative val="0"/>
            <c:bubble3D val="0"/>
            <c:spPr>
              <a:solidFill>
                <a:schemeClr val="accent3">
                  <a:lumMod val="50000"/>
                </a:schemeClr>
              </a:solidFill>
              <a:ln>
                <a:noFill/>
              </a:ln>
              <a:effectLst/>
            </c:spPr>
            <c:extLst>
              <c:ext xmlns:c16="http://schemas.microsoft.com/office/drawing/2014/chart" uri="{C3380CC4-5D6E-409C-BE32-E72D297353CC}">
                <c16:uniqueId val="{0000001D-E398-416D-B476-D750E8E329EE}"/>
              </c:ext>
            </c:extLst>
          </c:dPt>
          <c:dPt>
            <c:idx val="2"/>
            <c:invertIfNegative val="0"/>
            <c:bubble3D val="0"/>
            <c:spPr>
              <a:solidFill>
                <a:schemeClr val="accent3">
                  <a:lumMod val="50000"/>
                </a:schemeClr>
              </a:solidFill>
              <a:ln>
                <a:noFill/>
              </a:ln>
              <a:effectLst/>
            </c:spPr>
            <c:extLst>
              <c:ext xmlns:c16="http://schemas.microsoft.com/office/drawing/2014/chart" uri="{C3380CC4-5D6E-409C-BE32-E72D297353CC}">
                <c16:uniqueId val="{0000001E-E398-416D-B476-D750E8E329EE}"/>
              </c:ext>
            </c:extLst>
          </c:dPt>
          <c:dPt>
            <c:idx val="3"/>
            <c:invertIfNegative val="0"/>
            <c:bubble3D val="0"/>
            <c:spPr>
              <a:solidFill>
                <a:schemeClr val="accent3">
                  <a:lumMod val="50000"/>
                </a:schemeClr>
              </a:solidFill>
              <a:ln>
                <a:noFill/>
              </a:ln>
              <a:effectLst/>
            </c:spPr>
            <c:extLst>
              <c:ext xmlns:c16="http://schemas.microsoft.com/office/drawing/2014/chart" uri="{C3380CC4-5D6E-409C-BE32-E72D297353CC}">
                <c16:uniqueId val="{0000001F-E398-416D-B476-D750E8E329EE}"/>
              </c:ext>
            </c:extLst>
          </c:dPt>
          <c:dPt>
            <c:idx val="4"/>
            <c:invertIfNegative val="0"/>
            <c:bubble3D val="0"/>
            <c:spPr>
              <a:solidFill>
                <a:schemeClr val="bg2">
                  <a:lumMod val="90000"/>
                </a:schemeClr>
              </a:solidFill>
              <a:ln>
                <a:noFill/>
              </a:ln>
              <a:effectLst/>
            </c:spPr>
            <c:extLst>
              <c:ext xmlns:c16="http://schemas.microsoft.com/office/drawing/2014/chart" uri="{C3380CC4-5D6E-409C-BE32-E72D297353CC}">
                <c16:uniqueId val="{00000020-E398-416D-B476-D750E8E329EE}"/>
              </c:ext>
            </c:extLst>
          </c:dPt>
          <c:dPt>
            <c:idx val="5"/>
            <c:invertIfNegative val="0"/>
            <c:bubble3D val="0"/>
            <c:spPr>
              <a:solidFill>
                <a:schemeClr val="bg2">
                  <a:lumMod val="90000"/>
                </a:schemeClr>
              </a:solidFill>
              <a:ln>
                <a:noFill/>
              </a:ln>
              <a:effectLst/>
            </c:spPr>
            <c:extLst>
              <c:ext xmlns:c16="http://schemas.microsoft.com/office/drawing/2014/chart" uri="{C3380CC4-5D6E-409C-BE32-E72D297353CC}">
                <c16:uniqueId val="{00000021-E398-416D-B476-D750E8E329EE}"/>
              </c:ext>
            </c:extLst>
          </c:dPt>
          <c:dPt>
            <c:idx val="6"/>
            <c:invertIfNegative val="0"/>
            <c:bubble3D val="0"/>
            <c:spPr>
              <a:solidFill>
                <a:schemeClr val="accent1">
                  <a:lumMod val="75000"/>
                </a:schemeClr>
              </a:solidFill>
              <a:ln>
                <a:noFill/>
              </a:ln>
              <a:effectLst/>
            </c:spPr>
            <c:extLst>
              <c:ext xmlns:c16="http://schemas.microsoft.com/office/drawing/2014/chart" uri="{C3380CC4-5D6E-409C-BE32-E72D297353CC}">
                <c16:uniqueId val="{0000003F-E398-416D-B476-D750E8E329E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Anlaysis'!$A$74:$A$81</c:f>
              <c:strCache>
                <c:ptCount val="7"/>
                <c:pt idx="0">
                  <c:v>Customer Cancelled</c:v>
                </c:pt>
                <c:pt idx="1">
                  <c:v>No Response</c:v>
                </c:pt>
                <c:pt idx="2">
                  <c:v>Quality Issue</c:v>
                </c:pt>
                <c:pt idx="3">
                  <c:v>Missing Info</c:v>
                </c:pt>
                <c:pt idx="4">
                  <c:v>Missing Documents</c:v>
                </c:pt>
                <c:pt idx="5">
                  <c:v>Delay</c:v>
                </c:pt>
                <c:pt idx="6">
                  <c:v>Technical Issue</c:v>
                </c:pt>
              </c:strCache>
            </c:strRef>
          </c:cat>
          <c:val>
            <c:numRef>
              <c:f>'Pivot Tables and Anlaysis'!$B$74:$B$81</c:f>
              <c:numCache>
                <c:formatCode>0.00%</c:formatCode>
                <c:ptCount val="7"/>
                <c:pt idx="0">
                  <c:v>0.17499999999999999</c:v>
                </c:pt>
                <c:pt idx="1">
                  <c:v>0.15</c:v>
                </c:pt>
                <c:pt idx="2">
                  <c:v>0.15</c:v>
                </c:pt>
                <c:pt idx="3">
                  <c:v>0.15</c:v>
                </c:pt>
                <c:pt idx="4">
                  <c:v>0.13750000000000001</c:v>
                </c:pt>
                <c:pt idx="5">
                  <c:v>0.13750000000000001</c:v>
                </c:pt>
                <c:pt idx="6">
                  <c:v>0.1</c:v>
                </c:pt>
              </c:numCache>
            </c:numRef>
          </c:val>
          <c:extLst>
            <c:ext xmlns:c16="http://schemas.microsoft.com/office/drawing/2014/chart" uri="{C3380CC4-5D6E-409C-BE32-E72D297353CC}">
              <c16:uniqueId val="{00000000-E398-416D-B476-D750E8E329EE}"/>
            </c:ext>
          </c:extLst>
        </c:ser>
        <c:dLbls>
          <c:showLegendKey val="0"/>
          <c:showVal val="0"/>
          <c:showCatName val="0"/>
          <c:showSerName val="0"/>
          <c:showPercent val="0"/>
          <c:showBubbleSize val="0"/>
        </c:dLbls>
        <c:gapWidth val="219"/>
        <c:overlap val="-27"/>
        <c:axId val="413758704"/>
        <c:axId val="413754544"/>
      </c:barChart>
      <c:catAx>
        <c:axId val="41375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754544"/>
        <c:crosses val="autoZero"/>
        <c:auto val="1"/>
        <c:lblAlgn val="ctr"/>
        <c:lblOffset val="100"/>
        <c:noMultiLvlLbl val="0"/>
      </c:catAx>
      <c:valAx>
        <c:axId val="4137545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758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Anlaysis!PivotTable31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Distribution of Order Issues by Doctor Type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25000"/>
            </a:schemeClr>
          </a:solidFill>
          <a:ln>
            <a:noFill/>
          </a:ln>
          <a:effectLst/>
        </c:spPr>
        <c:marker>
          <c:symbol val="none"/>
        </c:marker>
      </c:pivotFmt>
      <c:pivotFmt>
        <c:idx val="1"/>
        <c:spPr>
          <a:solidFill>
            <a:schemeClr val="accent6">
              <a:lumMod val="75000"/>
            </a:schemeClr>
          </a:solidFill>
          <a:ln>
            <a:noFill/>
          </a:ln>
          <a:effectLst/>
        </c:spPr>
        <c:marker>
          <c:symbol val="none"/>
        </c:marker>
      </c:pivotFmt>
      <c:pivotFmt>
        <c:idx val="2"/>
        <c:spPr>
          <a:solidFill>
            <a:schemeClr val="accent5">
              <a:lumMod val="50000"/>
            </a:schemeClr>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lumMod val="75000"/>
            </a:schemeClr>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bg2">
              <a:lumMod val="25000"/>
            </a:schemeClr>
          </a:solidFill>
          <a:ln>
            <a:noFill/>
          </a:ln>
          <a:effectLst/>
        </c:spPr>
        <c:marker>
          <c:symbol val="none"/>
        </c:marker>
      </c:pivotFmt>
      <c:pivotFmt>
        <c:idx val="8"/>
        <c:spPr>
          <a:solidFill>
            <a:schemeClr val="accent6">
              <a:lumMod val="75000"/>
            </a:schemeClr>
          </a:solidFill>
          <a:ln>
            <a:noFill/>
          </a:ln>
          <a:effectLst/>
        </c:spPr>
        <c:marker>
          <c:symbol val="none"/>
        </c:marker>
      </c:pivotFmt>
      <c:pivotFmt>
        <c:idx val="9"/>
        <c:spPr>
          <a:solidFill>
            <a:schemeClr val="accent5">
              <a:lumMod val="50000"/>
            </a:schemeClr>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lumMod val="75000"/>
            </a:schemeClr>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bg2">
              <a:lumMod val="25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6">
              <a:lumMod val="75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5">
              <a:lumMod val="50000"/>
            </a:schemeClr>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lumMod val="75000"/>
            </a:schemeClr>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bg2">
              <a:lumMod val="25000"/>
            </a:schemeClr>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6">
              <a:lumMod val="75000"/>
            </a:schemeClr>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'Pivot Tables and Anlaysis'!$B$123:$B$124</c:f>
              <c:strCache>
                <c:ptCount val="1"/>
                <c:pt idx="0">
                  <c:v>Customer Cancelled</c:v>
                </c:pt>
              </c:strCache>
            </c:strRef>
          </c:tx>
          <c:spPr>
            <a:solidFill>
              <a:schemeClr val="bg2">
                <a:lumMod val="25000"/>
              </a:schemeClr>
            </a:solidFill>
            <a:ln>
              <a:noFill/>
            </a:ln>
            <a:effectLst/>
          </c:spPr>
          <c:invertIfNegative val="0"/>
          <c:dPt>
            <c:idx val="1"/>
            <c:invertIfNegative val="0"/>
            <c:bubble3D val="0"/>
            <c:spPr>
              <a:solidFill>
                <a:schemeClr val="bg2">
                  <a:lumMod val="25000"/>
                </a:schemeClr>
              </a:solidFill>
              <a:ln>
                <a:noFill/>
              </a:ln>
              <a:effectLst/>
            </c:spPr>
            <c:extLst>
              <c:ext xmlns:c16="http://schemas.microsoft.com/office/drawing/2014/chart" uri="{C3380CC4-5D6E-409C-BE32-E72D297353CC}">
                <c16:uniqueId val="{00000007-1EE7-4583-974C-9CF113E64D1A}"/>
              </c:ext>
            </c:extLst>
          </c:dPt>
          <c:dLbls>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EE7-4583-974C-9CF113E64D1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Tables and Anlaysis'!$A$125:$A$127</c:f>
              <c:strCache>
                <c:ptCount val="2"/>
                <c:pt idx="0">
                  <c:v>General Dentist</c:v>
                </c:pt>
                <c:pt idx="1">
                  <c:v>Orthodontist</c:v>
                </c:pt>
              </c:strCache>
            </c:strRef>
          </c:cat>
          <c:val>
            <c:numRef>
              <c:f>'Pivot Tables and Anlaysis'!$B$125:$B$127</c:f>
              <c:numCache>
                <c:formatCode>0.00%</c:formatCode>
                <c:ptCount val="2"/>
                <c:pt idx="0">
                  <c:v>0.11363636363636363</c:v>
                </c:pt>
                <c:pt idx="1">
                  <c:v>0.25</c:v>
                </c:pt>
              </c:numCache>
            </c:numRef>
          </c:val>
          <c:extLst>
            <c:ext xmlns:c16="http://schemas.microsoft.com/office/drawing/2014/chart" uri="{C3380CC4-5D6E-409C-BE32-E72D297353CC}">
              <c16:uniqueId val="{00000000-1EE7-4583-974C-9CF113E64D1A}"/>
            </c:ext>
          </c:extLst>
        </c:ser>
        <c:ser>
          <c:idx val="1"/>
          <c:order val="1"/>
          <c:tx>
            <c:strRef>
              <c:f>'Pivot Tables and Anlaysis'!$C$123:$C$124</c:f>
              <c:strCache>
                <c:ptCount val="1"/>
                <c:pt idx="0">
                  <c:v>Delay</c:v>
                </c:pt>
              </c:strCache>
            </c:strRef>
          </c:tx>
          <c:spPr>
            <a:solidFill>
              <a:schemeClr val="accent6">
                <a:lumMod val="75000"/>
              </a:schemeClr>
            </a:solidFill>
            <a:ln>
              <a:noFill/>
            </a:ln>
            <a:effectLst/>
          </c:spPr>
          <c:invertIfNegative val="0"/>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8-1EE7-4583-974C-9CF113E64D1A}"/>
              </c:ext>
            </c:extLst>
          </c:dPt>
          <c:dLbls>
            <c:dLbl>
              <c:idx val="1"/>
              <c:delete val="1"/>
              <c:extLst>
                <c:ext xmlns:c15="http://schemas.microsoft.com/office/drawing/2012/chart" uri="{CE6537A1-D6FC-4f65-9D91-7224C49458BB}"/>
                <c:ext xmlns:c16="http://schemas.microsoft.com/office/drawing/2014/chart" uri="{C3380CC4-5D6E-409C-BE32-E72D297353CC}">
                  <c16:uniqueId val="{00000008-1EE7-4583-974C-9CF113E64D1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Tables and Anlaysis'!$A$125:$A$127</c:f>
              <c:strCache>
                <c:ptCount val="2"/>
                <c:pt idx="0">
                  <c:v>General Dentist</c:v>
                </c:pt>
                <c:pt idx="1">
                  <c:v>Orthodontist</c:v>
                </c:pt>
              </c:strCache>
            </c:strRef>
          </c:cat>
          <c:val>
            <c:numRef>
              <c:f>'Pivot Tables and Anlaysis'!$C$125:$C$127</c:f>
              <c:numCache>
                <c:formatCode>0.00%</c:formatCode>
                <c:ptCount val="2"/>
                <c:pt idx="0">
                  <c:v>0.18181818181818182</c:v>
                </c:pt>
                <c:pt idx="1">
                  <c:v>8.3333333333333329E-2</c:v>
                </c:pt>
              </c:numCache>
            </c:numRef>
          </c:val>
          <c:extLst>
            <c:ext xmlns:c16="http://schemas.microsoft.com/office/drawing/2014/chart" uri="{C3380CC4-5D6E-409C-BE32-E72D297353CC}">
              <c16:uniqueId val="{00000001-1EE7-4583-974C-9CF113E64D1A}"/>
            </c:ext>
          </c:extLst>
        </c:ser>
        <c:ser>
          <c:idx val="2"/>
          <c:order val="2"/>
          <c:tx>
            <c:strRef>
              <c:f>'Pivot Tables and Anlaysis'!$D$123:$D$124</c:f>
              <c:strCache>
                <c:ptCount val="1"/>
                <c:pt idx="0">
                  <c:v>Missing Documents</c:v>
                </c:pt>
              </c:strCache>
            </c:strRef>
          </c:tx>
          <c:spPr>
            <a:solidFill>
              <a:schemeClr val="accent5">
                <a:lumMod val="50000"/>
              </a:schemeClr>
            </a:solidFill>
            <a:ln>
              <a:noFill/>
            </a:ln>
            <a:effectLst/>
          </c:spPr>
          <c:invertIfNegative val="0"/>
          <c:cat>
            <c:strRef>
              <c:f>'Pivot Tables and Anlaysis'!$A$125:$A$127</c:f>
              <c:strCache>
                <c:ptCount val="2"/>
                <c:pt idx="0">
                  <c:v>General Dentist</c:v>
                </c:pt>
                <c:pt idx="1">
                  <c:v>Orthodontist</c:v>
                </c:pt>
              </c:strCache>
            </c:strRef>
          </c:cat>
          <c:val>
            <c:numRef>
              <c:f>'Pivot Tables and Anlaysis'!$D$125:$D$127</c:f>
              <c:numCache>
                <c:formatCode>0.00%</c:formatCode>
                <c:ptCount val="2"/>
                <c:pt idx="0">
                  <c:v>0.11363636363636363</c:v>
                </c:pt>
                <c:pt idx="1">
                  <c:v>0.16666666666666666</c:v>
                </c:pt>
              </c:numCache>
            </c:numRef>
          </c:val>
          <c:extLst>
            <c:ext xmlns:c16="http://schemas.microsoft.com/office/drawing/2014/chart" uri="{C3380CC4-5D6E-409C-BE32-E72D297353CC}">
              <c16:uniqueId val="{00000002-1EE7-4583-974C-9CF113E64D1A}"/>
            </c:ext>
          </c:extLst>
        </c:ser>
        <c:ser>
          <c:idx val="3"/>
          <c:order val="3"/>
          <c:tx>
            <c:strRef>
              <c:f>'Pivot Tables and Anlaysis'!$E$123:$E$124</c:f>
              <c:strCache>
                <c:ptCount val="1"/>
                <c:pt idx="0">
                  <c:v>Missing Info</c:v>
                </c:pt>
              </c:strCache>
            </c:strRef>
          </c:tx>
          <c:spPr>
            <a:solidFill>
              <a:schemeClr val="accent4"/>
            </a:solidFill>
            <a:ln>
              <a:noFill/>
            </a:ln>
            <a:effectLst/>
          </c:spPr>
          <c:invertIfNegative val="0"/>
          <c:cat>
            <c:strRef>
              <c:f>'Pivot Tables and Anlaysis'!$A$125:$A$127</c:f>
              <c:strCache>
                <c:ptCount val="2"/>
                <c:pt idx="0">
                  <c:v>General Dentist</c:v>
                </c:pt>
                <c:pt idx="1">
                  <c:v>Orthodontist</c:v>
                </c:pt>
              </c:strCache>
            </c:strRef>
          </c:cat>
          <c:val>
            <c:numRef>
              <c:f>'Pivot Tables and Anlaysis'!$E$125:$E$127</c:f>
              <c:numCache>
                <c:formatCode>0.00%</c:formatCode>
                <c:ptCount val="2"/>
                <c:pt idx="0">
                  <c:v>0.15909090909090909</c:v>
                </c:pt>
                <c:pt idx="1">
                  <c:v>0.1388888888888889</c:v>
                </c:pt>
              </c:numCache>
            </c:numRef>
          </c:val>
          <c:extLst>
            <c:ext xmlns:c16="http://schemas.microsoft.com/office/drawing/2014/chart" uri="{C3380CC4-5D6E-409C-BE32-E72D297353CC}">
              <c16:uniqueId val="{00000003-1EE7-4583-974C-9CF113E64D1A}"/>
            </c:ext>
          </c:extLst>
        </c:ser>
        <c:ser>
          <c:idx val="4"/>
          <c:order val="4"/>
          <c:tx>
            <c:strRef>
              <c:f>'Pivot Tables and Anlaysis'!$F$123:$F$124</c:f>
              <c:strCache>
                <c:ptCount val="1"/>
                <c:pt idx="0">
                  <c:v>No Response</c:v>
                </c:pt>
              </c:strCache>
            </c:strRef>
          </c:tx>
          <c:spPr>
            <a:solidFill>
              <a:schemeClr val="accent5"/>
            </a:solidFill>
            <a:ln>
              <a:noFill/>
            </a:ln>
            <a:effectLst/>
          </c:spPr>
          <c:invertIfNegative val="0"/>
          <c:cat>
            <c:strRef>
              <c:f>'Pivot Tables and Anlaysis'!$A$125:$A$127</c:f>
              <c:strCache>
                <c:ptCount val="2"/>
                <c:pt idx="0">
                  <c:v>General Dentist</c:v>
                </c:pt>
                <c:pt idx="1">
                  <c:v>Orthodontist</c:v>
                </c:pt>
              </c:strCache>
            </c:strRef>
          </c:cat>
          <c:val>
            <c:numRef>
              <c:f>'Pivot Tables and Anlaysis'!$F$125:$F$127</c:f>
              <c:numCache>
                <c:formatCode>0.00%</c:formatCode>
                <c:ptCount val="2"/>
                <c:pt idx="0">
                  <c:v>0.18181818181818182</c:v>
                </c:pt>
                <c:pt idx="1">
                  <c:v>0.1111111111111111</c:v>
                </c:pt>
              </c:numCache>
            </c:numRef>
          </c:val>
          <c:extLst>
            <c:ext xmlns:c16="http://schemas.microsoft.com/office/drawing/2014/chart" uri="{C3380CC4-5D6E-409C-BE32-E72D297353CC}">
              <c16:uniqueId val="{00000004-1EE7-4583-974C-9CF113E64D1A}"/>
            </c:ext>
          </c:extLst>
        </c:ser>
        <c:ser>
          <c:idx val="5"/>
          <c:order val="5"/>
          <c:tx>
            <c:strRef>
              <c:f>'Pivot Tables and Anlaysis'!$G$123:$G$124</c:f>
              <c:strCache>
                <c:ptCount val="1"/>
                <c:pt idx="0">
                  <c:v>Quality Issue</c:v>
                </c:pt>
              </c:strCache>
            </c:strRef>
          </c:tx>
          <c:spPr>
            <a:solidFill>
              <a:schemeClr val="accent1">
                <a:lumMod val="75000"/>
              </a:schemeClr>
            </a:solidFill>
            <a:ln>
              <a:noFill/>
            </a:ln>
            <a:effectLst/>
          </c:spPr>
          <c:invertIfNegative val="0"/>
          <c:cat>
            <c:strRef>
              <c:f>'Pivot Tables and Anlaysis'!$A$125:$A$127</c:f>
              <c:strCache>
                <c:ptCount val="2"/>
                <c:pt idx="0">
                  <c:v>General Dentist</c:v>
                </c:pt>
                <c:pt idx="1">
                  <c:v>Orthodontist</c:v>
                </c:pt>
              </c:strCache>
            </c:strRef>
          </c:cat>
          <c:val>
            <c:numRef>
              <c:f>'Pivot Tables and Anlaysis'!$G$125:$G$127</c:f>
              <c:numCache>
                <c:formatCode>0.00%</c:formatCode>
                <c:ptCount val="2"/>
                <c:pt idx="0">
                  <c:v>0.11363636363636363</c:v>
                </c:pt>
                <c:pt idx="1">
                  <c:v>0.19444444444444445</c:v>
                </c:pt>
              </c:numCache>
            </c:numRef>
          </c:val>
          <c:extLst>
            <c:ext xmlns:c16="http://schemas.microsoft.com/office/drawing/2014/chart" uri="{C3380CC4-5D6E-409C-BE32-E72D297353CC}">
              <c16:uniqueId val="{00000005-1EE7-4583-974C-9CF113E64D1A}"/>
            </c:ext>
          </c:extLst>
        </c:ser>
        <c:ser>
          <c:idx val="6"/>
          <c:order val="6"/>
          <c:tx>
            <c:strRef>
              <c:f>'Pivot Tables and Anlaysis'!$H$123:$H$124</c:f>
              <c:strCache>
                <c:ptCount val="1"/>
                <c:pt idx="0">
                  <c:v>Technical Issue</c:v>
                </c:pt>
              </c:strCache>
            </c:strRef>
          </c:tx>
          <c:spPr>
            <a:solidFill>
              <a:schemeClr val="accent1">
                <a:lumMod val="60000"/>
              </a:schemeClr>
            </a:solidFill>
            <a:ln>
              <a:noFill/>
            </a:ln>
            <a:effectLst/>
          </c:spPr>
          <c:invertIfNegative val="0"/>
          <c:cat>
            <c:strRef>
              <c:f>'Pivot Tables and Anlaysis'!$A$125:$A$127</c:f>
              <c:strCache>
                <c:ptCount val="2"/>
                <c:pt idx="0">
                  <c:v>General Dentist</c:v>
                </c:pt>
                <c:pt idx="1">
                  <c:v>Orthodontist</c:v>
                </c:pt>
              </c:strCache>
            </c:strRef>
          </c:cat>
          <c:val>
            <c:numRef>
              <c:f>'Pivot Tables and Anlaysis'!$H$125:$H$127</c:f>
              <c:numCache>
                <c:formatCode>0.00%</c:formatCode>
                <c:ptCount val="2"/>
                <c:pt idx="0">
                  <c:v>0.13636363636363635</c:v>
                </c:pt>
                <c:pt idx="1">
                  <c:v>5.5555555555555552E-2</c:v>
                </c:pt>
              </c:numCache>
            </c:numRef>
          </c:val>
          <c:extLst>
            <c:ext xmlns:c16="http://schemas.microsoft.com/office/drawing/2014/chart" uri="{C3380CC4-5D6E-409C-BE32-E72D297353CC}">
              <c16:uniqueId val="{00000006-1EE7-4583-974C-9CF113E64D1A}"/>
            </c:ext>
          </c:extLst>
        </c:ser>
        <c:dLbls>
          <c:showLegendKey val="0"/>
          <c:showVal val="0"/>
          <c:showCatName val="0"/>
          <c:showSerName val="0"/>
          <c:showPercent val="0"/>
          <c:showBubbleSize val="0"/>
        </c:dLbls>
        <c:gapWidth val="219"/>
        <c:overlap val="-27"/>
        <c:axId val="582699664"/>
        <c:axId val="582695504"/>
      </c:barChart>
      <c:catAx>
        <c:axId val="58269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82695504"/>
        <c:crosses val="autoZero"/>
        <c:auto val="1"/>
        <c:lblAlgn val="ctr"/>
        <c:lblOffset val="100"/>
        <c:noMultiLvlLbl val="0"/>
      </c:catAx>
      <c:valAx>
        <c:axId val="5826955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69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Anlaysis!PivotTable32</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Trend of Completed and Uncomleted  Orders Over Time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Tables and Anlaysis'!$B$129:$B$130</c:f>
              <c:strCache>
                <c:ptCount val="1"/>
                <c:pt idx="0">
                  <c:v>No</c:v>
                </c:pt>
              </c:strCache>
            </c:strRef>
          </c:tx>
          <c:spPr>
            <a:ln w="28575" cap="rnd">
              <a:solidFill>
                <a:schemeClr val="accent1"/>
              </a:solidFill>
              <a:round/>
            </a:ln>
            <a:effectLst/>
          </c:spPr>
          <c:marker>
            <c:symbol val="none"/>
          </c:marker>
          <c:cat>
            <c:multiLvlStrRef>
              <c:f>'Pivot Tables and Anlaysis'!$A$131:$A$141</c:f>
              <c:multiLvlStrCache>
                <c:ptCount val="8"/>
                <c:lvl>
                  <c:pt idx="0">
                    <c:v>Oct</c:v>
                  </c:pt>
                  <c:pt idx="1">
                    <c:v>Nov</c:v>
                  </c:pt>
                  <c:pt idx="2">
                    <c:v>Dec</c:v>
                  </c:pt>
                  <c:pt idx="3">
                    <c:v>Jan</c:v>
                  </c:pt>
                  <c:pt idx="4">
                    <c:v>Feb</c:v>
                  </c:pt>
                  <c:pt idx="5">
                    <c:v>Mar</c:v>
                  </c:pt>
                  <c:pt idx="6">
                    <c:v>Apr</c:v>
                  </c:pt>
                  <c:pt idx="7">
                    <c:v>May</c:v>
                  </c:pt>
                </c:lvl>
                <c:lvl>
                  <c:pt idx="0">
                    <c:v>2024</c:v>
                  </c:pt>
                  <c:pt idx="3">
                    <c:v>2025</c:v>
                  </c:pt>
                </c:lvl>
              </c:multiLvlStrCache>
            </c:multiLvlStrRef>
          </c:cat>
          <c:val>
            <c:numRef>
              <c:f>'Pivot Tables and Anlaysis'!$B$131:$B$141</c:f>
              <c:numCache>
                <c:formatCode>0.00%</c:formatCode>
                <c:ptCount val="8"/>
                <c:pt idx="0">
                  <c:v>2.0100502512562814E-2</c:v>
                </c:pt>
                <c:pt idx="1">
                  <c:v>6.030150753768844E-2</c:v>
                </c:pt>
                <c:pt idx="2">
                  <c:v>8.5427135678391955E-2</c:v>
                </c:pt>
                <c:pt idx="3">
                  <c:v>6.5326633165829151E-2</c:v>
                </c:pt>
                <c:pt idx="4">
                  <c:v>5.0251256281407038E-2</c:v>
                </c:pt>
                <c:pt idx="5">
                  <c:v>5.5276381909547742E-2</c:v>
                </c:pt>
                <c:pt idx="6">
                  <c:v>6.030150753768844E-2</c:v>
                </c:pt>
                <c:pt idx="7">
                  <c:v>5.0251256281407036E-3</c:v>
                </c:pt>
              </c:numCache>
            </c:numRef>
          </c:val>
          <c:smooth val="0"/>
          <c:extLst>
            <c:ext xmlns:c16="http://schemas.microsoft.com/office/drawing/2014/chart" uri="{C3380CC4-5D6E-409C-BE32-E72D297353CC}">
              <c16:uniqueId val="{00000000-0910-4C62-8B92-F906E61D8F16}"/>
            </c:ext>
          </c:extLst>
        </c:ser>
        <c:ser>
          <c:idx val="1"/>
          <c:order val="1"/>
          <c:tx>
            <c:strRef>
              <c:f>'Pivot Tables and Anlaysis'!$C$129:$C$130</c:f>
              <c:strCache>
                <c:ptCount val="1"/>
                <c:pt idx="0">
                  <c:v>Yes</c:v>
                </c:pt>
              </c:strCache>
            </c:strRef>
          </c:tx>
          <c:spPr>
            <a:ln w="28575" cap="rnd">
              <a:solidFill>
                <a:schemeClr val="accent2"/>
              </a:solidFill>
              <a:round/>
            </a:ln>
            <a:effectLst/>
          </c:spPr>
          <c:marker>
            <c:symbol val="none"/>
          </c:marker>
          <c:cat>
            <c:multiLvlStrRef>
              <c:f>'Pivot Tables and Anlaysis'!$A$131:$A$141</c:f>
              <c:multiLvlStrCache>
                <c:ptCount val="8"/>
                <c:lvl>
                  <c:pt idx="0">
                    <c:v>Oct</c:v>
                  </c:pt>
                  <c:pt idx="1">
                    <c:v>Nov</c:v>
                  </c:pt>
                  <c:pt idx="2">
                    <c:v>Dec</c:v>
                  </c:pt>
                  <c:pt idx="3">
                    <c:v>Jan</c:v>
                  </c:pt>
                  <c:pt idx="4">
                    <c:v>Feb</c:v>
                  </c:pt>
                  <c:pt idx="5">
                    <c:v>Mar</c:v>
                  </c:pt>
                  <c:pt idx="6">
                    <c:v>Apr</c:v>
                  </c:pt>
                  <c:pt idx="7">
                    <c:v>May</c:v>
                  </c:pt>
                </c:lvl>
                <c:lvl>
                  <c:pt idx="0">
                    <c:v>2024</c:v>
                  </c:pt>
                  <c:pt idx="3">
                    <c:v>2025</c:v>
                  </c:pt>
                </c:lvl>
              </c:multiLvlStrCache>
            </c:multiLvlStrRef>
          </c:cat>
          <c:val>
            <c:numRef>
              <c:f>'Pivot Tables and Anlaysis'!$C$131:$C$141</c:f>
              <c:numCache>
                <c:formatCode>0.00%</c:formatCode>
                <c:ptCount val="8"/>
                <c:pt idx="0">
                  <c:v>5.5276381909547742E-2</c:v>
                </c:pt>
                <c:pt idx="1">
                  <c:v>9.0452261306532666E-2</c:v>
                </c:pt>
                <c:pt idx="2">
                  <c:v>7.0351758793969849E-2</c:v>
                </c:pt>
                <c:pt idx="3">
                  <c:v>9.0452261306532666E-2</c:v>
                </c:pt>
                <c:pt idx="4">
                  <c:v>9.0452261306532666E-2</c:v>
                </c:pt>
                <c:pt idx="5">
                  <c:v>0.10050251256281408</c:v>
                </c:pt>
                <c:pt idx="6">
                  <c:v>9.0452261306532666E-2</c:v>
                </c:pt>
                <c:pt idx="7">
                  <c:v>1.0050251256281407E-2</c:v>
                </c:pt>
              </c:numCache>
            </c:numRef>
          </c:val>
          <c:smooth val="0"/>
          <c:extLst>
            <c:ext xmlns:c16="http://schemas.microsoft.com/office/drawing/2014/chart" uri="{C3380CC4-5D6E-409C-BE32-E72D297353CC}">
              <c16:uniqueId val="{00000001-0910-4C62-8B92-F906E61D8F16}"/>
            </c:ext>
          </c:extLst>
        </c:ser>
        <c:dLbls>
          <c:showLegendKey val="0"/>
          <c:showVal val="0"/>
          <c:showCatName val="0"/>
          <c:showSerName val="0"/>
          <c:showPercent val="0"/>
          <c:showBubbleSize val="0"/>
        </c:dLbls>
        <c:smooth val="0"/>
        <c:axId val="277417664"/>
        <c:axId val="277406432"/>
      </c:lineChart>
      <c:catAx>
        <c:axId val="27741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406432"/>
        <c:crosses val="autoZero"/>
        <c:auto val="1"/>
        <c:lblAlgn val="ctr"/>
        <c:lblOffset val="100"/>
        <c:noMultiLvlLbl val="0"/>
      </c:catAx>
      <c:valAx>
        <c:axId val="2774064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41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Anlaysis!PivotTable26</c:name>
    <c:fmtId val="1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300" b="1" i="0" u="none" strike="noStrike" baseline="0"/>
              <a:t>Customer Cancellations by Country (%)</a:t>
            </a:r>
            <a:endParaRPr lang="en-US" sz="13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3">
              <a:lumMod val="75000"/>
            </a:schemeClr>
          </a:solidFill>
          <a:ln w="19050">
            <a:solidFill>
              <a:schemeClr val="lt1"/>
            </a:solidFill>
          </a:ln>
          <a:effectLst/>
        </c:spPr>
      </c:pivotFmt>
      <c:pivotFmt>
        <c:idx val="2"/>
        <c:spPr>
          <a:solidFill>
            <a:schemeClr val="bg1">
              <a:lumMod val="65000"/>
            </a:schemeClr>
          </a:solidFill>
          <a:ln w="19050">
            <a:solidFill>
              <a:schemeClr val="lt1"/>
            </a:solidFill>
          </a:ln>
          <a:effectLst/>
        </c:spPr>
      </c:pivotFmt>
      <c:pivotFmt>
        <c:idx val="3"/>
        <c:spPr>
          <a:solidFill>
            <a:schemeClr val="accent5">
              <a:lumMod val="50000"/>
            </a:schemeClr>
          </a:solidFill>
          <a:ln w="19050">
            <a:solidFill>
              <a:schemeClr val="lt1"/>
            </a:solidFill>
          </a:ln>
          <a:effectLst/>
        </c:spPr>
      </c:pivotFmt>
      <c:pivotFmt>
        <c:idx val="4"/>
        <c:spPr>
          <a:solidFill>
            <a:schemeClr val="tx1">
              <a:lumMod val="75000"/>
              <a:lumOff val="25000"/>
            </a:schemeClr>
          </a:solidFill>
          <a:ln w="19050">
            <a:solidFill>
              <a:schemeClr val="lt1"/>
            </a:solidFill>
          </a:ln>
          <a:effectLst/>
        </c:spPr>
      </c:pivotFmt>
      <c:pivotFmt>
        <c:idx val="5"/>
        <c:spPr>
          <a:solidFill>
            <a:schemeClr val="accent6">
              <a:lumMod val="75000"/>
            </a:schemeClr>
          </a:solidFill>
          <a:ln w="19050">
            <a:solidFill>
              <a:schemeClr val="lt1"/>
            </a:solidFill>
          </a:ln>
          <a:effectLst/>
        </c:spPr>
      </c:pivotFmt>
      <c:pivotFmt>
        <c:idx val="6"/>
        <c:spPr>
          <a:solidFill>
            <a:srgbClr val="FFC000"/>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bg1">
              <a:lumMod val="65000"/>
            </a:schemeClr>
          </a:solidFill>
          <a:ln w="19050">
            <a:solidFill>
              <a:schemeClr val="lt1"/>
            </a:solidFill>
          </a:ln>
          <a:effectLst/>
        </c:spPr>
      </c:pivotFmt>
      <c:pivotFmt>
        <c:idx val="8"/>
        <c:spPr>
          <a:solidFill>
            <a:schemeClr val="accent6">
              <a:lumMod val="75000"/>
            </a:schemeClr>
          </a:solidFill>
          <a:ln w="19050">
            <a:solidFill>
              <a:schemeClr val="lt1"/>
            </a:solidFill>
          </a:ln>
          <a:effectLst/>
        </c:spPr>
      </c:pivotFmt>
      <c:pivotFmt>
        <c:idx val="9"/>
        <c:spPr>
          <a:solidFill>
            <a:schemeClr val="tx1">
              <a:lumMod val="75000"/>
              <a:lumOff val="25000"/>
            </a:schemeClr>
          </a:solidFill>
          <a:ln w="19050">
            <a:solidFill>
              <a:schemeClr val="lt1"/>
            </a:solidFill>
          </a:ln>
          <a:effectLst/>
        </c:spPr>
      </c:pivotFmt>
      <c:pivotFmt>
        <c:idx val="10"/>
        <c:spPr>
          <a:solidFill>
            <a:schemeClr val="accent5">
              <a:lumMod val="50000"/>
            </a:schemeClr>
          </a:solidFill>
          <a:ln w="19050">
            <a:solidFill>
              <a:schemeClr val="lt1"/>
            </a:solidFill>
          </a:ln>
          <a:effectLst/>
        </c:spPr>
      </c:pivotFmt>
      <c:pivotFmt>
        <c:idx val="11"/>
        <c:spPr>
          <a:solidFill>
            <a:schemeClr val="accent3">
              <a:lumMod val="75000"/>
            </a:schemeClr>
          </a:solidFill>
          <a:ln w="19050">
            <a:solidFill>
              <a:schemeClr val="lt1"/>
            </a:solidFill>
          </a:ln>
          <a:effectLst/>
        </c:spPr>
      </c:pivotFmt>
      <c:pivotFmt>
        <c:idx val="12"/>
        <c:spPr>
          <a:solidFill>
            <a:srgbClr val="FFC000"/>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bg1">
              <a:lumMod val="65000"/>
            </a:schemeClr>
          </a:solidFill>
          <a:ln w="19050">
            <a:solidFill>
              <a:schemeClr val="lt1"/>
            </a:solidFill>
          </a:ln>
          <a:effectLst/>
        </c:spPr>
      </c:pivotFmt>
      <c:pivotFmt>
        <c:idx val="14"/>
        <c:spPr>
          <a:solidFill>
            <a:schemeClr val="accent6">
              <a:lumMod val="75000"/>
            </a:schemeClr>
          </a:solidFill>
          <a:ln w="19050">
            <a:solidFill>
              <a:schemeClr val="lt1"/>
            </a:solidFill>
          </a:ln>
          <a:effectLst/>
        </c:spPr>
      </c:pivotFmt>
      <c:pivotFmt>
        <c:idx val="15"/>
        <c:spPr>
          <a:solidFill>
            <a:schemeClr val="tx1">
              <a:lumMod val="75000"/>
              <a:lumOff val="25000"/>
            </a:schemeClr>
          </a:solidFill>
          <a:ln w="19050">
            <a:solidFill>
              <a:schemeClr val="lt1"/>
            </a:solidFill>
          </a:ln>
          <a:effectLst/>
        </c:spPr>
      </c:pivotFmt>
      <c:pivotFmt>
        <c:idx val="16"/>
        <c:spPr>
          <a:solidFill>
            <a:schemeClr val="accent5">
              <a:lumMod val="50000"/>
            </a:schemeClr>
          </a:solidFill>
          <a:ln w="19050">
            <a:solidFill>
              <a:schemeClr val="lt1"/>
            </a:solidFill>
          </a:ln>
          <a:effectLst/>
        </c:spPr>
      </c:pivotFmt>
      <c:pivotFmt>
        <c:idx val="17"/>
        <c:spPr>
          <a:solidFill>
            <a:schemeClr val="accent3">
              <a:lumMod val="75000"/>
            </a:schemeClr>
          </a:solidFill>
          <a:ln w="19050">
            <a:solidFill>
              <a:schemeClr val="lt1"/>
            </a:solidFill>
          </a:ln>
          <a:effectLst/>
        </c:spPr>
      </c:pivotFmt>
    </c:pivotFmts>
    <c:plotArea>
      <c:layout/>
      <c:pieChart>
        <c:varyColors val="1"/>
        <c:ser>
          <c:idx val="0"/>
          <c:order val="0"/>
          <c:tx>
            <c:strRef>
              <c:f>'Pivot Tables and Anlaysis'!$B$83:$B$84</c:f>
              <c:strCache>
                <c:ptCount val="1"/>
                <c:pt idx="0">
                  <c:v>Customer Cancelled</c:v>
                </c:pt>
              </c:strCache>
            </c:strRef>
          </c:tx>
          <c:spPr>
            <a:solidFill>
              <a:srgbClr val="FFC000"/>
            </a:solidFill>
          </c:spPr>
          <c:dPt>
            <c:idx val="0"/>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1-D040-438D-8984-1A7E802F374F}"/>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D040-438D-8984-1A7E802F374F}"/>
              </c:ext>
            </c:extLst>
          </c:dPt>
          <c:dPt>
            <c:idx val="2"/>
            <c:bubble3D val="0"/>
            <c:spPr>
              <a:solidFill>
                <a:schemeClr val="tx1">
                  <a:lumMod val="75000"/>
                  <a:lumOff val="25000"/>
                </a:schemeClr>
              </a:solidFill>
              <a:ln w="19050">
                <a:solidFill>
                  <a:schemeClr val="lt1"/>
                </a:solidFill>
              </a:ln>
              <a:effectLst/>
            </c:spPr>
            <c:extLst>
              <c:ext xmlns:c16="http://schemas.microsoft.com/office/drawing/2014/chart" uri="{C3380CC4-5D6E-409C-BE32-E72D297353CC}">
                <c16:uniqueId val="{00000005-D040-438D-8984-1A7E802F374F}"/>
              </c:ext>
            </c:extLst>
          </c:dPt>
          <c:dPt>
            <c:idx val="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7-D040-438D-8984-1A7E802F374F}"/>
              </c:ext>
            </c:extLst>
          </c:dPt>
          <c:dPt>
            <c:idx val="4"/>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9-D040-438D-8984-1A7E802F374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 and Anlaysis'!$A$85:$A$90</c:f>
              <c:strCache>
                <c:ptCount val="5"/>
                <c:pt idx="0">
                  <c:v>Egypt</c:v>
                </c:pt>
                <c:pt idx="1">
                  <c:v>Jordan</c:v>
                </c:pt>
                <c:pt idx="2">
                  <c:v>Kuwait</c:v>
                </c:pt>
                <c:pt idx="3">
                  <c:v>Saudi Arabia</c:v>
                </c:pt>
                <c:pt idx="4">
                  <c:v>UAE</c:v>
                </c:pt>
              </c:strCache>
            </c:strRef>
          </c:cat>
          <c:val>
            <c:numRef>
              <c:f>'Pivot Tables and Anlaysis'!$B$85:$B$90</c:f>
              <c:numCache>
                <c:formatCode>0.00%</c:formatCode>
                <c:ptCount val="5"/>
                <c:pt idx="0">
                  <c:v>0.21428571428571427</c:v>
                </c:pt>
                <c:pt idx="1">
                  <c:v>7.1428571428571425E-2</c:v>
                </c:pt>
                <c:pt idx="2">
                  <c:v>0.2857142857142857</c:v>
                </c:pt>
                <c:pt idx="3">
                  <c:v>7.1428571428571425E-2</c:v>
                </c:pt>
                <c:pt idx="4">
                  <c:v>0.35714285714285715</c:v>
                </c:pt>
              </c:numCache>
            </c:numRef>
          </c:val>
          <c:extLst>
            <c:ext xmlns:c16="http://schemas.microsoft.com/office/drawing/2014/chart" uri="{C3380CC4-5D6E-409C-BE32-E72D297353CC}">
              <c16:uniqueId val="{0000000A-D040-438D-8984-1A7E802F374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Anlaysis!PivotTable24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Reasons for Order Issues by Aligner Type</a:t>
            </a:r>
            <a:endParaRPr lang="en-US" b="1"/>
          </a:p>
        </c:rich>
      </c:tx>
      <c:layout>
        <c:manualLayout>
          <c:xMode val="edge"/>
          <c:yMode val="edge"/>
          <c:x val="0.4801940131603496"/>
          <c:y val="1.78769970054812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50000"/>
            </a:schemeClr>
          </a:solidFill>
          <a:ln>
            <a:noFill/>
          </a:ln>
          <a:effectLst/>
        </c:spPr>
        <c:marker>
          <c:symbol val="none"/>
        </c:marker>
      </c:pivotFmt>
      <c:pivotFmt>
        <c:idx val="1"/>
        <c:spPr>
          <a:solidFill>
            <a:schemeClr val="accent1">
              <a:lumMod val="50000"/>
            </a:schemeClr>
          </a:solidFill>
          <a:ln>
            <a:noFill/>
          </a:ln>
          <a:effectLst/>
        </c:spPr>
        <c:marker>
          <c:symbol val="none"/>
        </c:marker>
      </c:pivotFmt>
      <c:pivotFmt>
        <c:idx val="2"/>
        <c:spPr>
          <a:solidFill>
            <a:schemeClr val="accent6">
              <a:lumMod val="50000"/>
            </a:schemeClr>
          </a:solidFill>
          <a:ln>
            <a:noFill/>
          </a:ln>
          <a:effectLst/>
        </c:spPr>
        <c:marker>
          <c:symbol val="none"/>
        </c:marker>
      </c:pivotFmt>
      <c:pivotFmt>
        <c:idx val="3"/>
        <c:spPr>
          <a:solidFill>
            <a:schemeClr val="tx1">
              <a:lumMod val="75000"/>
              <a:lumOff val="25000"/>
            </a:schemeClr>
          </a:solidFill>
          <a:ln>
            <a:noFill/>
          </a:ln>
          <a:effectLst/>
        </c:spPr>
        <c:marker>
          <c:symbol val="none"/>
        </c:marker>
      </c:pivotFmt>
      <c:pivotFmt>
        <c:idx val="4"/>
        <c:spPr>
          <a:solidFill>
            <a:schemeClr val="accent1"/>
          </a:solidFill>
          <a:ln>
            <a:noFill/>
          </a:ln>
          <a:effectLst/>
        </c:spPr>
        <c:marker>
          <c:symbol val="none"/>
        </c:marker>
      </c:pivotFmt>
      <c:pivotFmt>
        <c:idx val="5"/>
        <c:spPr>
          <a:solidFill>
            <a:srgbClr val="FFC000"/>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bg2">
              <a:lumMod val="50000"/>
            </a:schemeClr>
          </a:solidFill>
          <a:ln>
            <a:noFill/>
          </a:ln>
          <a:effectLst/>
        </c:spPr>
        <c:marker>
          <c:symbol val="none"/>
        </c:marker>
      </c:pivotFmt>
      <c:pivotFmt>
        <c:idx val="8"/>
        <c:spPr>
          <a:solidFill>
            <a:schemeClr val="accent1">
              <a:lumMod val="50000"/>
            </a:schemeClr>
          </a:solidFill>
          <a:ln>
            <a:noFill/>
          </a:ln>
          <a:effectLst/>
        </c:spPr>
        <c:marker>
          <c:symbol val="none"/>
        </c:marker>
      </c:pivotFmt>
      <c:pivotFmt>
        <c:idx val="9"/>
        <c:spPr>
          <a:solidFill>
            <a:schemeClr val="accent6">
              <a:lumMod val="50000"/>
            </a:schemeClr>
          </a:solidFill>
          <a:ln>
            <a:noFill/>
          </a:ln>
          <a:effectLst/>
        </c:spPr>
        <c:marker>
          <c:symbol val="none"/>
        </c:marker>
      </c:pivotFmt>
      <c:pivotFmt>
        <c:idx val="10"/>
        <c:spPr>
          <a:solidFill>
            <a:schemeClr val="tx1">
              <a:lumMod val="75000"/>
              <a:lumOff val="25000"/>
            </a:schemeClr>
          </a:solidFill>
          <a:ln>
            <a:noFill/>
          </a:ln>
          <a:effectLst/>
        </c:spPr>
        <c:marker>
          <c:symbol val="none"/>
        </c:marker>
      </c:pivotFmt>
      <c:pivotFmt>
        <c:idx val="11"/>
        <c:spPr>
          <a:solidFill>
            <a:schemeClr val="accent1"/>
          </a:solidFill>
          <a:ln>
            <a:noFill/>
          </a:ln>
          <a:effectLst/>
        </c:spPr>
        <c:marker>
          <c:symbol val="none"/>
        </c:marker>
      </c:pivotFmt>
      <c:pivotFmt>
        <c:idx val="12"/>
        <c:spPr>
          <a:solidFill>
            <a:srgbClr val="FFC000"/>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bg2">
              <a:lumMod val="50000"/>
            </a:schemeClr>
          </a:solidFill>
          <a:ln>
            <a:noFill/>
          </a:ln>
          <a:effectLst/>
        </c:spPr>
        <c:marker>
          <c:symbol val="none"/>
        </c:marker>
      </c:pivotFmt>
      <c:pivotFmt>
        <c:idx val="15"/>
        <c:spPr>
          <a:solidFill>
            <a:schemeClr val="accent1">
              <a:lumMod val="50000"/>
            </a:schemeClr>
          </a:solidFill>
          <a:ln>
            <a:noFill/>
          </a:ln>
          <a:effectLst/>
        </c:spPr>
        <c:marker>
          <c:symbol val="none"/>
        </c:marker>
      </c:pivotFmt>
      <c:pivotFmt>
        <c:idx val="16"/>
        <c:spPr>
          <a:solidFill>
            <a:schemeClr val="accent6">
              <a:lumMod val="50000"/>
            </a:schemeClr>
          </a:solidFill>
          <a:ln>
            <a:noFill/>
          </a:ln>
          <a:effectLst/>
        </c:spPr>
        <c:marker>
          <c:symbol val="none"/>
        </c:marker>
      </c:pivotFmt>
      <c:pivotFmt>
        <c:idx val="17"/>
        <c:spPr>
          <a:solidFill>
            <a:schemeClr val="tx1">
              <a:lumMod val="75000"/>
              <a:lumOff val="25000"/>
            </a:schemeClr>
          </a:solidFill>
          <a:ln>
            <a:noFill/>
          </a:ln>
          <a:effectLst/>
        </c:spPr>
        <c:marker>
          <c:symbol val="none"/>
        </c:marker>
      </c:pivotFmt>
      <c:pivotFmt>
        <c:idx val="18"/>
        <c:spPr>
          <a:solidFill>
            <a:schemeClr val="accent1"/>
          </a:solidFill>
          <a:ln>
            <a:noFill/>
          </a:ln>
          <a:effectLst/>
        </c:spPr>
        <c:marker>
          <c:symbol val="none"/>
        </c:marker>
      </c:pivotFmt>
      <c:pivotFmt>
        <c:idx val="19"/>
        <c:spPr>
          <a:solidFill>
            <a:srgbClr val="FFC000"/>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s>
    <c:plotArea>
      <c:layout>
        <c:manualLayout>
          <c:layoutTarget val="inner"/>
          <c:xMode val="edge"/>
          <c:yMode val="edge"/>
          <c:x val="8.6831765887008736E-2"/>
          <c:y val="9.5205969065975615E-2"/>
          <c:w val="0.70436897341304139"/>
          <c:h val="0.77185688173051281"/>
        </c:manualLayout>
      </c:layout>
      <c:barChart>
        <c:barDir val="col"/>
        <c:grouping val="clustered"/>
        <c:varyColors val="0"/>
        <c:ser>
          <c:idx val="0"/>
          <c:order val="0"/>
          <c:tx>
            <c:strRef>
              <c:f>'Pivot Tables and Anlaysis'!$B$66:$B$67</c:f>
              <c:strCache>
                <c:ptCount val="1"/>
                <c:pt idx="0">
                  <c:v>Customer Cancelled</c:v>
                </c:pt>
              </c:strCache>
            </c:strRef>
          </c:tx>
          <c:spPr>
            <a:solidFill>
              <a:schemeClr val="bg2">
                <a:lumMod val="50000"/>
              </a:schemeClr>
            </a:solidFill>
            <a:ln>
              <a:noFill/>
            </a:ln>
            <a:effectLst/>
          </c:spPr>
          <c:invertIfNegative val="0"/>
          <c:cat>
            <c:strRef>
              <c:f>'Pivot Tables and Anlaysis'!$A$68:$A$71</c:f>
              <c:strCache>
                <c:ptCount val="3"/>
                <c:pt idx="0">
                  <c:v>Lower</c:v>
                </c:pt>
                <c:pt idx="1">
                  <c:v>Full Set</c:v>
                </c:pt>
                <c:pt idx="2">
                  <c:v>Upper</c:v>
                </c:pt>
              </c:strCache>
            </c:strRef>
          </c:cat>
          <c:val>
            <c:numRef>
              <c:f>'Pivot Tables and Anlaysis'!$B$68:$B$71</c:f>
              <c:numCache>
                <c:formatCode>0.00%</c:formatCode>
                <c:ptCount val="3"/>
                <c:pt idx="0">
                  <c:v>0.22580645161290322</c:v>
                </c:pt>
                <c:pt idx="1">
                  <c:v>0.12</c:v>
                </c:pt>
                <c:pt idx="2">
                  <c:v>0.16666666666666666</c:v>
                </c:pt>
              </c:numCache>
            </c:numRef>
          </c:val>
          <c:extLst>
            <c:ext xmlns:c16="http://schemas.microsoft.com/office/drawing/2014/chart" uri="{C3380CC4-5D6E-409C-BE32-E72D297353CC}">
              <c16:uniqueId val="{00000000-9054-46ED-9AAC-3755471896D1}"/>
            </c:ext>
          </c:extLst>
        </c:ser>
        <c:ser>
          <c:idx val="1"/>
          <c:order val="1"/>
          <c:tx>
            <c:strRef>
              <c:f>'Pivot Tables and Anlaysis'!$C$66:$C$67</c:f>
              <c:strCache>
                <c:ptCount val="1"/>
                <c:pt idx="0">
                  <c:v>Delay</c:v>
                </c:pt>
              </c:strCache>
            </c:strRef>
          </c:tx>
          <c:spPr>
            <a:solidFill>
              <a:schemeClr val="accent1">
                <a:lumMod val="50000"/>
              </a:schemeClr>
            </a:solidFill>
            <a:ln>
              <a:noFill/>
            </a:ln>
            <a:effectLst/>
          </c:spPr>
          <c:invertIfNegative val="0"/>
          <c:cat>
            <c:strRef>
              <c:f>'Pivot Tables and Anlaysis'!$A$68:$A$71</c:f>
              <c:strCache>
                <c:ptCount val="3"/>
                <c:pt idx="0">
                  <c:v>Lower</c:v>
                </c:pt>
                <c:pt idx="1">
                  <c:v>Full Set</c:v>
                </c:pt>
                <c:pt idx="2">
                  <c:v>Upper</c:v>
                </c:pt>
              </c:strCache>
            </c:strRef>
          </c:cat>
          <c:val>
            <c:numRef>
              <c:f>'Pivot Tables and Anlaysis'!$C$68:$C$71</c:f>
              <c:numCache>
                <c:formatCode>0.00%</c:formatCode>
                <c:ptCount val="3"/>
                <c:pt idx="0">
                  <c:v>0.16129032258064516</c:v>
                </c:pt>
                <c:pt idx="1">
                  <c:v>0.12</c:v>
                </c:pt>
                <c:pt idx="2">
                  <c:v>0.125</c:v>
                </c:pt>
              </c:numCache>
            </c:numRef>
          </c:val>
          <c:extLst>
            <c:ext xmlns:c16="http://schemas.microsoft.com/office/drawing/2014/chart" uri="{C3380CC4-5D6E-409C-BE32-E72D297353CC}">
              <c16:uniqueId val="{00000007-9054-46ED-9AAC-3755471896D1}"/>
            </c:ext>
          </c:extLst>
        </c:ser>
        <c:ser>
          <c:idx val="2"/>
          <c:order val="2"/>
          <c:tx>
            <c:strRef>
              <c:f>'Pivot Tables and Anlaysis'!$D$66:$D$67</c:f>
              <c:strCache>
                <c:ptCount val="1"/>
                <c:pt idx="0">
                  <c:v>Missing Documents</c:v>
                </c:pt>
              </c:strCache>
            </c:strRef>
          </c:tx>
          <c:spPr>
            <a:solidFill>
              <a:schemeClr val="accent6">
                <a:lumMod val="50000"/>
              </a:schemeClr>
            </a:solidFill>
            <a:ln>
              <a:noFill/>
            </a:ln>
            <a:effectLst/>
          </c:spPr>
          <c:invertIfNegative val="0"/>
          <c:cat>
            <c:strRef>
              <c:f>'Pivot Tables and Anlaysis'!$A$68:$A$71</c:f>
              <c:strCache>
                <c:ptCount val="3"/>
                <c:pt idx="0">
                  <c:v>Lower</c:v>
                </c:pt>
                <c:pt idx="1">
                  <c:v>Full Set</c:v>
                </c:pt>
                <c:pt idx="2">
                  <c:v>Upper</c:v>
                </c:pt>
              </c:strCache>
            </c:strRef>
          </c:cat>
          <c:val>
            <c:numRef>
              <c:f>'Pivot Tables and Anlaysis'!$D$68:$D$71</c:f>
              <c:numCache>
                <c:formatCode>0.00%</c:formatCode>
                <c:ptCount val="3"/>
                <c:pt idx="0">
                  <c:v>6.4516129032258063E-2</c:v>
                </c:pt>
                <c:pt idx="1">
                  <c:v>0.24</c:v>
                </c:pt>
                <c:pt idx="2">
                  <c:v>0.125</c:v>
                </c:pt>
              </c:numCache>
            </c:numRef>
          </c:val>
          <c:extLst>
            <c:ext xmlns:c16="http://schemas.microsoft.com/office/drawing/2014/chart" uri="{C3380CC4-5D6E-409C-BE32-E72D297353CC}">
              <c16:uniqueId val="{00000008-9054-46ED-9AAC-3755471896D1}"/>
            </c:ext>
          </c:extLst>
        </c:ser>
        <c:ser>
          <c:idx val="3"/>
          <c:order val="3"/>
          <c:tx>
            <c:strRef>
              <c:f>'Pivot Tables and Anlaysis'!$E$66:$E$67</c:f>
              <c:strCache>
                <c:ptCount val="1"/>
                <c:pt idx="0">
                  <c:v>Missing Info</c:v>
                </c:pt>
              </c:strCache>
            </c:strRef>
          </c:tx>
          <c:spPr>
            <a:solidFill>
              <a:schemeClr val="tx1">
                <a:lumMod val="75000"/>
                <a:lumOff val="25000"/>
              </a:schemeClr>
            </a:solidFill>
            <a:ln>
              <a:noFill/>
            </a:ln>
            <a:effectLst/>
          </c:spPr>
          <c:invertIfNegative val="0"/>
          <c:cat>
            <c:strRef>
              <c:f>'Pivot Tables and Anlaysis'!$A$68:$A$71</c:f>
              <c:strCache>
                <c:ptCount val="3"/>
                <c:pt idx="0">
                  <c:v>Lower</c:v>
                </c:pt>
                <c:pt idx="1">
                  <c:v>Full Set</c:v>
                </c:pt>
                <c:pt idx="2">
                  <c:v>Upper</c:v>
                </c:pt>
              </c:strCache>
            </c:strRef>
          </c:cat>
          <c:val>
            <c:numRef>
              <c:f>'Pivot Tables and Anlaysis'!$E$68:$E$71</c:f>
              <c:numCache>
                <c:formatCode>0.00%</c:formatCode>
                <c:ptCount val="3"/>
                <c:pt idx="0">
                  <c:v>0.19354838709677419</c:v>
                </c:pt>
                <c:pt idx="1">
                  <c:v>0.2</c:v>
                </c:pt>
                <c:pt idx="2">
                  <c:v>4.1666666666666664E-2</c:v>
                </c:pt>
              </c:numCache>
            </c:numRef>
          </c:val>
          <c:extLst>
            <c:ext xmlns:c16="http://schemas.microsoft.com/office/drawing/2014/chart" uri="{C3380CC4-5D6E-409C-BE32-E72D297353CC}">
              <c16:uniqueId val="{00000009-9054-46ED-9AAC-3755471896D1}"/>
            </c:ext>
          </c:extLst>
        </c:ser>
        <c:ser>
          <c:idx val="4"/>
          <c:order val="4"/>
          <c:tx>
            <c:strRef>
              <c:f>'Pivot Tables and Anlaysis'!$F$66:$F$67</c:f>
              <c:strCache>
                <c:ptCount val="1"/>
                <c:pt idx="0">
                  <c:v>No Response</c:v>
                </c:pt>
              </c:strCache>
            </c:strRef>
          </c:tx>
          <c:spPr>
            <a:solidFill>
              <a:schemeClr val="accent5"/>
            </a:solidFill>
            <a:ln>
              <a:noFill/>
            </a:ln>
            <a:effectLst/>
          </c:spPr>
          <c:invertIfNegative val="0"/>
          <c:cat>
            <c:strRef>
              <c:f>'Pivot Tables and Anlaysis'!$A$68:$A$71</c:f>
              <c:strCache>
                <c:ptCount val="3"/>
                <c:pt idx="0">
                  <c:v>Lower</c:v>
                </c:pt>
                <c:pt idx="1">
                  <c:v>Full Set</c:v>
                </c:pt>
                <c:pt idx="2">
                  <c:v>Upper</c:v>
                </c:pt>
              </c:strCache>
            </c:strRef>
          </c:cat>
          <c:val>
            <c:numRef>
              <c:f>'Pivot Tables and Anlaysis'!$F$68:$F$71</c:f>
              <c:numCache>
                <c:formatCode>0.00%</c:formatCode>
                <c:ptCount val="3"/>
                <c:pt idx="0">
                  <c:v>0.19354838709677419</c:v>
                </c:pt>
                <c:pt idx="1">
                  <c:v>0.12</c:v>
                </c:pt>
                <c:pt idx="2">
                  <c:v>0.125</c:v>
                </c:pt>
              </c:numCache>
            </c:numRef>
          </c:val>
          <c:extLst>
            <c:ext xmlns:c16="http://schemas.microsoft.com/office/drawing/2014/chart" uri="{C3380CC4-5D6E-409C-BE32-E72D297353CC}">
              <c16:uniqueId val="{0000000A-9054-46ED-9AAC-3755471896D1}"/>
            </c:ext>
          </c:extLst>
        </c:ser>
        <c:ser>
          <c:idx val="5"/>
          <c:order val="5"/>
          <c:tx>
            <c:strRef>
              <c:f>'Pivot Tables and Anlaysis'!$G$66:$G$67</c:f>
              <c:strCache>
                <c:ptCount val="1"/>
                <c:pt idx="0">
                  <c:v>Quality Issue</c:v>
                </c:pt>
              </c:strCache>
            </c:strRef>
          </c:tx>
          <c:spPr>
            <a:solidFill>
              <a:srgbClr val="FFC000"/>
            </a:solidFill>
            <a:ln>
              <a:noFill/>
            </a:ln>
            <a:effectLst/>
          </c:spPr>
          <c:invertIfNegative val="0"/>
          <c:cat>
            <c:strRef>
              <c:f>'Pivot Tables and Anlaysis'!$A$68:$A$71</c:f>
              <c:strCache>
                <c:ptCount val="3"/>
                <c:pt idx="0">
                  <c:v>Lower</c:v>
                </c:pt>
                <c:pt idx="1">
                  <c:v>Full Set</c:v>
                </c:pt>
                <c:pt idx="2">
                  <c:v>Upper</c:v>
                </c:pt>
              </c:strCache>
            </c:strRef>
          </c:cat>
          <c:val>
            <c:numRef>
              <c:f>'Pivot Tables and Anlaysis'!$G$68:$G$71</c:f>
              <c:numCache>
                <c:formatCode>0.00%</c:formatCode>
                <c:ptCount val="3"/>
                <c:pt idx="0">
                  <c:v>6.4516129032258063E-2</c:v>
                </c:pt>
                <c:pt idx="1">
                  <c:v>0.16</c:v>
                </c:pt>
                <c:pt idx="2">
                  <c:v>0.25</c:v>
                </c:pt>
              </c:numCache>
            </c:numRef>
          </c:val>
          <c:extLst>
            <c:ext xmlns:c16="http://schemas.microsoft.com/office/drawing/2014/chart" uri="{C3380CC4-5D6E-409C-BE32-E72D297353CC}">
              <c16:uniqueId val="{0000000B-9054-46ED-9AAC-3755471896D1}"/>
            </c:ext>
          </c:extLst>
        </c:ser>
        <c:ser>
          <c:idx val="6"/>
          <c:order val="6"/>
          <c:tx>
            <c:strRef>
              <c:f>'Pivot Tables and Anlaysis'!$H$66:$H$67</c:f>
              <c:strCache>
                <c:ptCount val="1"/>
                <c:pt idx="0">
                  <c:v>Technical Issue</c:v>
                </c:pt>
              </c:strCache>
            </c:strRef>
          </c:tx>
          <c:spPr>
            <a:solidFill>
              <a:schemeClr val="accent1">
                <a:lumMod val="60000"/>
              </a:schemeClr>
            </a:solidFill>
            <a:ln>
              <a:noFill/>
            </a:ln>
            <a:effectLst/>
          </c:spPr>
          <c:invertIfNegative val="0"/>
          <c:cat>
            <c:strRef>
              <c:f>'Pivot Tables and Anlaysis'!$A$68:$A$71</c:f>
              <c:strCache>
                <c:ptCount val="3"/>
                <c:pt idx="0">
                  <c:v>Lower</c:v>
                </c:pt>
                <c:pt idx="1">
                  <c:v>Full Set</c:v>
                </c:pt>
                <c:pt idx="2">
                  <c:v>Upper</c:v>
                </c:pt>
              </c:strCache>
            </c:strRef>
          </c:cat>
          <c:val>
            <c:numRef>
              <c:f>'Pivot Tables and Anlaysis'!$H$68:$H$71</c:f>
              <c:numCache>
                <c:formatCode>0.00%</c:formatCode>
                <c:ptCount val="3"/>
                <c:pt idx="0">
                  <c:v>9.6774193548387094E-2</c:v>
                </c:pt>
                <c:pt idx="1">
                  <c:v>0.04</c:v>
                </c:pt>
                <c:pt idx="2">
                  <c:v>0.16666666666666666</c:v>
                </c:pt>
              </c:numCache>
            </c:numRef>
          </c:val>
          <c:extLst>
            <c:ext xmlns:c16="http://schemas.microsoft.com/office/drawing/2014/chart" uri="{C3380CC4-5D6E-409C-BE32-E72D297353CC}">
              <c16:uniqueId val="{0000000C-9054-46ED-9AAC-3755471896D1}"/>
            </c:ext>
          </c:extLst>
        </c:ser>
        <c:dLbls>
          <c:showLegendKey val="0"/>
          <c:showVal val="0"/>
          <c:showCatName val="0"/>
          <c:showSerName val="0"/>
          <c:showPercent val="0"/>
          <c:showBubbleSize val="0"/>
        </c:dLbls>
        <c:gapWidth val="219"/>
        <c:overlap val="-27"/>
        <c:axId val="472657984"/>
        <c:axId val="472656320"/>
      </c:barChart>
      <c:catAx>
        <c:axId val="47265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472656320"/>
        <c:crosses val="autoZero"/>
        <c:auto val="1"/>
        <c:lblAlgn val="ctr"/>
        <c:lblOffset val="100"/>
        <c:noMultiLvlLbl val="0"/>
      </c:catAx>
      <c:valAx>
        <c:axId val="4726563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579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Country Contribution to Each Order Status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pivotFmt>
      <c:pivotFmt>
        <c:idx val="1"/>
        <c:spPr>
          <a:solidFill>
            <a:schemeClr val="tx1">
              <a:lumMod val="65000"/>
              <a:lumOff val="35000"/>
            </a:schemeClr>
          </a:solidFill>
          <a:ln>
            <a:noFill/>
          </a:ln>
          <a:effectLst/>
        </c:spPr>
        <c:marker>
          <c:symbol val="none"/>
        </c:marker>
      </c:pivotFmt>
      <c:pivotFmt>
        <c:idx val="2"/>
        <c:spPr>
          <a:solidFill>
            <a:schemeClr val="accent3">
              <a:lumMod val="50000"/>
            </a:schemeClr>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v>Cancelled</c:v>
          </c:tx>
          <c:spPr>
            <a:solidFill>
              <a:schemeClr val="accent5">
                <a:lumMod val="50000"/>
              </a:schemeClr>
            </a:solidFill>
            <a:ln>
              <a:noFill/>
            </a:ln>
            <a:effectLst/>
          </c:spPr>
          <c:invertIfNegative val="0"/>
          <c:cat>
            <c:strLit>
              <c:ptCount val="5"/>
              <c:pt idx="0">
                <c:v>Kuwait</c:v>
              </c:pt>
              <c:pt idx="1">
                <c:v>Saudi Arabia</c:v>
              </c:pt>
              <c:pt idx="2">
                <c:v>UAE</c:v>
              </c:pt>
              <c:pt idx="3">
                <c:v>Egypt</c:v>
              </c:pt>
              <c:pt idx="4">
                <c:v>Jordan</c:v>
              </c:pt>
            </c:strLit>
          </c:cat>
          <c:val>
            <c:numLit>
              <c:formatCode>General</c:formatCode>
              <c:ptCount val="5"/>
              <c:pt idx="0">
                <c:v>0.26530612244897961</c:v>
              </c:pt>
              <c:pt idx="1">
                <c:v>0.12244897959183673</c:v>
              </c:pt>
              <c:pt idx="2">
                <c:v>0.20408163265306123</c:v>
              </c:pt>
              <c:pt idx="3">
                <c:v>0.24489795918367346</c:v>
              </c:pt>
              <c:pt idx="4">
                <c:v>0.16326530612244897</c:v>
              </c:pt>
            </c:numLit>
          </c:val>
          <c:extLst>
            <c:ext xmlns:c16="http://schemas.microsoft.com/office/drawing/2014/chart" uri="{C3380CC4-5D6E-409C-BE32-E72D297353CC}">
              <c16:uniqueId val="{00000000-4469-419B-B738-78EAB28B5DF1}"/>
            </c:ext>
          </c:extLst>
        </c:ser>
        <c:ser>
          <c:idx val="1"/>
          <c:order val="1"/>
          <c:tx>
            <c:v>Completed</c:v>
          </c:tx>
          <c:spPr>
            <a:solidFill>
              <a:schemeClr val="tx1">
                <a:lumMod val="65000"/>
                <a:lumOff val="35000"/>
              </a:schemeClr>
            </a:solidFill>
            <a:ln>
              <a:noFill/>
            </a:ln>
            <a:effectLst/>
          </c:spPr>
          <c:invertIfNegative val="0"/>
          <c:cat>
            <c:strLit>
              <c:ptCount val="5"/>
              <c:pt idx="0">
                <c:v>Kuwait</c:v>
              </c:pt>
              <c:pt idx="1">
                <c:v>Saudi Arabia</c:v>
              </c:pt>
              <c:pt idx="2">
                <c:v>UAE</c:v>
              </c:pt>
              <c:pt idx="3">
                <c:v>Egypt</c:v>
              </c:pt>
              <c:pt idx="4">
                <c:v>Jordan</c:v>
              </c:pt>
            </c:strLit>
          </c:cat>
          <c:val>
            <c:numLit>
              <c:formatCode>General</c:formatCode>
              <c:ptCount val="5"/>
              <c:pt idx="0">
                <c:v>0.21008403361344538</c:v>
              </c:pt>
              <c:pt idx="1">
                <c:v>0.24369747899159663</c:v>
              </c:pt>
              <c:pt idx="2">
                <c:v>0.21848739495798319</c:v>
              </c:pt>
              <c:pt idx="3">
                <c:v>0.17647058823529413</c:v>
              </c:pt>
              <c:pt idx="4">
                <c:v>0.15126050420168066</c:v>
              </c:pt>
            </c:numLit>
          </c:val>
          <c:extLst>
            <c:ext xmlns:c16="http://schemas.microsoft.com/office/drawing/2014/chart" uri="{C3380CC4-5D6E-409C-BE32-E72D297353CC}">
              <c16:uniqueId val="{00000000-D55C-4AF4-9ECC-02A2BE4E5BD4}"/>
            </c:ext>
          </c:extLst>
        </c:ser>
        <c:ser>
          <c:idx val="2"/>
          <c:order val="2"/>
          <c:tx>
            <c:v>Incomplete</c:v>
          </c:tx>
          <c:spPr>
            <a:solidFill>
              <a:schemeClr val="accent3">
                <a:lumMod val="50000"/>
              </a:schemeClr>
            </a:solidFill>
            <a:ln>
              <a:noFill/>
            </a:ln>
            <a:effectLst/>
          </c:spPr>
          <c:invertIfNegative val="0"/>
          <c:cat>
            <c:strLit>
              <c:ptCount val="5"/>
              <c:pt idx="0">
                <c:v>Kuwait</c:v>
              </c:pt>
              <c:pt idx="1">
                <c:v>Saudi Arabia</c:v>
              </c:pt>
              <c:pt idx="2">
                <c:v>UAE</c:v>
              </c:pt>
              <c:pt idx="3">
                <c:v>Egypt</c:v>
              </c:pt>
              <c:pt idx="4">
                <c:v>Jordan</c:v>
              </c:pt>
            </c:strLit>
          </c:cat>
          <c:val>
            <c:numLit>
              <c:formatCode>General</c:formatCode>
              <c:ptCount val="5"/>
              <c:pt idx="0">
                <c:v>0.25806451612903225</c:v>
              </c:pt>
              <c:pt idx="1">
                <c:v>0.19354838709677419</c:v>
              </c:pt>
              <c:pt idx="2">
                <c:v>0.16129032258064516</c:v>
              </c:pt>
              <c:pt idx="3">
                <c:v>0.25806451612903225</c:v>
              </c:pt>
              <c:pt idx="4">
                <c:v>0.12903225806451613</c:v>
              </c:pt>
            </c:numLit>
          </c:val>
          <c:extLst>
            <c:ext xmlns:c16="http://schemas.microsoft.com/office/drawing/2014/chart" uri="{C3380CC4-5D6E-409C-BE32-E72D297353CC}">
              <c16:uniqueId val="{00000001-D55C-4AF4-9ECC-02A2BE4E5BD4}"/>
            </c:ext>
          </c:extLst>
        </c:ser>
        <c:dLbls>
          <c:showLegendKey val="0"/>
          <c:showVal val="0"/>
          <c:showCatName val="0"/>
          <c:showSerName val="0"/>
          <c:showPercent val="0"/>
          <c:showBubbleSize val="0"/>
        </c:dLbls>
        <c:gapWidth val="219"/>
        <c:overlap val="-27"/>
        <c:axId val="472665888"/>
        <c:axId val="472663392"/>
      </c:barChart>
      <c:catAx>
        <c:axId val="47266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63392"/>
        <c:crosses val="autoZero"/>
        <c:auto val="1"/>
        <c:lblAlgn val="ctr"/>
        <c:lblOffset val="100"/>
        <c:noMultiLvlLbl val="0"/>
      </c:catAx>
      <c:valAx>
        <c:axId val="47266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65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Anlaysis!PivotTable22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Order Distribution  by Type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5">
              <a:lumMod val="50000"/>
            </a:schemeClr>
          </a:solidFill>
          <a:ln w="19050">
            <a:solidFill>
              <a:schemeClr val="lt1"/>
            </a:solidFill>
          </a:ln>
          <a:effectLst/>
        </c:spPr>
      </c:pivotFmt>
      <c:pivotFmt>
        <c:idx val="2"/>
        <c:spPr>
          <a:solidFill>
            <a:schemeClr val="accent3">
              <a:lumMod val="40000"/>
              <a:lumOff val="60000"/>
            </a:schemeClr>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5">
              <a:lumMod val="50000"/>
            </a:schemeClr>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3">
              <a:lumMod val="40000"/>
              <a:lumOff val="60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5">
              <a:lumMod val="50000"/>
            </a:schemeClr>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3">
              <a:lumMod val="40000"/>
              <a:lumOff val="60000"/>
            </a:schemeClr>
          </a:solidFill>
          <a:ln w="19050">
            <a:solidFill>
              <a:schemeClr val="lt1"/>
            </a:solidFill>
          </a:ln>
          <a:effectLst/>
        </c:spPr>
      </c:pivotFmt>
    </c:pivotFmts>
    <c:plotArea>
      <c:layout/>
      <c:pieChart>
        <c:varyColors val="1"/>
        <c:ser>
          <c:idx val="0"/>
          <c:order val="0"/>
          <c:tx>
            <c:strRef>
              <c:f>'Pivot Tables and Anlaysis'!$B$53</c:f>
              <c:strCache>
                <c:ptCount val="1"/>
                <c:pt idx="0">
                  <c:v>Total</c:v>
                </c:pt>
              </c:strCache>
            </c:strRef>
          </c:tx>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565F-44AA-B381-0C5D721294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65F-44AA-B381-0C5D72129426}"/>
              </c:ext>
            </c:extLst>
          </c:dPt>
          <c:dPt>
            <c:idx val="2"/>
            <c:bubble3D val="0"/>
            <c:spPr>
              <a:solidFill>
                <a:schemeClr val="accent3">
                  <a:lumMod val="40000"/>
                  <a:lumOff val="60000"/>
                </a:schemeClr>
              </a:solidFill>
              <a:ln w="19050">
                <a:solidFill>
                  <a:schemeClr val="lt1"/>
                </a:solidFill>
              </a:ln>
              <a:effectLst/>
            </c:spPr>
            <c:extLst>
              <c:ext xmlns:c16="http://schemas.microsoft.com/office/drawing/2014/chart" uri="{C3380CC4-5D6E-409C-BE32-E72D297353CC}">
                <c16:uniqueId val="{00000005-565F-44AA-B381-0C5D7212942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 and Anlaysis'!$A$54:$A$57</c:f>
              <c:strCache>
                <c:ptCount val="3"/>
                <c:pt idx="0">
                  <c:v>Lower</c:v>
                </c:pt>
                <c:pt idx="1">
                  <c:v>Full Set</c:v>
                </c:pt>
                <c:pt idx="2">
                  <c:v>Upper</c:v>
                </c:pt>
              </c:strCache>
            </c:strRef>
          </c:cat>
          <c:val>
            <c:numRef>
              <c:f>'Pivot Tables and Anlaysis'!$B$54:$B$57</c:f>
              <c:numCache>
                <c:formatCode>0.00%</c:formatCode>
                <c:ptCount val="3"/>
                <c:pt idx="0">
                  <c:v>0.37688442211055279</c:v>
                </c:pt>
                <c:pt idx="1">
                  <c:v>0.34673366834170855</c:v>
                </c:pt>
                <c:pt idx="2">
                  <c:v>0.27638190954773867</c:v>
                </c:pt>
              </c:numCache>
            </c:numRef>
          </c:val>
          <c:extLst>
            <c:ext xmlns:c16="http://schemas.microsoft.com/office/drawing/2014/chart" uri="{C3380CC4-5D6E-409C-BE32-E72D297353CC}">
              <c16:uniqueId val="{00000006-565F-44AA-B381-0C5D7212942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Anlaysis!PivotTable38</c:name>
    <c:fmtId val="2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baseline="0">
                <a:effectLst/>
              </a:rPr>
              <a:t>Quality Issue by Aligner Type (%)</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bg2">
              <a:lumMod val="25000"/>
            </a:schemeClr>
          </a:solidFill>
          <a:ln w="19050">
            <a:solidFill>
              <a:schemeClr val="lt1"/>
            </a:solidFill>
          </a:ln>
          <a:effectLst/>
        </c:spPr>
      </c:pivotFmt>
      <c:pivotFmt>
        <c:idx val="2"/>
        <c:spPr>
          <a:solidFill>
            <a:schemeClr val="accent1">
              <a:lumMod val="5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lumMod val="50000"/>
            </a:schemeClr>
          </a:solidFill>
          <a:ln w="19050">
            <a:solidFill>
              <a:schemeClr val="lt1"/>
            </a:solidFill>
          </a:ln>
          <a:effectLst/>
        </c:spPr>
      </c:pivotFmt>
      <c:pivotFmt>
        <c:idx val="5"/>
        <c:spPr>
          <a:solidFill>
            <a:schemeClr val="bg2">
              <a:lumMod val="25000"/>
            </a:schemeClr>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lumMod val="50000"/>
            </a:schemeClr>
          </a:solidFill>
          <a:ln w="19050">
            <a:solidFill>
              <a:schemeClr val="lt1"/>
            </a:solidFill>
          </a:ln>
          <a:effectLst/>
        </c:spPr>
      </c:pivotFmt>
      <c:pivotFmt>
        <c:idx val="9"/>
        <c:spPr>
          <a:solidFill>
            <a:schemeClr val="bg2">
              <a:lumMod val="25000"/>
            </a:schemeClr>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 Tables and Anlaysis'!$B$166:$B$167</c:f>
              <c:strCache>
                <c:ptCount val="1"/>
                <c:pt idx="0">
                  <c:v>Quality Issue</c:v>
                </c:pt>
              </c:strCache>
            </c:strRef>
          </c:tx>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A589-445C-9D1F-54E23A7E75B0}"/>
              </c:ext>
            </c:extLst>
          </c:dPt>
          <c:dPt>
            <c:idx val="1"/>
            <c:bubble3D val="0"/>
            <c:spPr>
              <a:solidFill>
                <a:schemeClr val="bg2">
                  <a:lumMod val="25000"/>
                </a:schemeClr>
              </a:solidFill>
              <a:ln w="19050">
                <a:solidFill>
                  <a:schemeClr val="lt1"/>
                </a:solidFill>
              </a:ln>
              <a:effectLst/>
            </c:spPr>
            <c:extLst>
              <c:ext xmlns:c16="http://schemas.microsoft.com/office/drawing/2014/chart" uri="{C3380CC4-5D6E-409C-BE32-E72D297353CC}">
                <c16:uniqueId val="{00000003-A589-445C-9D1F-54E23A7E75B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589-445C-9D1F-54E23A7E75B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 and Anlaysis'!$A$168:$A$171</c:f>
              <c:strCache>
                <c:ptCount val="3"/>
                <c:pt idx="0">
                  <c:v>Upper</c:v>
                </c:pt>
                <c:pt idx="1">
                  <c:v>Full Set</c:v>
                </c:pt>
                <c:pt idx="2">
                  <c:v>Lower</c:v>
                </c:pt>
              </c:strCache>
            </c:strRef>
          </c:cat>
          <c:val>
            <c:numRef>
              <c:f>'Pivot Tables and Anlaysis'!$B$168:$B$171</c:f>
              <c:numCache>
                <c:formatCode>0.00%</c:formatCode>
                <c:ptCount val="3"/>
                <c:pt idx="0">
                  <c:v>0.5</c:v>
                </c:pt>
                <c:pt idx="1">
                  <c:v>0.33333333333333331</c:v>
                </c:pt>
                <c:pt idx="2">
                  <c:v>0.16666666666666666</c:v>
                </c:pt>
              </c:numCache>
            </c:numRef>
          </c:val>
          <c:extLst>
            <c:ext xmlns:c16="http://schemas.microsoft.com/office/drawing/2014/chart" uri="{C3380CC4-5D6E-409C-BE32-E72D297353CC}">
              <c16:uniqueId val="{00000006-A589-445C-9D1F-54E23A7E75B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Anlaysis!PivotTable32</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Monthly Distribution of Completed Order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50000"/>
            </a:schemeClr>
          </a:solidFill>
          <a:ln>
            <a:noFill/>
          </a:ln>
          <a:effectLst/>
        </c:spPr>
        <c:marker>
          <c:symbol val="none"/>
        </c:marker>
      </c:pivotFmt>
      <c:pivotFmt>
        <c:idx val="1"/>
        <c:spPr>
          <a:solidFill>
            <a:schemeClr val="accent5">
              <a:lumMod val="50000"/>
            </a:schemeClr>
          </a:solidFill>
          <a:ln>
            <a:noFill/>
          </a:ln>
          <a:effectLst/>
        </c:spPr>
        <c:marker>
          <c:symbol val="none"/>
        </c:marker>
      </c:pivotFmt>
      <c:pivotFmt>
        <c:idx val="2"/>
        <c:spPr>
          <a:solidFill>
            <a:schemeClr val="bg2">
              <a:lumMod val="50000"/>
            </a:schemeClr>
          </a:solidFill>
          <a:ln>
            <a:noFill/>
          </a:ln>
          <a:effectLst/>
        </c:spPr>
        <c:marker>
          <c:symbol val="none"/>
        </c:marker>
      </c:pivotFmt>
      <c:pivotFmt>
        <c:idx val="3"/>
        <c:spPr>
          <a:solidFill>
            <a:schemeClr val="accent5">
              <a:lumMod val="50000"/>
            </a:schemeClr>
          </a:solidFill>
          <a:ln>
            <a:noFill/>
          </a:ln>
          <a:effectLst/>
        </c:spPr>
        <c:marker>
          <c:symbol val="none"/>
        </c:marker>
      </c:pivotFmt>
      <c:pivotFmt>
        <c:idx val="4"/>
        <c:spPr>
          <a:solidFill>
            <a:schemeClr val="bg2">
              <a:lumMod val="50000"/>
            </a:schemeClr>
          </a:solidFill>
          <a:ln>
            <a:noFill/>
          </a:ln>
          <a:effectLst/>
        </c:spPr>
        <c:marker>
          <c:symbol val="none"/>
        </c:marker>
      </c:pivotFmt>
      <c:pivotFmt>
        <c:idx val="5"/>
        <c:spPr>
          <a:solidFill>
            <a:schemeClr val="accent5">
              <a:lumMod val="50000"/>
            </a:schemeClr>
          </a:solidFill>
          <a:ln>
            <a:noFill/>
          </a:ln>
          <a:effectLst/>
        </c:spPr>
        <c:marker>
          <c:symbol val="none"/>
        </c:marker>
      </c:pivotFmt>
    </c:pivotFmts>
    <c:plotArea>
      <c:layout/>
      <c:barChart>
        <c:barDir val="col"/>
        <c:grouping val="percentStacked"/>
        <c:varyColors val="0"/>
        <c:ser>
          <c:idx val="0"/>
          <c:order val="0"/>
          <c:tx>
            <c:strRef>
              <c:f>'Pivot Tables and Anlaysis'!$B$129:$B$130</c:f>
              <c:strCache>
                <c:ptCount val="1"/>
                <c:pt idx="0">
                  <c:v>No</c:v>
                </c:pt>
              </c:strCache>
            </c:strRef>
          </c:tx>
          <c:spPr>
            <a:solidFill>
              <a:schemeClr val="bg2">
                <a:lumMod val="50000"/>
              </a:schemeClr>
            </a:solidFill>
            <a:ln>
              <a:noFill/>
            </a:ln>
            <a:effectLst/>
          </c:spPr>
          <c:invertIfNegative val="0"/>
          <c:cat>
            <c:multiLvlStrRef>
              <c:f>'Pivot Tables and Anlaysis'!$A$131:$A$141</c:f>
              <c:multiLvlStrCache>
                <c:ptCount val="8"/>
                <c:lvl>
                  <c:pt idx="0">
                    <c:v>Oct</c:v>
                  </c:pt>
                  <c:pt idx="1">
                    <c:v>Nov</c:v>
                  </c:pt>
                  <c:pt idx="2">
                    <c:v>Dec</c:v>
                  </c:pt>
                  <c:pt idx="3">
                    <c:v>Jan</c:v>
                  </c:pt>
                  <c:pt idx="4">
                    <c:v>Feb</c:v>
                  </c:pt>
                  <c:pt idx="5">
                    <c:v>Mar</c:v>
                  </c:pt>
                  <c:pt idx="6">
                    <c:v>Apr</c:v>
                  </c:pt>
                  <c:pt idx="7">
                    <c:v>May</c:v>
                  </c:pt>
                </c:lvl>
                <c:lvl>
                  <c:pt idx="0">
                    <c:v>2024</c:v>
                  </c:pt>
                  <c:pt idx="3">
                    <c:v>2025</c:v>
                  </c:pt>
                </c:lvl>
              </c:multiLvlStrCache>
            </c:multiLvlStrRef>
          </c:cat>
          <c:val>
            <c:numRef>
              <c:f>'Pivot Tables and Anlaysis'!$B$131:$B$141</c:f>
              <c:numCache>
                <c:formatCode>0.00%</c:formatCode>
                <c:ptCount val="8"/>
                <c:pt idx="0">
                  <c:v>2.0100502512562814E-2</c:v>
                </c:pt>
                <c:pt idx="1">
                  <c:v>6.030150753768844E-2</c:v>
                </c:pt>
                <c:pt idx="2">
                  <c:v>8.5427135678391955E-2</c:v>
                </c:pt>
                <c:pt idx="3">
                  <c:v>6.5326633165829151E-2</c:v>
                </c:pt>
                <c:pt idx="4">
                  <c:v>5.0251256281407038E-2</c:v>
                </c:pt>
                <c:pt idx="5">
                  <c:v>5.5276381909547742E-2</c:v>
                </c:pt>
                <c:pt idx="6">
                  <c:v>6.030150753768844E-2</c:v>
                </c:pt>
                <c:pt idx="7">
                  <c:v>5.0251256281407036E-3</c:v>
                </c:pt>
              </c:numCache>
            </c:numRef>
          </c:val>
          <c:extLst>
            <c:ext xmlns:c16="http://schemas.microsoft.com/office/drawing/2014/chart" uri="{C3380CC4-5D6E-409C-BE32-E72D297353CC}">
              <c16:uniqueId val="{00000000-0332-4980-AA09-7918728B17A5}"/>
            </c:ext>
          </c:extLst>
        </c:ser>
        <c:ser>
          <c:idx val="1"/>
          <c:order val="1"/>
          <c:tx>
            <c:strRef>
              <c:f>'Pivot Tables and Anlaysis'!$C$129:$C$130</c:f>
              <c:strCache>
                <c:ptCount val="1"/>
                <c:pt idx="0">
                  <c:v>Yes</c:v>
                </c:pt>
              </c:strCache>
            </c:strRef>
          </c:tx>
          <c:spPr>
            <a:solidFill>
              <a:schemeClr val="accent5">
                <a:lumMod val="50000"/>
              </a:schemeClr>
            </a:solidFill>
            <a:ln>
              <a:noFill/>
            </a:ln>
            <a:effectLst/>
          </c:spPr>
          <c:invertIfNegative val="0"/>
          <c:cat>
            <c:multiLvlStrRef>
              <c:f>'Pivot Tables and Anlaysis'!$A$131:$A$141</c:f>
              <c:multiLvlStrCache>
                <c:ptCount val="8"/>
                <c:lvl>
                  <c:pt idx="0">
                    <c:v>Oct</c:v>
                  </c:pt>
                  <c:pt idx="1">
                    <c:v>Nov</c:v>
                  </c:pt>
                  <c:pt idx="2">
                    <c:v>Dec</c:v>
                  </c:pt>
                  <c:pt idx="3">
                    <c:v>Jan</c:v>
                  </c:pt>
                  <c:pt idx="4">
                    <c:v>Feb</c:v>
                  </c:pt>
                  <c:pt idx="5">
                    <c:v>Mar</c:v>
                  </c:pt>
                  <c:pt idx="6">
                    <c:v>Apr</c:v>
                  </c:pt>
                  <c:pt idx="7">
                    <c:v>May</c:v>
                  </c:pt>
                </c:lvl>
                <c:lvl>
                  <c:pt idx="0">
                    <c:v>2024</c:v>
                  </c:pt>
                  <c:pt idx="3">
                    <c:v>2025</c:v>
                  </c:pt>
                </c:lvl>
              </c:multiLvlStrCache>
            </c:multiLvlStrRef>
          </c:cat>
          <c:val>
            <c:numRef>
              <c:f>'Pivot Tables and Anlaysis'!$C$131:$C$141</c:f>
              <c:numCache>
                <c:formatCode>0.00%</c:formatCode>
                <c:ptCount val="8"/>
                <c:pt idx="0">
                  <c:v>5.5276381909547742E-2</c:v>
                </c:pt>
                <c:pt idx="1">
                  <c:v>9.0452261306532666E-2</c:v>
                </c:pt>
                <c:pt idx="2">
                  <c:v>7.0351758793969849E-2</c:v>
                </c:pt>
                <c:pt idx="3">
                  <c:v>9.0452261306532666E-2</c:v>
                </c:pt>
                <c:pt idx="4">
                  <c:v>9.0452261306532666E-2</c:v>
                </c:pt>
                <c:pt idx="5">
                  <c:v>0.10050251256281408</c:v>
                </c:pt>
                <c:pt idx="6">
                  <c:v>9.0452261306532666E-2</c:v>
                </c:pt>
                <c:pt idx="7">
                  <c:v>1.0050251256281407E-2</c:v>
                </c:pt>
              </c:numCache>
            </c:numRef>
          </c:val>
          <c:extLst>
            <c:ext xmlns:c16="http://schemas.microsoft.com/office/drawing/2014/chart" uri="{C3380CC4-5D6E-409C-BE32-E72D297353CC}">
              <c16:uniqueId val="{00000001-0332-4980-AA09-7918728B17A5}"/>
            </c:ext>
          </c:extLst>
        </c:ser>
        <c:dLbls>
          <c:showLegendKey val="0"/>
          <c:showVal val="0"/>
          <c:showCatName val="0"/>
          <c:showSerName val="0"/>
          <c:showPercent val="0"/>
          <c:showBubbleSize val="0"/>
        </c:dLbls>
        <c:gapWidth val="150"/>
        <c:overlap val="100"/>
        <c:axId val="472676704"/>
        <c:axId val="472659648"/>
      </c:barChart>
      <c:catAx>
        <c:axId val="47267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59648"/>
        <c:crosses val="autoZero"/>
        <c:auto val="1"/>
        <c:lblAlgn val="ctr"/>
        <c:lblOffset val="100"/>
        <c:noMultiLvlLbl val="0"/>
      </c:catAx>
      <c:valAx>
        <c:axId val="4726596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7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Anlaysis!PivotTable39</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Order</a:t>
            </a:r>
            <a:r>
              <a:rPr lang="en-US" b="1" baseline="0"/>
              <a:t> Failuer </a:t>
            </a:r>
            <a:r>
              <a:rPr lang="en-US" b="1"/>
              <a:t>Contribution by (Company vs Clinet )  (in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w="19050">
            <a:solidFill>
              <a:schemeClr val="lt1"/>
            </a:solidFill>
          </a:ln>
          <a:effectLst/>
        </c:spPr>
        <c:marker>
          <c:symbol val="none"/>
        </c:marker>
      </c:pivotFmt>
      <c:pivotFmt>
        <c:idx val="1"/>
        <c:spPr>
          <a:solidFill>
            <a:schemeClr val="bg2">
              <a:lumMod val="75000"/>
            </a:schemeClr>
          </a:solidFill>
          <a:ln w="19050">
            <a:solidFill>
              <a:schemeClr val="lt1"/>
            </a:solidFill>
          </a:ln>
          <a:effectLst/>
        </c:spPr>
      </c:pivotFmt>
      <c:pivotFmt>
        <c:idx val="2"/>
        <c:spPr>
          <a:solidFill>
            <a:schemeClr val="accent1">
              <a:lumMod val="50000"/>
            </a:schemeClr>
          </a:solidFill>
          <a:ln w="19050">
            <a:solidFill>
              <a:schemeClr val="lt1"/>
            </a:solidFill>
          </a:ln>
          <a:effectLst/>
        </c:spPr>
        <c:marker>
          <c:symbol val="none"/>
        </c:marker>
      </c:pivotFmt>
      <c:pivotFmt>
        <c:idx val="3"/>
        <c:spPr>
          <a:solidFill>
            <a:schemeClr val="accent1">
              <a:lumMod val="50000"/>
            </a:schemeClr>
          </a:solidFill>
          <a:ln w="19050">
            <a:solidFill>
              <a:schemeClr val="lt1"/>
            </a:solidFill>
          </a:ln>
          <a:effectLst/>
        </c:spPr>
      </c:pivotFmt>
      <c:pivotFmt>
        <c:idx val="4"/>
        <c:spPr>
          <a:solidFill>
            <a:schemeClr val="bg2">
              <a:lumMod val="75000"/>
            </a:schemeClr>
          </a:solidFill>
          <a:ln w="19050">
            <a:solidFill>
              <a:schemeClr val="lt1"/>
            </a:solidFill>
          </a:ln>
          <a:effectLst/>
        </c:spPr>
      </c:pivotFmt>
      <c:pivotFmt>
        <c:idx val="5"/>
        <c:spPr>
          <a:solidFill>
            <a:schemeClr val="accent1">
              <a:lumMod val="50000"/>
            </a:schemeClr>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6"/>
        <c:spPr>
          <a:solidFill>
            <a:schemeClr val="accent1">
              <a:lumMod val="50000"/>
            </a:schemeClr>
          </a:solidFill>
          <a:ln w="19050">
            <a:solidFill>
              <a:schemeClr val="lt1"/>
            </a:solidFill>
          </a:ln>
          <a:effectLst/>
        </c:spPr>
      </c:pivotFmt>
      <c:pivotFmt>
        <c:idx val="7"/>
        <c:spPr>
          <a:solidFill>
            <a:schemeClr val="bg2">
              <a:lumMod val="75000"/>
            </a:schemeClr>
          </a:solidFill>
          <a:ln w="19050">
            <a:solidFill>
              <a:schemeClr val="lt1"/>
            </a:solidFill>
          </a:ln>
          <a:effectLst/>
        </c:spPr>
      </c:pivotFmt>
    </c:pivotFmts>
    <c:plotArea>
      <c:layout/>
      <c:pieChart>
        <c:varyColors val="1"/>
        <c:ser>
          <c:idx val="0"/>
          <c:order val="0"/>
          <c:tx>
            <c:strRef>
              <c:f>'Pivot Tables and Anlaysis'!$B$174</c:f>
              <c:strCache>
                <c:ptCount val="1"/>
                <c:pt idx="0">
                  <c:v>Total</c:v>
                </c:pt>
              </c:strCache>
            </c:strRef>
          </c:tx>
          <c:spPr>
            <a:solidFill>
              <a:schemeClr val="accent1">
                <a:lumMod val="50000"/>
              </a:schemeClr>
            </a:solidFill>
          </c:spPr>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BD7F-47CA-ACBA-6EA1C2FE2D54}"/>
              </c:ext>
            </c:extLst>
          </c:dPt>
          <c:dPt>
            <c:idx val="1"/>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3-BD7F-47CA-ACBA-6EA1C2FE2D5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Tables and Anlaysis'!$A$175:$A$177</c:f>
              <c:strCache>
                <c:ptCount val="2"/>
                <c:pt idx="0">
                  <c:v>Client</c:v>
                </c:pt>
                <c:pt idx="1">
                  <c:v>Company</c:v>
                </c:pt>
              </c:strCache>
            </c:strRef>
          </c:cat>
          <c:val>
            <c:numRef>
              <c:f>'Pivot Tables and Anlaysis'!$B$175:$B$177</c:f>
              <c:numCache>
                <c:formatCode>0.00%</c:formatCode>
                <c:ptCount val="2"/>
                <c:pt idx="0">
                  <c:v>0.61250000000000004</c:v>
                </c:pt>
                <c:pt idx="1">
                  <c:v>0.38750000000000001</c:v>
                </c:pt>
              </c:numCache>
            </c:numRef>
          </c:val>
          <c:extLst>
            <c:ext xmlns:c16="http://schemas.microsoft.com/office/drawing/2014/chart" uri="{C3380CC4-5D6E-409C-BE32-E72D297353CC}">
              <c16:uniqueId val="{00000004-BD7F-47CA-ACBA-6EA1C2FE2D5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Anlaysis!Monthly Disribution of Quality Issues (2024 - 2025) </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b="1"/>
          </a:p>
          <a:p>
            <a:pPr>
              <a:defRPr/>
            </a:pPr>
            <a:r>
              <a:rPr lang="en-US" b="1"/>
              <a:t>Monthly Distribution of Quality Issue Failures (Nov 2024 – Apr 2025</a:t>
            </a:r>
            <a:endParaRPr lang="en-US"/>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Tables and Anlaysis'!$B$179:$B$180</c:f>
              <c:strCache>
                <c:ptCount val="1"/>
                <c:pt idx="0">
                  <c:v>Quality Issue</c:v>
                </c:pt>
              </c:strCache>
            </c:strRef>
          </c:tx>
          <c:spPr>
            <a:ln w="28575" cap="rnd">
              <a:solidFill>
                <a:schemeClr val="accent1"/>
              </a:solidFill>
              <a:round/>
            </a:ln>
            <a:effectLst/>
          </c:spPr>
          <c:marker>
            <c:symbol val="none"/>
          </c:marker>
          <c:cat>
            <c:multiLvlStrRef>
              <c:f>'Pivot Tables and Anlaysis'!$A$181:$A$192</c:f>
              <c:multiLvlStrCache>
                <c:ptCount val="6"/>
                <c:lvl>
                  <c:pt idx="0">
                    <c:v>Nov</c:v>
                  </c:pt>
                  <c:pt idx="1">
                    <c:v>Dec</c:v>
                  </c:pt>
                  <c:pt idx="2">
                    <c:v>Jan</c:v>
                  </c:pt>
                  <c:pt idx="3">
                    <c:v>Feb</c:v>
                  </c:pt>
                  <c:pt idx="4">
                    <c:v>Mar</c:v>
                  </c:pt>
                  <c:pt idx="5">
                    <c:v>Apr</c:v>
                  </c:pt>
                </c:lvl>
                <c:lvl>
                  <c:pt idx="0">
                    <c:v>Qtr4</c:v>
                  </c:pt>
                  <c:pt idx="2">
                    <c:v>Qtr1</c:v>
                  </c:pt>
                  <c:pt idx="5">
                    <c:v>Qtr2</c:v>
                  </c:pt>
                </c:lvl>
                <c:lvl>
                  <c:pt idx="0">
                    <c:v>2024</c:v>
                  </c:pt>
                  <c:pt idx="2">
                    <c:v>2025</c:v>
                  </c:pt>
                </c:lvl>
              </c:multiLvlStrCache>
            </c:multiLvlStrRef>
          </c:cat>
          <c:val>
            <c:numRef>
              <c:f>'Pivot Tables and Anlaysis'!$B$181:$B$192</c:f>
              <c:numCache>
                <c:formatCode>0.00%</c:formatCode>
                <c:ptCount val="6"/>
                <c:pt idx="0">
                  <c:v>0.25</c:v>
                </c:pt>
                <c:pt idx="1">
                  <c:v>0.16666666666666666</c:v>
                </c:pt>
                <c:pt idx="2">
                  <c:v>0.16666666666666666</c:v>
                </c:pt>
                <c:pt idx="3">
                  <c:v>8.3333333333333329E-2</c:v>
                </c:pt>
                <c:pt idx="4">
                  <c:v>0.16666666666666666</c:v>
                </c:pt>
                <c:pt idx="5">
                  <c:v>0.16666666666666666</c:v>
                </c:pt>
              </c:numCache>
            </c:numRef>
          </c:val>
          <c:smooth val="0"/>
          <c:extLst>
            <c:ext xmlns:c16="http://schemas.microsoft.com/office/drawing/2014/chart" uri="{C3380CC4-5D6E-409C-BE32-E72D297353CC}">
              <c16:uniqueId val="{00000000-044B-4EC9-BFE4-8AEB2F8222B8}"/>
            </c:ext>
          </c:extLst>
        </c:ser>
        <c:dLbls>
          <c:showLegendKey val="0"/>
          <c:showVal val="0"/>
          <c:showCatName val="0"/>
          <c:showSerName val="0"/>
          <c:showPercent val="0"/>
          <c:showBubbleSize val="0"/>
        </c:dLbls>
        <c:smooth val="0"/>
        <c:axId val="1147765423"/>
        <c:axId val="1147760015"/>
      </c:lineChart>
      <c:catAx>
        <c:axId val="114776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60015"/>
        <c:crosses val="autoZero"/>
        <c:auto val="1"/>
        <c:lblAlgn val="ctr"/>
        <c:lblOffset val="100"/>
        <c:noMultiLvlLbl val="0"/>
      </c:catAx>
      <c:valAx>
        <c:axId val="11477600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654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Anlaysis!Monthly Distribution of customer cancellation (Nov 2024 - Apr 2025) </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sz="1300">
              <a:effectLst/>
            </a:endParaRPr>
          </a:p>
          <a:p>
            <a:pPr>
              <a:defRPr/>
            </a:pPr>
            <a:r>
              <a:rPr lang="en-US" sz="1300" b="1" i="0" baseline="0">
                <a:effectLst/>
              </a:rPr>
              <a:t>Monthly Distribution of Customer Canelled Failures (Nov 2024 – Apr 2025</a:t>
            </a:r>
            <a:endParaRPr lang="en-US" sz="1300">
              <a:effectLst/>
            </a:endParaRPr>
          </a:p>
        </c:rich>
      </c:tx>
      <c:layout>
        <c:manualLayout>
          <c:xMode val="edge"/>
          <c:yMode val="edge"/>
          <c:x val="0.11656419926203478"/>
          <c:y val="3.05714257423781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bg2">
              <a:lumMod val="50000"/>
            </a:schemeClr>
          </a:solidFill>
          <a:ln>
            <a:noFill/>
          </a:ln>
          <a:effectLst/>
        </c:spPr>
        <c:marker>
          <c:symbol val="none"/>
        </c:marker>
      </c:pivotFmt>
      <c:pivotFmt>
        <c:idx val="2"/>
        <c:spPr>
          <a:solidFill>
            <a:schemeClr val="bg2">
              <a:lumMod val="50000"/>
            </a:schemeClr>
          </a:solidFill>
          <a:ln>
            <a:noFill/>
          </a:ln>
          <a:effectLst/>
        </c:spPr>
        <c:marker>
          <c:symbol val="none"/>
        </c:marker>
      </c:pivotFmt>
      <c:pivotFmt>
        <c:idx val="3"/>
        <c:spPr>
          <a:solidFill>
            <a:schemeClr val="bg2">
              <a:lumMod val="50000"/>
            </a:schemeClr>
          </a:solidFill>
          <a:ln>
            <a:noFill/>
          </a:ln>
          <a:effectLst/>
        </c:spPr>
        <c:marker>
          <c:symbol val="none"/>
        </c:marker>
      </c:pivotFmt>
    </c:pivotFmts>
    <c:plotArea>
      <c:layout/>
      <c:barChart>
        <c:barDir val="col"/>
        <c:grouping val="clustered"/>
        <c:varyColors val="0"/>
        <c:ser>
          <c:idx val="0"/>
          <c:order val="0"/>
          <c:tx>
            <c:strRef>
              <c:f>'Pivot Tables and Anlaysis'!$B$194:$B$195</c:f>
              <c:strCache>
                <c:ptCount val="1"/>
                <c:pt idx="0">
                  <c:v>Customer Cancelled</c:v>
                </c:pt>
              </c:strCache>
            </c:strRef>
          </c:tx>
          <c:spPr>
            <a:solidFill>
              <a:schemeClr val="bg2">
                <a:lumMod val="50000"/>
              </a:schemeClr>
            </a:solidFill>
            <a:ln>
              <a:noFill/>
            </a:ln>
            <a:effectLst/>
          </c:spPr>
          <c:invertIfNegative val="0"/>
          <c:cat>
            <c:multiLvlStrRef>
              <c:f>'Pivot Tables and Anlaysis'!$A$196:$A$206</c:f>
              <c:multiLvlStrCache>
                <c:ptCount val="5"/>
                <c:lvl>
                  <c:pt idx="0">
                    <c:v>Dec</c:v>
                  </c:pt>
                  <c:pt idx="1">
                    <c:v>Jan</c:v>
                  </c:pt>
                  <c:pt idx="2">
                    <c:v>Feb</c:v>
                  </c:pt>
                  <c:pt idx="3">
                    <c:v>Mar</c:v>
                  </c:pt>
                  <c:pt idx="4">
                    <c:v>Apr</c:v>
                  </c:pt>
                </c:lvl>
                <c:lvl>
                  <c:pt idx="0">
                    <c:v>Qtr4</c:v>
                  </c:pt>
                  <c:pt idx="1">
                    <c:v>Qtr1</c:v>
                  </c:pt>
                  <c:pt idx="4">
                    <c:v>Qtr2</c:v>
                  </c:pt>
                </c:lvl>
                <c:lvl>
                  <c:pt idx="0">
                    <c:v>2024</c:v>
                  </c:pt>
                  <c:pt idx="1">
                    <c:v>2025</c:v>
                  </c:pt>
                </c:lvl>
              </c:multiLvlStrCache>
            </c:multiLvlStrRef>
          </c:cat>
          <c:val>
            <c:numRef>
              <c:f>'Pivot Tables and Anlaysis'!$B$196:$B$206</c:f>
              <c:numCache>
                <c:formatCode>0.00%</c:formatCode>
                <c:ptCount val="5"/>
                <c:pt idx="0">
                  <c:v>0.21428571428571427</c:v>
                </c:pt>
                <c:pt idx="1">
                  <c:v>0.2857142857142857</c:v>
                </c:pt>
                <c:pt idx="2">
                  <c:v>7.1428571428571425E-2</c:v>
                </c:pt>
                <c:pt idx="3">
                  <c:v>7.1428571428571425E-2</c:v>
                </c:pt>
                <c:pt idx="4">
                  <c:v>0.35714285714285715</c:v>
                </c:pt>
              </c:numCache>
            </c:numRef>
          </c:val>
          <c:extLst>
            <c:ext xmlns:c16="http://schemas.microsoft.com/office/drawing/2014/chart" uri="{C3380CC4-5D6E-409C-BE32-E72D297353CC}">
              <c16:uniqueId val="{00000000-6AFA-4BCD-B8DB-78EB5571E11F}"/>
            </c:ext>
          </c:extLst>
        </c:ser>
        <c:dLbls>
          <c:showLegendKey val="0"/>
          <c:showVal val="0"/>
          <c:showCatName val="0"/>
          <c:showSerName val="0"/>
          <c:showPercent val="0"/>
          <c:showBubbleSize val="0"/>
        </c:dLbls>
        <c:gapWidth val="150"/>
        <c:axId val="1156284703"/>
        <c:axId val="1156283039"/>
      </c:barChart>
      <c:catAx>
        <c:axId val="115628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283039"/>
        <c:crosses val="autoZero"/>
        <c:auto val="1"/>
        <c:lblAlgn val="ctr"/>
        <c:lblOffset val="100"/>
        <c:noMultiLvlLbl val="0"/>
      </c:catAx>
      <c:valAx>
        <c:axId val="11562830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2847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Anlaysis!Monthly Breakdown of Service Failures: Customer Cancellations vs. Quality Issues (Nov 2024 – Apr 2025)</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Monthly Breakdown of Service Failures: Customer Cancellations vs. Quality Issues (Nov 2024 – Apr 2025)</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pivotFmt>
      <c:pivotFmt>
        <c:idx val="1"/>
        <c:spPr>
          <a:solidFill>
            <a:schemeClr val="accent5">
              <a:lumMod val="50000"/>
            </a:schemeClr>
          </a:solidFill>
          <a:ln>
            <a:noFill/>
          </a:ln>
          <a:effectLst/>
        </c:spPr>
        <c:marker>
          <c:symbol val="none"/>
        </c:marker>
      </c:pivotFmt>
      <c:pivotFmt>
        <c:idx val="2"/>
        <c:spPr>
          <a:solidFill>
            <a:schemeClr val="accent2">
              <a:lumMod val="75000"/>
            </a:schemeClr>
          </a:solidFill>
          <a:ln>
            <a:noFill/>
          </a:ln>
          <a:effectLst/>
        </c:spPr>
        <c:marker>
          <c:symbol val="none"/>
        </c:marker>
      </c:pivotFmt>
      <c:pivotFmt>
        <c:idx val="3"/>
        <c:spPr>
          <a:solidFill>
            <a:schemeClr val="accent5">
              <a:lumMod val="50000"/>
            </a:schemeClr>
          </a:solidFill>
          <a:ln>
            <a:noFill/>
          </a:ln>
          <a:effectLst/>
        </c:spPr>
        <c:marker>
          <c:symbol val="none"/>
        </c:marker>
      </c:pivotFmt>
      <c:pivotFmt>
        <c:idx val="4"/>
        <c:spPr>
          <a:solidFill>
            <a:schemeClr val="accent2">
              <a:lumMod val="75000"/>
            </a:schemeClr>
          </a:solidFill>
          <a:ln>
            <a:noFill/>
          </a:ln>
          <a:effectLst/>
        </c:spPr>
        <c:marker>
          <c:symbol val="none"/>
        </c:marker>
      </c:pivotFmt>
      <c:pivotFmt>
        <c:idx val="5"/>
        <c:spPr>
          <a:solidFill>
            <a:schemeClr val="accent5">
              <a:lumMod val="50000"/>
            </a:schemeClr>
          </a:solidFill>
          <a:ln>
            <a:noFill/>
          </a:ln>
          <a:effectLst/>
        </c:spPr>
        <c:marker>
          <c:symbol val="none"/>
        </c:marker>
      </c:pivotFmt>
    </c:pivotFmts>
    <c:plotArea>
      <c:layout/>
      <c:barChart>
        <c:barDir val="col"/>
        <c:grouping val="stacked"/>
        <c:varyColors val="0"/>
        <c:ser>
          <c:idx val="0"/>
          <c:order val="0"/>
          <c:tx>
            <c:strRef>
              <c:f>'Pivot Tables and Anlaysis'!$B$208:$B$209</c:f>
              <c:strCache>
                <c:ptCount val="1"/>
                <c:pt idx="0">
                  <c:v>Customer Cancelled</c:v>
                </c:pt>
              </c:strCache>
            </c:strRef>
          </c:tx>
          <c:spPr>
            <a:solidFill>
              <a:schemeClr val="accent2">
                <a:lumMod val="75000"/>
              </a:schemeClr>
            </a:solidFill>
            <a:ln>
              <a:noFill/>
            </a:ln>
            <a:effectLst/>
          </c:spPr>
          <c:invertIfNegative val="0"/>
          <c:cat>
            <c:multiLvlStrRef>
              <c:f>'Pivot Tables and Anlaysis'!$A$210:$A$221</c:f>
              <c:multiLvlStrCache>
                <c:ptCount val="6"/>
                <c:lvl>
                  <c:pt idx="0">
                    <c:v>Nov</c:v>
                  </c:pt>
                  <c:pt idx="1">
                    <c:v>Dec</c:v>
                  </c:pt>
                  <c:pt idx="2">
                    <c:v>Jan</c:v>
                  </c:pt>
                  <c:pt idx="3">
                    <c:v>Feb</c:v>
                  </c:pt>
                  <c:pt idx="4">
                    <c:v>Mar</c:v>
                  </c:pt>
                  <c:pt idx="5">
                    <c:v>Apr</c:v>
                  </c:pt>
                </c:lvl>
                <c:lvl>
                  <c:pt idx="0">
                    <c:v>Qtr4</c:v>
                  </c:pt>
                  <c:pt idx="2">
                    <c:v>Qtr1</c:v>
                  </c:pt>
                  <c:pt idx="5">
                    <c:v>Qtr2</c:v>
                  </c:pt>
                </c:lvl>
                <c:lvl>
                  <c:pt idx="0">
                    <c:v>2024</c:v>
                  </c:pt>
                  <c:pt idx="2">
                    <c:v>2025</c:v>
                  </c:pt>
                </c:lvl>
              </c:multiLvlStrCache>
            </c:multiLvlStrRef>
          </c:cat>
          <c:val>
            <c:numRef>
              <c:f>'Pivot Tables and Anlaysis'!$B$210:$B$221</c:f>
              <c:numCache>
                <c:formatCode>0.00%</c:formatCode>
                <c:ptCount val="6"/>
                <c:pt idx="0">
                  <c:v>0</c:v>
                </c:pt>
                <c:pt idx="1">
                  <c:v>0.11538461538461539</c:v>
                </c:pt>
                <c:pt idx="2">
                  <c:v>0.15384615384615385</c:v>
                </c:pt>
                <c:pt idx="3">
                  <c:v>3.8461538461538464E-2</c:v>
                </c:pt>
                <c:pt idx="4">
                  <c:v>3.8461538461538464E-2</c:v>
                </c:pt>
                <c:pt idx="5">
                  <c:v>0.19230769230769232</c:v>
                </c:pt>
              </c:numCache>
            </c:numRef>
          </c:val>
          <c:extLst>
            <c:ext xmlns:c16="http://schemas.microsoft.com/office/drawing/2014/chart" uri="{C3380CC4-5D6E-409C-BE32-E72D297353CC}">
              <c16:uniqueId val="{00000000-80FE-422A-9CC6-FC39BCB375BF}"/>
            </c:ext>
          </c:extLst>
        </c:ser>
        <c:ser>
          <c:idx val="1"/>
          <c:order val="1"/>
          <c:tx>
            <c:strRef>
              <c:f>'Pivot Tables and Anlaysis'!$C$208:$C$209</c:f>
              <c:strCache>
                <c:ptCount val="1"/>
                <c:pt idx="0">
                  <c:v>Quality Issue</c:v>
                </c:pt>
              </c:strCache>
            </c:strRef>
          </c:tx>
          <c:spPr>
            <a:solidFill>
              <a:schemeClr val="accent5">
                <a:lumMod val="50000"/>
              </a:schemeClr>
            </a:solidFill>
            <a:ln>
              <a:noFill/>
            </a:ln>
            <a:effectLst/>
          </c:spPr>
          <c:invertIfNegative val="0"/>
          <c:cat>
            <c:multiLvlStrRef>
              <c:f>'Pivot Tables and Anlaysis'!$A$210:$A$221</c:f>
              <c:multiLvlStrCache>
                <c:ptCount val="6"/>
                <c:lvl>
                  <c:pt idx="0">
                    <c:v>Nov</c:v>
                  </c:pt>
                  <c:pt idx="1">
                    <c:v>Dec</c:v>
                  </c:pt>
                  <c:pt idx="2">
                    <c:v>Jan</c:v>
                  </c:pt>
                  <c:pt idx="3">
                    <c:v>Feb</c:v>
                  </c:pt>
                  <c:pt idx="4">
                    <c:v>Mar</c:v>
                  </c:pt>
                  <c:pt idx="5">
                    <c:v>Apr</c:v>
                  </c:pt>
                </c:lvl>
                <c:lvl>
                  <c:pt idx="0">
                    <c:v>Qtr4</c:v>
                  </c:pt>
                  <c:pt idx="2">
                    <c:v>Qtr1</c:v>
                  </c:pt>
                  <c:pt idx="5">
                    <c:v>Qtr2</c:v>
                  </c:pt>
                </c:lvl>
                <c:lvl>
                  <c:pt idx="0">
                    <c:v>2024</c:v>
                  </c:pt>
                  <c:pt idx="2">
                    <c:v>2025</c:v>
                  </c:pt>
                </c:lvl>
              </c:multiLvlStrCache>
            </c:multiLvlStrRef>
          </c:cat>
          <c:val>
            <c:numRef>
              <c:f>'Pivot Tables and Anlaysis'!$C$210:$C$221</c:f>
              <c:numCache>
                <c:formatCode>0.00%</c:formatCode>
                <c:ptCount val="6"/>
                <c:pt idx="0">
                  <c:v>0.11538461538461539</c:v>
                </c:pt>
                <c:pt idx="1">
                  <c:v>7.6923076923076927E-2</c:v>
                </c:pt>
                <c:pt idx="2">
                  <c:v>7.6923076923076927E-2</c:v>
                </c:pt>
                <c:pt idx="3">
                  <c:v>3.8461538461538464E-2</c:v>
                </c:pt>
                <c:pt idx="4">
                  <c:v>7.6923076923076927E-2</c:v>
                </c:pt>
                <c:pt idx="5">
                  <c:v>7.6923076923076927E-2</c:v>
                </c:pt>
              </c:numCache>
            </c:numRef>
          </c:val>
          <c:extLst>
            <c:ext xmlns:c16="http://schemas.microsoft.com/office/drawing/2014/chart" uri="{C3380CC4-5D6E-409C-BE32-E72D297353CC}">
              <c16:uniqueId val="{00000003-80FE-422A-9CC6-FC39BCB375BF}"/>
            </c:ext>
          </c:extLst>
        </c:ser>
        <c:dLbls>
          <c:showLegendKey val="0"/>
          <c:showVal val="0"/>
          <c:showCatName val="0"/>
          <c:showSerName val="0"/>
          <c:showPercent val="0"/>
          <c:showBubbleSize val="0"/>
        </c:dLbls>
        <c:gapWidth val="150"/>
        <c:overlap val="100"/>
        <c:axId val="1147768751"/>
        <c:axId val="1147773327"/>
      </c:barChart>
      <c:catAx>
        <c:axId val="1147768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73327"/>
        <c:crosses val="autoZero"/>
        <c:auto val="1"/>
        <c:lblAlgn val="ctr"/>
        <c:lblOffset val="100"/>
        <c:noMultiLvlLbl val="0"/>
      </c:catAx>
      <c:valAx>
        <c:axId val="11477733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687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Anlaysis!PivotTable28</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Order Cancellation and Failure Reasons by Country</a:t>
            </a:r>
            <a:endParaRPr lang="en-US" b="1"/>
          </a:p>
        </c:rich>
      </c:tx>
      <c:layout>
        <c:manualLayout>
          <c:xMode val="edge"/>
          <c:yMode val="edge"/>
          <c:x val="0.42291773853127917"/>
          <c:y val="3.33255251788832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s>
    <c:plotArea>
      <c:layout>
        <c:manualLayout>
          <c:layoutTarget val="inner"/>
          <c:xMode val="edge"/>
          <c:yMode val="edge"/>
          <c:x val="0.18713816368544681"/>
          <c:y val="8.9864613041549843E-2"/>
          <c:w val="0.38680677045365919"/>
          <c:h val="0.73167102823197894"/>
        </c:manualLayout>
      </c:layout>
      <c:radarChart>
        <c:radarStyle val="marker"/>
        <c:varyColors val="0"/>
        <c:ser>
          <c:idx val="0"/>
          <c:order val="0"/>
          <c:tx>
            <c:strRef>
              <c:f>'Pivot Tables and Anlaysis'!$B$102:$B$103</c:f>
              <c:strCache>
                <c:ptCount val="1"/>
                <c:pt idx="0">
                  <c:v>Customer Cancelled</c:v>
                </c:pt>
              </c:strCache>
            </c:strRef>
          </c:tx>
          <c:spPr>
            <a:ln w="28575" cap="rnd">
              <a:solidFill>
                <a:schemeClr val="accent1"/>
              </a:solidFill>
              <a:round/>
            </a:ln>
            <a:effectLst/>
          </c:spPr>
          <c:marker>
            <c:symbol val="none"/>
          </c:marker>
          <c:cat>
            <c:strRef>
              <c:f>'Pivot Tables and Anlaysis'!$A$104:$A$109</c:f>
              <c:strCache>
                <c:ptCount val="5"/>
                <c:pt idx="0">
                  <c:v>Egypt</c:v>
                </c:pt>
                <c:pt idx="1">
                  <c:v>Jordan</c:v>
                </c:pt>
                <c:pt idx="2">
                  <c:v>Kuwait</c:v>
                </c:pt>
                <c:pt idx="3">
                  <c:v>Saudi Arabia</c:v>
                </c:pt>
                <c:pt idx="4">
                  <c:v>UAE</c:v>
                </c:pt>
              </c:strCache>
            </c:strRef>
          </c:cat>
          <c:val>
            <c:numRef>
              <c:f>'Pivot Tables and Anlaysis'!$B$104:$B$109</c:f>
              <c:numCache>
                <c:formatCode>0.00%</c:formatCode>
                <c:ptCount val="5"/>
                <c:pt idx="0">
                  <c:v>0.21428571428571427</c:v>
                </c:pt>
                <c:pt idx="1">
                  <c:v>7.1428571428571425E-2</c:v>
                </c:pt>
                <c:pt idx="2">
                  <c:v>0.2857142857142857</c:v>
                </c:pt>
                <c:pt idx="3">
                  <c:v>7.1428571428571425E-2</c:v>
                </c:pt>
                <c:pt idx="4">
                  <c:v>0.35714285714285715</c:v>
                </c:pt>
              </c:numCache>
            </c:numRef>
          </c:val>
          <c:extLst>
            <c:ext xmlns:c16="http://schemas.microsoft.com/office/drawing/2014/chart" uri="{C3380CC4-5D6E-409C-BE32-E72D297353CC}">
              <c16:uniqueId val="{00000000-73D0-4A4C-8D0B-380F1F8B6767}"/>
            </c:ext>
          </c:extLst>
        </c:ser>
        <c:ser>
          <c:idx val="1"/>
          <c:order val="1"/>
          <c:tx>
            <c:strRef>
              <c:f>'Pivot Tables and Anlaysis'!$C$102:$C$103</c:f>
              <c:strCache>
                <c:ptCount val="1"/>
                <c:pt idx="0">
                  <c:v>No Response</c:v>
                </c:pt>
              </c:strCache>
            </c:strRef>
          </c:tx>
          <c:spPr>
            <a:ln w="28575" cap="rnd">
              <a:solidFill>
                <a:schemeClr val="accent2"/>
              </a:solidFill>
              <a:round/>
            </a:ln>
            <a:effectLst/>
          </c:spPr>
          <c:marker>
            <c:symbol val="none"/>
          </c:marker>
          <c:cat>
            <c:strRef>
              <c:f>'Pivot Tables and Anlaysis'!$A$104:$A$109</c:f>
              <c:strCache>
                <c:ptCount val="5"/>
                <c:pt idx="0">
                  <c:v>Egypt</c:v>
                </c:pt>
                <c:pt idx="1">
                  <c:v>Jordan</c:v>
                </c:pt>
                <c:pt idx="2">
                  <c:v>Kuwait</c:v>
                </c:pt>
                <c:pt idx="3">
                  <c:v>Saudi Arabia</c:v>
                </c:pt>
                <c:pt idx="4">
                  <c:v>UAE</c:v>
                </c:pt>
              </c:strCache>
            </c:strRef>
          </c:cat>
          <c:val>
            <c:numRef>
              <c:f>'Pivot Tables and Anlaysis'!$C$104:$C$109</c:f>
              <c:numCache>
                <c:formatCode>0.00%</c:formatCode>
                <c:ptCount val="5"/>
                <c:pt idx="0">
                  <c:v>0.33333333333333331</c:v>
                </c:pt>
                <c:pt idx="1">
                  <c:v>0.16666666666666666</c:v>
                </c:pt>
                <c:pt idx="2">
                  <c:v>0.25</c:v>
                </c:pt>
                <c:pt idx="3">
                  <c:v>0.16666666666666666</c:v>
                </c:pt>
                <c:pt idx="4">
                  <c:v>8.3333333333333329E-2</c:v>
                </c:pt>
              </c:numCache>
            </c:numRef>
          </c:val>
          <c:extLst>
            <c:ext xmlns:c16="http://schemas.microsoft.com/office/drawing/2014/chart" uri="{C3380CC4-5D6E-409C-BE32-E72D297353CC}">
              <c16:uniqueId val="{00000001-73D0-4A4C-8D0B-380F1F8B6767}"/>
            </c:ext>
          </c:extLst>
        </c:ser>
        <c:ser>
          <c:idx val="2"/>
          <c:order val="2"/>
          <c:tx>
            <c:strRef>
              <c:f>'Pivot Tables and Anlaysis'!$D$102:$D$103</c:f>
              <c:strCache>
                <c:ptCount val="1"/>
                <c:pt idx="0">
                  <c:v>Quality Issue</c:v>
                </c:pt>
              </c:strCache>
            </c:strRef>
          </c:tx>
          <c:spPr>
            <a:ln w="28575" cap="rnd">
              <a:solidFill>
                <a:schemeClr val="accent3"/>
              </a:solidFill>
              <a:round/>
            </a:ln>
            <a:effectLst/>
          </c:spPr>
          <c:marker>
            <c:symbol val="none"/>
          </c:marker>
          <c:cat>
            <c:strRef>
              <c:f>'Pivot Tables and Anlaysis'!$A$104:$A$109</c:f>
              <c:strCache>
                <c:ptCount val="5"/>
                <c:pt idx="0">
                  <c:v>Egypt</c:v>
                </c:pt>
                <c:pt idx="1">
                  <c:v>Jordan</c:v>
                </c:pt>
                <c:pt idx="2">
                  <c:v>Kuwait</c:v>
                </c:pt>
                <c:pt idx="3">
                  <c:v>Saudi Arabia</c:v>
                </c:pt>
                <c:pt idx="4">
                  <c:v>UAE</c:v>
                </c:pt>
              </c:strCache>
            </c:strRef>
          </c:cat>
          <c:val>
            <c:numRef>
              <c:f>'Pivot Tables and Anlaysis'!$D$104:$D$109</c:f>
              <c:numCache>
                <c:formatCode>0.00%</c:formatCode>
                <c:ptCount val="5"/>
                <c:pt idx="0">
                  <c:v>0.25</c:v>
                </c:pt>
                <c:pt idx="1">
                  <c:v>8.3333333333333329E-2</c:v>
                </c:pt>
                <c:pt idx="2">
                  <c:v>8.3333333333333329E-2</c:v>
                </c:pt>
                <c:pt idx="3">
                  <c:v>0.25</c:v>
                </c:pt>
                <c:pt idx="4">
                  <c:v>0.33333333333333331</c:v>
                </c:pt>
              </c:numCache>
            </c:numRef>
          </c:val>
          <c:extLst>
            <c:ext xmlns:c16="http://schemas.microsoft.com/office/drawing/2014/chart" uri="{C3380CC4-5D6E-409C-BE32-E72D297353CC}">
              <c16:uniqueId val="{00000002-73D0-4A4C-8D0B-380F1F8B6767}"/>
            </c:ext>
          </c:extLst>
        </c:ser>
        <c:ser>
          <c:idx val="3"/>
          <c:order val="3"/>
          <c:tx>
            <c:strRef>
              <c:f>'Pivot Tables and Anlaysis'!$E$102:$E$103</c:f>
              <c:strCache>
                <c:ptCount val="1"/>
                <c:pt idx="0">
                  <c:v>Missing Info</c:v>
                </c:pt>
              </c:strCache>
            </c:strRef>
          </c:tx>
          <c:spPr>
            <a:ln w="28575" cap="rnd">
              <a:solidFill>
                <a:schemeClr val="accent4"/>
              </a:solidFill>
              <a:round/>
            </a:ln>
            <a:effectLst/>
          </c:spPr>
          <c:marker>
            <c:symbol val="none"/>
          </c:marker>
          <c:cat>
            <c:strRef>
              <c:f>'Pivot Tables and Anlaysis'!$A$104:$A$109</c:f>
              <c:strCache>
                <c:ptCount val="5"/>
                <c:pt idx="0">
                  <c:v>Egypt</c:v>
                </c:pt>
                <c:pt idx="1">
                  <c:v>Jordan</c:v>
                </c:pt>
                <c:pt idx="2">
                  <c:v>Kuwait</c:v>
                </c:pt>
                <c:pt idx="3">
                  <c:v>Saudi Arabia</c:v>
                </c:pt>
                <c:pt idx="4">
                  <c:v>UAE</c:v>
                </c:pt>
              </c:strCache>
            </c:strRef>
          </c:cat>
          <c:val>
            <c:numRef>
              <c:f>'Pivot Tables and Anlaysis'!$E$104:$E$109</c:f>
              <c:numCache>
                <c:formatCode>0.00%</c:formatCode>
                <c:ptCount val="5"/>
                <c:pt idx="0">
                  <c:v>8.3333333333333329E-2</c:v>
                </c:pt>
                <c:pt idx="1">
                  <c:v>0.33333333333333331</c:v>
                </c:pt>
                <c:pt idx="2">
                  <c:v>0.41666666666666669</c:v>
                </c:pt>
                <c:pt idx="3">
                  <c:v>8.3333333333333329E-2</c:v>
                </c:pt>
                <c:pt idx="4">
                  <c:v>8.3333333333333329E-2</c:v>
                </c:pt>
              </c:numCache>
            </c:numRef>
          </c:val>
          <c:extLst>
            <c:ext xmlns:c16="http://schemas.microsoft.com/office/drawing/2014/chart" uri="{C3380CC4-5D6E-409C-BE32-E72D297353CC}">
              <c16:uniqueId val="{00000003-73D0-4A4C-8D0B-380F1F8B6767}"/>
            </c:ext>
          </c:extLst>
        </c:ser>
        <c:ser>
          <c:idx val="4"/>
          <c:order val="4"/>
          <c:tx>
            <c:strRef>
              <c:f>'Pivot Tables and Anlaysis'!$F$102:$F$103</c:f>
              <c:strCache>
                <c:ptCount val="1"/>
                <c:pt idx="0">
                  <c:v>Missing Documents</c:v>
                </c:pt>
              </c:strCache>
            </c:strRef>
          </c:tx>
          <c:spPr>
            <a:ln w="28575" cap="rnd">
              <a:solidFill>
                <a:schemeClr val="accent5"/>
              </a:solidFill>
              <a:round/>
            </a:ln>
            <a:effectLst/>
          </c:spPr>
          <c:marker>
            <c:symbol val="none"/>
          </c:marker>
          <c:cat>
            <c:strRef>
              <c:f>'Pivot Tables and Anlaysis'!$A$104:$A$109</c:f>
              <c:strCache>
                <c:ptCount val="5"/>
                <c:pt idx="0">
                  <c:v>Egypt</c:v>
                </c:pt>
                <c:pt idx="1">
                  <c:v>Jordan</c:v>
                </c:pt>
                <c:pt idx="2">
                  <c:v>Kuwait</c:v>
                </c:pt>
                <c:pt idx="3">
                  <c:v>Saudi Arabia</c:v>
                </c:pt>
                <c:pt idx="4">
                  <c:v>UAE</c:v>
                </c:pt>
              </c:strCache>
            </c:strRef>
          </c:cat>
          <c:val>
            <c:numRef>
              <c:f>'Pivot Tables and Anlaysis'!$F$104:$F$109</c:f>
              <c:numCache>
                <c:formatCode>0.00%</c:formatCode>
                <c:ptCount val="5"/>
                <c:pt idx="0">
                  <c:v>0.18181818181818182</c:v>
                </c:pt>
                <c:pt idx="1">
                  <c:v>9.0909090909090912E-2</c:v>
                </c:pt>
                <c:pt idx="2">
                  <c:v>0.27272727272727271</c:v>
                </c:pt>
                <c:pt idx="3">
                  <c:v>0.27272727272727271</c:v>
                </c:pt>
                <c:pt idx="4">
                  <c:v>0.18181818181818182</c:v>
                </c:pt>
              </c:numCache>
            </c:numRef>
          </c:val>
          <c:extLst>
            <c:ext xmlns:c16="http://schemas.microsoft.com/office/drawing/2014/chart" uri="{C3380CC4-5D6E-409C-BE32-E72D297353CC}">
              <c16:uniqueId val="{00000004-73D0-4A4C-8D0B-380F1F8B6767}"/>
            </c:ext>
          </c:extLst>
        </c:ser>
        <c:ser>
          <c:idx val="5"/>
          <c:order val="5"/>
          <c:tx>
            <c:strRef>
              <c:f>'Pivot Tables and Anlaysis'!$G$102:$G$103</c:f>
              <c:strCache>
                <c:ptCount val="1"/>
                <c:pt idx="0">
                  <c:v>Delay</c:v>
                </c:pt>
              </c:strCache>
            </c:strRef>
          </c:tx>
          <c:spPr>
            <a:ln w="28575" cap="rnd">
              <a:solidFill>
                <a:schemeClr val="accent6"/>
              </a:solidFill>
              <a:round/>
            </a:ln>
            <a:effectLst/>
          </c:spPr>
          <c:marker>
            <c:symbol val="none"/>
          </c:marker>
          <c:cat>
            <c:strRef>
              <c:f>'Pivot Tables and Anlaysis'!$A$104:$A$109</c:f>
              <c:strCache>
                <c:ptCount val="5"/>
                <c:pt idx="0">
                  <c:v>Egypt</c:v>
                </c:pt>
                <c:pt idx="1">
                  <c:v>Jordan</c:v>
                </c:pt>
                <c:pt idx="2">
                  <c:v>Kuwait</c:v>
                </c:pt>
                <c:pt idx="3">
                  <c:v>Saudi Arabia</c:v>
                </c:pt>
                <c:pt idx="4">
                  <c:v>UAE</c:v>
                </c:pt>
              </c:strCache>
            </c:strRef>
          </c:cat>
          <c:val>
            <c:numRef>
              <c:f>'Pivot Tables and Anlaysis'!$G$104:$G$109</c:f>
              <c:numCache>
                <c:formatCode>0.00%</c:formatCode>
                <c:ptCount val="5"/>
                <c:pt idx="0">
                  <c:v>0.45454545454545453</c:v>
                </c:pt>
                <c:pt idx="1">
                  <c:v>0.18181818181818182</c:v>
                </c:pt>
                <c:pt idx="2">
                  <c:v>0.27272727272727271</c:v>
                </c:pt>
                <c:pt idx="3">
                  <c:v>9.0909090909090912E-2</c:v>
                </c:pt>
                <c:pt idx="4">
                  <c:v>0</c:v>
                </c:pt>
              </c:numCache>
            </c:numRef>
          </c:val>
          <c:extLst>
            <c:ext xmlns:c16="http://schemas.microsoft.com/office/drawing/2014/chart" uri="{C3380CC4-5D6E-409C-BE32-E72D297353CC}">
              <c16:uniqueId val="{00000005-73D0-4A4C-8D0B-380F1F8B6767}"/>
            </c:ext>
          </c:extLst>
        </c:ser>
        <c:ser>
          <c:idx val="6"/>
          <c:order val="6"/>
          <c:tx>
            <c:strRef>
              <c:f>'Pivot Tables and Anlaysis'!$H$102:$H$103</c:f>
              <c:strCache>
                <c:ptCount val="1"/>
                <c:pt idx="0">
                  <c:v>Technical Issue</c:v>
                </c:pt>
              </c:strCache>
            </c:strRef>
          </c:tx>
          <c:spPr>
            <a:ln w="28575" cap="rnd">
              <a:solidFill>
                <a:schemeClr val="accent1">
                  <a:lumMod val="60000"/>
                </a:schemeClr>
              </a:solidFill>
              <a:round/>
            </a:ln>
            <a:effectLst/>
          </c:spPr>
          <c:marker>
            <c:symbol val="none"/>
          </c:marker>
          <c:cat>
            <c:strRef>
              <c:f>'Pivot Tables and Anlaysis'!$A$104:$A$109</c:f>
              <c:strCache>
                <c:ptCount val="5"/>
                <c:pt idx="0">
                  <c:v>Egypt</c:v>
                </c:pt>
                <c:pt idx="1">
                  <c:v>Jordan</c:v>
                </c:pt>
                <c:pt idx="2">
                  <c:v>Kuwait</c:v>
                </c:pt>
                <c:pt idx="3">
                  <c:v>Saudi Arabia</c:v>
                </c:pt>
                <c:pt idx="4">
                  <c:v>UAE</c:v>
                </c:pt>
              </c:strCache>
            </c:strRef>
          </c:cat>
          <c:val>
            <c:numRef>
              <c:f>'Pivot Tables and Anlaysis'!$H$104:$H$109</c:f>
              <c:numCache>
                <c:formatCode>0.00%</c:formatCode>
                <c:ptCount val="5"/>
                <c:pt idx="0">
                  <c:v>0.25</c:v>
                </c:pt>
                <c:pt idx="1">
                  <c:v>0.125</c:v>
                </c:pt>
                <c:pt idx="2">
                  <c:v>0.25</c:v>
                </c:pt>
                <c:pt idx="3">
                  <c:v>0.125</c:v>
                </c:pt>
                <c:pt idx="4">
                  <c:v>0.25</c:v>
                </c:pt>
              </c:numCache>
            </c:numRef>
          </c:val>
          <c:extLst>
            <c:ext xmlns:c16="http://schemas.microsoft.com/office/drawing/2014/chart" uri="{C3380CC4-5D6E-409C-BE32-E72D297353CC}">
              <c16:uniqueId val="{00000006-73D0-4A4C-8D0B-380F1F8B6767}"/>
            </c:ext>
          </c:extLst>
        </c:ser>
        <c:dLbls>
          <c:showLegendKey val="0"/>
          <c:showVal val="0"/>
          <c:showCatName val="0"/>
          <c:showSerName val="0"/>
          <c:showPercent val="0"/>
          <c:showBubbleSize val="0"/>
        </c:dLbls>
        <c:axId val="1270445119"/>
        <c:axId val="1270433471"/>
      </c:radarChart>
      <c:catAx>
        <c:axId val="1270445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33471"/>
        <c:crosses val="autoZero"/>
        <c:auto val="1"/>
        <c:lblAlgn val="ctr"/>
        <c:lblOffset val="100"/>
        <c:noMultiLvlLbl val="0"/>
      </c:catAx>
      <c:valAx>
        <c:axId val="12704334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4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Anlaysis!PivotTable15</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Aligner</a:t>
            </a:r>
            <a:r>
              <a:rPr lang="en-US" baseline="0"/>
              <a:t> type by Doctor Type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'Pivot Tables and Anlaysis'!$B$112:$B$113</c:f>
              <c:strCache>
                <c:ptCount val="1"/>
                <c:pt idx="0">
                  <c:v>Lower</c:v>
                </c:pt>
              </c:strCache>
            </c:strRef>
          </c:tx>
          <c:spPr>
            <a:solidFill>
              <a:schemeClr val="accent1"/>
            </a:solidFill>
            <a:ln>
              <a:noFill/>
            </a:ln>
            <a:effectLst/>
          </c:spPr>
          <c:invertIfNegative val="0"/>
          <c:cat>
            <c:strRef>
              <c:f>'Pivot Tables and Anlaysis'!$A$114:$A$116</c:f>
              <c:strCache>
                <c:ptCount val="2"/>
                <c:pt idx="0">
                  <c:v>General Dentist</c:v>
                </c:pt>
                <c:pt idx="1">
                  <c:v>Orthodontist</c:v>
                </c:pt>
              </c:strCache>
            </c:strRef>
          </c:cat>
          <c:val>
            <c:numRef>
              <c:f>'Pivot Tables and Anlaysis'!$B$114:$B$116</c:f>
              <c:numCache>
                <c:formatCode>0.00%</c:formatCode>
                <c:ptCount val="2"/>
                <c:pt idx="0">
                  <c:v>0.52</c:v>
                </c:pt>
                <c:pt idx="1">
                  <c:v>0.48</c:v>
                </c:pt>
              </c:numCache>
            </c:numRef>
          </c:val>
          <c:extLst>
            <c:ext xmlns:c16="http://schemas.microsoft.com/office/drawing/2014/chart" uri="{C3380CC4-5D6E-409C-BE32-E72D297353CC}">
              <c16:uniqueId val="{00000000-9A95-4BCB-A532-D8847C66CDF9}"/>
            </c:ext>
          </c:extLst>
        </c:ser>
        <c:ser>
          <c:idx val="1"/>
          <c:order val="1"/>
          <c:tx>
            <c:strRef>
              <c:f>'Pivot Tables and Anlaysis'!$C$112:$C$113</c:f>
              <c:strCache>
                <c:ptCount val="1"/>
                <c:pt idx="0">
                  <c:v>Full Set</c:v>
                </c:pt>
              </c:strCache>
            </c:strRef>
          </c:tx>
          <c:spPr>
            <a:solidFill>
              <a:schemeClr val="accent2"/>
            </a:solidFill>
            <a:ln>
              <a:noFill/>
            </a:ln>
            <a:effectLst/>
          </c:spPr>
          <c:invertIfNegative val="0"/>
          <c:cat>
            <c:strRef>
              <c:f>'Pivot Tables and Anlaysis'!$A$114:$A$116</c:f>
              <c:strCache>
                <c:ptCount val="2"/>
                <c:pt idx="0">
                  <c:v>General Dentist</c:v>
                </c:pt>
                <c:pt idx="1">
                  <c:v>Orthodontist</c:v>
                </c:pt>
              </c:strCache>
            </c:strRef>
          </c:cat>
          <c:val>
            <c:numRef>
              <c:f>'Pivot Tables and Anlaysis'!$C$114:$C$116</c:f>
              <c:numCache>
                <c:formatCode>0.00%</c:formatCode>
                <c:ptCount val="2"/>
                <c:pt idx="0">
                  <c:v>0.56521739130434778</c:v>
                </c:pt>
                <c:pt idx="1">
                  <c:v>0.43478260869565216</c:v>
                </c:pt>
              </c:numCache>
            </c:numRef>
          </c:val>
          <c:extLst>
            <c:ext xmlns:c16="http://schemas.microsoft.com/office/drawing/2014/chart" uri="{C3380CC4-5D6E-409C-BE32-E72D297353CC}">
              <c16:uniqueId val="{00000001-9A95-4BCB-A532-D8847C66CDF9}"/>
            </c:ext>
          </c:extLst>
        </c:ser>
        <c:ser>
          <c:idx val="2"/>
          <c:order val="2"/>
          <c:tx>
            <c:strRef>
              <c:f>'Pivot Tables and Anlaysis'!$D$112:$D$113</c:f>
              <c:strCache>
                <c:ptCount val="1"/>
                <c:pt idx="0">
                  <c:v>Upper</c:v>
                </c:pt>
              </c:strCache>
            </c:strRef>
          </c:tx>
          <c:spPr>
            <a:solidFill>
              <a:schemeClr val="accent3"/>
            </a:solidFill>
            <a:ln>
              <a:noFill/>
            </a:ln>
            <a:effectLst/>
          </c:spPr>
          <c:invertIfNegative val="0"/>
          <c:cat>
            <c:strRef>
              <c:f>'Pivot Tables and Anlaysis'!$A$114:$A$116</c:f>
              <c:strCache>
                <c:ptCount val="2"/>
                <c:pt idx="0">
                  <c:v>General Dentist</c:v>
                </c:pt>
                <c:pt idx="1">
                  <c:v>Orthodontist</c:v>
                </c:pt>
              </c:strCache>
            </c:strRef>
          </c:cat>
          <c:val>
            <c:numRef>
              <c:f>'Pivot Tables and Anlaysis'!$D$114:$D$116</c:f>
              <c:numCache>
                <c:formatCode>0.00%</c:formatCode>
                <c:ptCount val="2"/>
                <c:pt idx="0">
                  <c:v>0.47272727272727272</c:v>
                </c:pt>
                <c:pt idx="1">
                  <c:v>0.52727272727272723</c:v>
                </c:pt>
              </c:numCache>
            </c:numRef>
          </c:val>
          <c:extLst>
            <c:ext xmlns:c16="http://schemas.microsoft.com/office/drawing/2014/chart" uri="{C3380CC4-5D6E-409C-BE32-E72D297353CC}">
              <c16:uniqueId val="{00000002-9A95-4BCB-A532-D8847C66CDF9}"/>
            </c:ext>
          </c:extLst>
        </c:ser>
        <c:dLbls>
          <c:showLegendKey val="0"/>
          <c:showVal val="0"/>
          <c:showCatName val="0"/>
          <c:showSerName val="0"/>
          <c:showPercent val="0"/>
          <c:showBubbleSize val="0"/>
        </c:dLbls>
        <c:gapWidth val="219"/>
        <c:overlap val="-27"/>
        <c:axId val="1364916431"/>
        <c:axId val="1364915183"/>
      </c:barChart>
      <c:catAx>
        <c:axId val="1364916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915183"/>
        <c:crosses val="autoZero"/>
        <c:auto val="1"/>
        <c:lblAlgn val="ctr"/>
        <c:lblOffset val="100"/>
        <c:noMultiLvlLbl val="0"/>
      </c:catAx>
      <c:valAx>
        <c:axId val="13649151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9164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Anlaysis!PivotTable19</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Order</a:t>
            </a:r>
            <a:r>
              <a:rPr lang="en-US" b="1" baseline="0"/>
              <a:t> Status by Doctor Type </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'Pivot Tables and Anlaysis'!$B$117:$B$118</c:f>
              <c:strCache>
                <c:ptCount val="1"/>
                <c:pt idx="0">
                  <c:v>Completed</c:v>
                </c:pt>
              </c:strCache>
            </c:strRef>
          </c:tx>
          <c:spPr>
            <a:solidFill>
              <a:schemeClr val="accent1"/>
            </a:solidFill>
            <a:ln>
              <a:noFill/>
            </a:ln>
            <a:effectLst/>
          </c:spPr>
          <c:invertIfNegative val="0"/>
          <c:cat>
            <c:strRef>
              <c:f>'Pivot Tables and Anlaysis'!$A$119:$A$121</c:f>
              <c:strCache>
                <c:ptCount val="2"/>
                <c:pt idx="0">
                  <c:v>General Dentist</c:v>
                </c:pt>
                <c:pt idx="1">
                  <c:v>Orthodontist</c:v>
                </c:pt>
              </c:strCache>
            </c:strRef>
          </c:cat>
          <c:val>
            <c:numRef>
              <c:f>'Pivot Tables and Anlaysis'!$B$119:$B$121</c:f>
              <c:numCache>
                <c:formatCode>0.00%</c:formatCode>
                <c:ptCount val="2"/>
                <c:pt idx="0">
                  <c:v>0.50420168067226889</c:v>
                </c:pt>
                <c:pt idx="1">
                  <c:v>0.49579831932773111</c:v>
                </c:pt>
              </c:numCache>
            </c:numRef>
          </c:val>
          <c:extLst>
            <c:ext xmlns:c16="http://schemas.microsoft.com/office/drawing/2014/chart" uri="{C3380CC4-5D6E-409C-BE32-E72D297353CC}">
              <c16:uniqueId val="{00000000-2BEA-4518-A0BB-B6EC07576F54}"/>
            </c:ext>
          </c:extLst>
        </c:ser>
        <c:ser>
          <c:idx val="1"/>
          <c:order val="1"/>
          <c:tx>
            <c:strRef>
              <c:f>'Pivot Tables and Anlaysis'!$C$117:$C$118</c:f>
              <c:strCache>
                <c:ptCount val="1"/>
                <c:pt idx="0">
                  <c:v>Cancelled</c:v>
                </c:pt>
              </c:strCache>
            </c:strRef>
          </c:tx>
          <c:spPr>
            <a:solidFill>
              <a:schemeClr val="accent2"/>
            </a:solidFill>
            <a:ln>
              <a:noFill/>
            </a:ln>
            <a:effectLst/>
          </c:spPr>
          <c:invertIfNegative val="0"/>
          <c:cat>
            <c:strRef>
              <c:f>'Pivot Tables and Anlaysis'!$A$119:$A$121</c:f>
              <c:strCache>
                <c:ptCount val="2"/>
                <c:pt idx="0">
                  <c:v>General Dentist</c:v>
                </c:pt>
                <c:pt idx="1">
                  <c:v>Orthodontist</c:v>
                </c:pt>
              </c:strCache>
            </c:strRef>
          </c:cat>
          <c:val>
            <c:numRef>
              <c:f>'Pivot Tables and Anlaysis'!$C$119:$C$121</c:f>
              <c:numCache>
                <c:formatCode>0.00%</c:formatCode>
                <c:ptCount val="2"/>
                <c:pt idx="0">
                  <c:v>0.51020408163265307</c:v>
                </c:pt>
                <c:pt idx="1">
                  <c:v>0.48979591836734693</c:v>
                </c:pt>
              </c:numCache>
            </c:numRef>
          </c:val>
          <c:extLst>
            <c:ext xmlns:c16="http://schemas.microsoft.com/office/drawing/2014/chart" uri="{C3380CC4-5D6E-409C-BE32-E72D297353CC}">
              <c16:uniqueId val="{00000001-2BEA-4518-A0BB-B6EC07576F54}"/>
            </c:ext>
          </c:extLst>
        </c:ser>
        <c:ser>
          <c:idx val="2"/>
          <c:order val="2"/>
          <c:tx>
            <c:strRef>
              <c:f>'Pivot Tables and Anlaysis'!$D$117:$D$118</c:f>
              <c:strCache>
                <c:ptCount val="1"/>
                <c:pt idx="0">
                  <c:v>Incomplete</c:v>
                </c:pt>
              </c:strCache>
            </c:strRef>
          </c:tx>
          <c:spPr>
            <a:solidFill>
              <a:schemeClr val="accent3"/>
            </a:solidFill>
            <a:ln>
              <a:noFill/>
            </a:ln>
            <a:effectLst/>
          </c:spPr>
          <c:invertIfNegative val="0"/>
          <c:cat>
            <c:strRef>
              <c:f>'Pivot Tables and Anlaysis'!$A$119:$A$121</c:f>
              <c:strCache>
                <c:ptCount val="2"/>
                <c:pt idx="0">
                  <c:v>General Dentist</c:v>
                </c:pt>
                <c:pt idx="1">
                  <c:v>Orthodontist</c:v>
                </c:pt>
              </c:strCache>
            </c:strRef>
          </c:cat>
          <c:val>
            <c:numRef>
              <c:f>'Pivot Tables and Anlaysis'!$D$119:$D$121</c:f>
              <c:numCache>
                <c:formatCode>0.00%</c:formatCode>
                <c:ptCount val="2"/>
                <c:pt idx="0">
                  <c:v>0.61290322580645162</c:v>
                </c:pt>
                <c:pt idx="1">
                  <c:v>0.38709677419354838</c:v>
                </c:pt>
              </c:numCache>
            </c:numRef>
          </c:val>
          <c:extLst>
            <c:ext xmlns:c16="http://schemas.microsoft.com/office/drawing/2014/chart" uri="{C3380CC4-5D6E-409C-BE32-E72D297353CC}">
              <c16:uniqueId val="{00000002-2BEA-4518-A0BB-B6EC07576F54}"/>
            </c:ext>
          </c:extLst>
        </c:ser>
        <c:dLbls>
          <c:showLegendKey val="0"/>
          <c:showVal val="0"/>
          <c:showCatName val="0"/>
          <c:showSerName val="0"/>
          <c:showPercent val="0"/>
          <c:showBubbleSize val="0"/>
        </c:dLbls>
        <c:gapWidth val="219"/>
        <c:overlap val="-27"/>
        <c:axId val="1270438047"/>
        <c:axId val="1270436799"/>
      </c:barChart>
      <c:catAx>
        <c:axId val="127043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36799"/>
        <c:crosses val="autoZero"/>
        <c:auto val="1"/>
        <c:lblAlgn val="ctr"/>
        <c:lblOffset val="100"/>
        <c:noMultiLvlLbl val="0"/>
      </c:catAx>
      <c:valAx>
        <c:axId val="12704367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380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Anlaysis!PivotTable25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Percentage of Orders by Issue Reason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and Anlaysis'!$B$73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Anlaysis'!$A$74:$A$81</c:f>
              <c:strCache>
                <c:ptCount val="7"/>
                <c:pt idx="0">
                  <c:v>Customer Cancelled</c:v>
                </c:pt>
                <c:pt idx="1">
                  <c:v>No Response</c:v>
                </c:pt>
                <c:pt idx="2">
                  <c:v>Quality Issue</c:v>
                </c:pt>
                <c:pt idx="3">
                  <c:v>Missing Info</c:v>
                </c:pt>
                <c:pt idx="4">
                  <c:v>Missing Documents</c:v>
                </c:pt>
                <c:pt idx="5">
                  <c:v>Delay</c:v>
                </c:pt>
                <c:pt idx="6">
                  <c:v>Technical Issue</c:v>
                </c:pt>
              </c:strCache>
            </c:strRef>
          </c:cat>
          <c:val>
            <c:numRef>
              <c:f>'Pivot Tables and Anlaysis'!$B$74:$B$81</c:f>
              <c:numCache>
                <c:formatCode>0.00%</c:formatCode>
                <c:ptCount val="7"/>
                <c:pt idx="0">
                  <c:v>0.17499999999999999</c:v>
                </c:pt>
                <c:pt idx="1">
                  <c:v>0.15</c:v>
                </c:pt>
                <c:pt idx="2">
                  <c:v>0.15</c:v>
                </c:pt>
                <c:pt idx="3">
                  <c:v>0.15</c:v>
                </c:pt>
                <c:pt idx="4">
                  <c:v>0.13750000000000001</c:v>
                </c:pt>
                <c:pt idx="5">
                  <c:v>0.13750000000000001</c:v>
                </c:pt>
                <c:pt idx="6">
                  <c:v>0.1</c:v>
                </c:pt>
              </c:numCache>
            </c:numRef>
          </c:val>
          <c:extLst>
            <c:ext xmlns:c16="http://schemas.microsoft.com/office/drawing/2014/chart" uri="{C3380CC4-5D6E-409C-BE32-E72D297353CC}">
              <c16:uniqueId val="{00000000-6225-46A5-B417-2DDBBCB58D8E}"/>
            </c:ext>
          </c:extLst>
        </c:ser>
        <c:dLbls>
          <c:showLegendKey val="0"/>
          <c:showVal val="0"/>
          <c:showCatName val="0"/>
          <c:showSerName val="0"/>
          <c:showPercent val="0"/>
          <c:showBubbleSize val="0"/>
        </c:dLbls>
        <c:gapWidth val="219"/>
        <c:overlap val="-27"/>
        <c:axId val="413758704"/>
        <c:axId val="413754544"/>
      </c:barChart>
      <c:catAx>
        <c:axId val="41375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754544"/>
        <c:crosses val="autoZero"/>
        <c:auto val="1"/>
        <c:lblAlgn val="ctr"/>
        <c:lblOffset val="100"/>
        <c:noMultiLvlLbl val="0"/>
      </c:catAx>
      <c:valAx>
        <c:axId val="4137545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758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Anlaysis!PivotTable7</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Order</a:t>
            </a:r>
            <a:r>
              <a:rPr lang="en-US" b="1" baseline="0"/>
              <a:t> per Years (2024 - 2025)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pivotFmt>
      <c:pivotFmt>
        <c:idx val="1"/>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6"/>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6"/>
          </a:solidFill>
          <a:ln w="19050">
            <a:solidFill>
              <a:schemeClr val="lt1"/>
            </a:solidFill>
          </a:ln>
          <a:effectLst/>
        </c:spPr>
      </c:pivotFmt>
    </c:pivotFmts>
    <c:plotArea>
      <c:layout/>
      <c:pieChart>
        <c:varyColors val="1"/>
        <c:ser>
          <c:idx val="0"/>
          <c:order val="0"/>
          <c:tx>
            <c:strRef>
              <c:f>'Pivot Tables and Anlaysis'!$H$31</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F756-4C55-AE7C-2429474C62C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F756-4C55-AE7C-2429474C62C1}"/>
              </c:ext>
            </c:extLst>
          </c:dPt>
          <c:dLbls>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F756-4C55-AE7C-2429474C62C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 and Anlaysis'!$G$32:$G$34</c:f>
              <c:strCache>
                <c:ptCount val="2"/>
                <c:pt idx="0">
                  <c:v>2024</c:v>
                </c:pt>
                <c:pt idx="1">
                  <c:v>2025</c:v>
                </c:pt>
              </c:strCache>
            </c:strRef>
          </c:cat>
          <c:val>
            <c:numRef>
              <c:f>'Pivot Tables and Anlaysis'!$H$32:$H$34</c:f>
              <c:numCache>
                <c:formatCode>0.00%</c:formatCode>
                <c:ptCount val="2"/>
                <c:pt idx="0">
                  <c:v>0.38190954773869346</c:v>
                </c:pt>
                <c:pt idx="1">
                  <c:v>0.61809045226130654</c:v>
                </c:pt>
              </c:numCache>
            </c:numRef>
          </c:val>
          <c:extLst>
            <c:ext xmlns:c16="http://schemas.microsoft.com/office/drawing/2014/chart" uri="{C3380CC4-5D6E-409C-BE32-E72D297353CC}">
              <c16:uniqueId val="{00000004-F756-4C55-AE7C-2429474C62C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Anlaysis!PivotTable10</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Order Status Distribution by Year (2024–2025)</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lumMod val="60000"/>
              <a:lumOff val="40000"/>
            </a:schemeClr>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lumMod val="60000"/>
              <a:lumOff val="40000"/>
            </a:schemeClr>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'Pivot Tables and Anlaysis'!$K$31:$K$32</c:f>
              <c:strCache>
                <c:ptCount val="1"/>
                <c:pt idx="0">
                  <c:v>Completed</c:v>
                </c:pt>
              </c:strCache>
            </c:strRef>
          </c:tx>
          <c:spPr>
            <a:solidFill>
              <a:schemeClr val="accent1">
                <a:lumMod val="60000"/>
                <a:lumOff val="40000"/>
              </a:schemeClr>
            </a:solidFill>
            <a:ln>
              <a:noFill/>
            </a:ln>
            <a:effectLst/>
          </c:spPr>
          <c:invertIfNegative val="0"/>
          <c:cat>
            <c:strRef>
              <c:f>'Pivot Tables and Anlaysis'!$J$33:$J$35</c:f>
              <c:strCache>
                <c:ptCount val="2"/>
                <c:pt idx="0">
                  <c:v>2024</c:v>
                </c:pt>
                <c:pt idx="1">
                  <c:v>2025</c:v>
                </c:pt>
              </c:strCache>
            </c:strRef>
          </c:cat>
          <c:val>
            <c:numRef>
              <c:f>'Pivot Tables and Anlaysis'!$K$33:$K$35</c:f>
              <c:numCache>
                <c:formatCode>0.00%</c:formatCode>
                <c:ptCount val="2"/>
                <c:pt idx="0">
                  <c:v>0.21608040201005024</c:v>
                </c:pt>
                <c:pt idx="1">
                  <c:v>0.38190954773869346</c:v>
                </c:pt>
              </c:numCache>
            </c:numRef>
          </c:val>
          <c:extLst>
            <c:ext xmlns:c16="http://schemas.microsoft.com/office/drawing/2014/chart" uri="{C3380CC4-5D6E-409C-BE32-E72D297353CC}">
              <c16:uniqueId val="{00000000-719B-4648-B539-CE821FB533C5}"/>
            </c:ext>
          </c:extLst>
        </c:ser>
        <c:ser>
          <c:idx val="1"/>
          <c:order val="1"/>
          <c:tx>
            <c:strRef>
              <c:f>'Pivot Tables and Anlaysis'!$L$31:$L$32</c:f>
              <c:strCache>
                <c:ptCount val="1"/>
                <c:pt idx="0">
                  <c:v>Cancelled</c:v>
                </c:pt>
              </c:strCache>
            </c:strRef>
          </c:tx>
          <c:spPr>
            <a:solidFill>
              <a:schemeClr val="accent2"/>
            </a:solidFill>
            <a:ln>
              <a:noFill/>
            </a:ln>
            <a:effectLst/>
          </c:spPr>
          <c:invertIfNegative val="0"/>
          <c:cat>
            <c:strRef>
              <c:f>'Pivot Tables and Anlaysis'!$J$33:$J$35</c:f>
              <c:strCache>
                <c:ptCount val="2"/>
                <c:pt idx="0">
                  <c:v>2024</c:v>
                </c:pt>
                <c:pt idx="1">
                  <c:v>2025</c:v>
                </c:pt>
              </c:strCache>
            </c:strRef>
          </c:cat>
          <c:val>
            <c:numRef>
              <c:f>'Pivot Tables and Anlaysis'!$L$33:$L$35</c:f>
              <c:numCache>
                <c:formatCode>0.00%</c:formatCode>
                <c:ptCount val="2"/>
                <c:pt idx="0">
                  <c:v>8.5427135678391955E-2</c:v>
                </c:pt>
                <c:pt idx="1">
                  <c:v>0.16080402010050251</c:v>
                </c:pt>
              </c:numCache>
            </c:numRef>
          </c:val>
          <c:extLst>
            <c:ext xmlns:c16="http://schemas.microsoft.com/office/drawing/2014/chart" uri="{C3380CC4-5D6E-409C-BE32-E72D297353CC}">
              <c16:uniqueId val="{00000001-719B-4648-B539-CE821FB533C5}"/>
            </c:ext>
          </c:extLst>
        </c:ser>
        <c:ser>
          <c:idx val="2"/>
          <c:order val="2"/>
          <c:tx>
            <c:strRef>
              <c:f>'Pivot Tables and Anlaysis'!$M$31:$M$32</c:f>
              <c:strCache>
                <c:ptCount val="1"/>
                <c:pt idx="0">
                  <c:v>Incomplete</c:v>
                </c:pt>
              </c:strCache>
            </c:strRef>
          </c:tx>
          <c:spPr>
            <a:solidFill>
              <a:schemeClr val="accent3"/>
            </a:solidFill>
            <a:ln>
              <a:noFill/>
            </a:ln>
            <a:effectLst/>
          </c:spPr>
          <c:invertIfNegative val="0"/>
          <c:cat>
            <c:strRef>
              <c:f>'Pivot Tables and Anlaysis'!$J$33:$J$35</c:f>
              <c:strCache>
                <c:ptCount val="2"/>
                <c:pt idx="0">
                  <c:v>2024</c:v>
                </c:pt>
                <c:pt idx="1">
                  <c:v>2025</c:v>
                </c:pt>
              </c:strCache>
            </c:strRef>
          </c:cat>
          <c:val>
            <c:numRef>
              <c:f>'Pivot Tables and Anlaysis'!$M$33:$M$35</c:f>
              <c:numCache>
                <c:formatCode>0.00%</c:formatCode>
                <c:ptCount val="2"/>
                <c:pt idx="0">
                  <c:v>8.0402010050251257E-2</c:v>
                </c:pt>
                <c:pt idx="1">
                  <c:v>7.5376884422110546E-2</c:v>
                </c:pt>
              </c:numCache>
            </c:numRef>
          </c:val>
          <c:extLst>
            <c:ext xmlns:c16="http://schemas.microsoft.com/office/drawing/2014/chart" uri="{C3380CC4-5D6E-409C-BE32-E72D297353CC}">
              <c16:uniqueId val="{00000002-719B-4648-B539-CE821FB533C5}"/>
            </c:ext>
          </c:extLst>
        </c:ser>
        <c:dLbls>
          <c:showLegendKey val="0"/>
          <c:showVal val="0"/>
          <c:showCatName val="0"/>
          <c:showSerName val="0"/>
          <c:showPercent val="0"/>
          <c:showBubbleSize val="0"/>
        </c:dLbls>
        <c:gapWidth val="219"/>
        <c:overlap val="-27"/>
        <c:axId val="1270428895"/>
        <c:axId val="1270434719"/>
      </c:barChart>
      <c:catAx>
        <c:axId val="1270428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34719"/>
        <c:crosses val="autoZero"/>
        <c:auto val="1"/>
        <c:lblAlgn val="ctr"/>
        <c:lblOffset val="100"/>
        <c:noMultiLvlLbl val="0"/>
      </c:catAx>
      <c:valAx>
        <c:axId val="12704347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28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Anlaysis!PivotTable26</c:name>
    <c:fmtId val="1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300" b="1" i="0" u="none" strike="noStrike" baseline="0"/>
              <a:t>Customer Cancellations by Country (%)</a:t>
            </a:r>
            <a:endParaRPr lang="en-US" sz="13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3">
              <a:lumMod val="75000"/>
            </a:schemeClr>
          </a:solidFill>
          <a:ln w="19050">
            <a:solidFill>
              <a:schemeClr val="lt1"/>
            </a:solidFill>
          </a:ln>
          <a:effectLst/>
        </c:spPr>
      </c:pivotFmt>
      <c:pivotFmt>
        <c:idx val="2"/>
        <c:spPr>
          <a:solidFill>
            <a:schemeClr val="bg1">
              <a:lumMod val="65000"/>
            </a:schemeClr>
          </a:solidFill>
          <a:ln w="19050">
            <a:solidFill>
              <a:schemeClr val="lt1"/>
            </a:solidFill>
          </a:ln>
          <a:effectLst/>
        </c:spPr>
      </c:pivotFmt>
      <c:pivotFmt>
        <c:idx val="3"/>
        <c:spPr>
          <a:solidFill>
            <a:schemeClr val="accent5">
              <a:lumMod val="50000"/>
            </a:schemeClr>
          </a:solidFill>
          <a:ln w="19050">
            <a:solidFill>
              <a:schemeClr val="lt1"/>
            </a:solidFill>
          </a:ln>
          <a:effectLst/>
        </c:spPr>
      </c:pivotFmt>
      <c:pivotFmt>
        <c:idx val="4"/>
        <c:spPr>
          <a:solidFill>
            <a:schemeClr val="tx1">
              <a:lumMod val="75000"/>
              <a:lumOff val="25000"/>
            </a:schemeClr>
          </a:solidFill>
          <a:ln w="19050">
            <a:solidFill>
              <a:schemeClr val="lt1"/>
            </a:solidFill>
          </a:ln>
          <a:effectLst/>
        </c:spPr>
      </c:pivotFmt>
      <c:pivotFmt>
        <c:idx val="5"/>
        <c:spPr>
          <a:solidFill>
            <a:schemeClr val="accent6">
              <a:lumMod val="75000"/>
            </a:schemeClr>
          </a:solidFill>
          <a:ln w="19050">
            <a:solidFill>
              <a:schemeClr val="lt1"/>
            </a:solidFill>
          </a:ln>
          <a:effectLst/>
        </c:spPr>
      </c:pivotFmt>
    </c:pivotFmts>
    <c:plotArea>
      <c:layout/>
      <c:pieChart>
        <c:varyColors val="1"/>
        <c:ser>
          <c:idx val="0"/>
          <c:order val="0"/>
          <c:tx>
            <c:strRef>
              <c:f>'Pivot Tables and Anlaysis'!$B$83:$B$84</c:f>
              <c:strCache>
                <c:ptCount val="1"/>
                <c:pt idx="0">
                  <c:v>Customer Cancelled</c:v>
                </c:pt>
              </c:strCache>
            </c:strRef>
          </c:tx>
          <c:spPr>
            <a:solidFill>
              <a:srgbClr val="FFC000"/>
            </a:solidFill>
          </c:spPr>
          <c:dPt>
            <c:idx val="0"/>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7-ABB6-463B-9846-DB048B23FA3A}"/>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F-ABB6-463B-9846-DB048B23FA3A}"/>
              </c:ext>
            </c:extLst>
          </c:dPt>
          <c:dPt>
            <c:idx val="2"/>
            <c:bubble3D val="0"/>
            <c:spPr>
              <a:solidFill>
                <a:schemeClr val="tx1">
                  <a:lumMod val="75000"/>
                  <a:lumOff val="25000"/>
                </a:schemeClr>
              </a:solidFill>
              <a:ln w="19050">
                <a:solidFill>
                  <a:schemeClr val="lt1"/>
                </a:solidFill>
              </a:ln>
              <a:effectLst/>
            </c:spPr>
            <c:extLst>
              <c:ext xmlns:c16="http://schemas.microsoft.com/office/drawing/2014/chart" uri="{C3380CC4-5D6E-409C-BE32-E72D297353CC}">
                <c16:uniqueId val="{00000014-ABB6-463B-9846-DB048B23FA3A}"/>
              </c:ext>
            </c:extLst>
          </c:dPt>
          <c:dPt>
            <c:idx val="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D-ABB6-463B-9846-DB048B23FA3A}"/>
              </c:ext>
            </c:extLst>
          </c:dPt>
          <c:dPt>
            <c:idx val="4"/>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6-ABB6-463B-9846-DB048B23FA3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 and Anlaysis'!$A$85:$A$90</c:f>
              <c:strCache>
                <c:ptCount val="5"/>
                <c:pt idx="0">
                  <c:v>Egypt</c:v>
                </c:pt>
                <c:pt idx="1">
                  <c:v>Jordan</c:v>
                </c:pt>
                <c:pt idx="2">
                  <c:v>Kuwait</c:v>
                </c:pt>
                <c:pt idx="3">
                  <c:v>Saudi Arabia</c:v>
                </c:pt>
                <c:pt idx="4">
                  <c:v>UAE</c:v>
                </c:pt>
              </c:strCache>
            </c:strRef>
          </c:cat>
          <c:val>
            <c:numRef>
              <c:f>'Pivot Tables and Anlaysis'!$B$85:$B$90</c:f>
              <c:numCache>
                <c:formatCode>0.00%</c:formatCode>
                <c:ptCount val="5"/>
                <c:pt idx="0">
                  <c:v>0.21428571428571427</c:v>
                </c:pt>
                <c:pt idx="1">
                  <c:v>7.1428571428571425E-2</c:v>
                </c:pt>
                <c:pt idx="2">
                  <c:v>0.2857142857142857</c:v>
                </c:pt>
                <c:pt idx="3">
                  <c:v>7.1428571428571425E-2</c:v>
                </c:pt>
                <c:pt idx="4">
                  <c:v>0.35714285714285715</c:v>
                </c:pt>
              </c:numCache>
            </c:numRef>
          </c:val>
          <c:extLst>
            <c:ext xmlns:c16="http://schemas.microsoft.com/office/drawing/2014/chart" uri="{C3380CC4-5D6E-409C-BE32-E72D297353CC}">
              <c16:uniqueId val="{00000000-ABB6-463B-9846-DB048B23FA3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Anlaysis!PivotTable31</c:name>
    <c:fmtId val="1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500" b="1" i="0" u="none" strike="noStrike" baseline="0"/>
              <a:t>Distribution of </a:t>
            </a:r>
            <a:r>
              <a:rPr lang="en-US" sz="1500" b="1" baseline="0">
                <a:effectLst/>
              </a:rPr>
              <a:t>Faliuer Reason </a:t>
            </a:r>
            <a:endParaRPr lang="en-US" sz="15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sz="1500" b="1" i="0" u="none" strike="noStrike" baseline="0"/>
              <a:t> by Doctor Type</a:t>
            </a:r>
            <a:endParaRPr lang="en-US" sz="1500" b="1"/>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bg2">
              <a:lumMod val="25000"/>
            </a:schemeClr>
          </a:solidFill>
          <a:ln>
            <a:noFill/>
          </a:ln>
          <a:effectLst/>
        </c:spPr>
        <c:marker>
          <c:symbol val="none"/>
        </c:marker>
      </c:pivotFmt>
      <c:pivotFmt>
        <c:idx val="1"/>
        <c:spPr>
          <a:solidFill>
            <a:schemeClr val="accent6">
              <a:lumMod val="75000"/>
            </a:schemeClr>
          </a:solidFill>
          <a:ln>
            <a:noFill/>
          </a:ln>
          <a:effectLst/>
        </c:spPr>
        <c:marker>
          <c:symbol val="none"/>
        </c:marker>
      </c:pivotFmt>
      <c:pivotFmt>
        <c:idx val="2"/>
        <c:spPr>
          <a:solidFill>
            <a:schemeClr val="accent5">
              <a:lumMod val="50000"/>
            </a:schemeClr>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lumMod val="75000"/>
            </a:schemeClr>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Tables and Anlaysis'!$B$123:$B$124</c:f>
              <c:strCache>
                <c:ptCount val="1"/>
                <c:pt idx="0">
                  <c:v>Customer Cancelled</c:v>
                </c:pt>
              </c:strCache>
            </c:strRef>
          </c:tx>
          <c:spPr>
            <a:solidFill>
              <a:schemeClr val="bg2">
                <a:lumMod val="25000"/>
              </a:schemeClr>
            </a:solidFill>
            <a:ln>
              <a:noFill/>
            </a:ln>
            <a:effectLst/>
          </c:spPr>
          <c:invertIfNegative val="0"/>
          <c:cat>
            <c:strRef>
              <c:f>'Pivot Tables and Anlaysis'!$A$125:$A$127</c:f>
              <c:strCache>
                <c:ptCount val="2"/>
                <c:pt idx="0">
                  <c:v>General Dentist</c:v>
                </c:pt>
                <c:pt idx="1">
                  <c:v>Orthodontist</c:v>
                </c:pt>
              </c:strCache>
            </c:strRef>
          </c:cat>
          <c:val>
            <c:numRef>
              <c:f>'Pivot Tables and Anlaysis'!$B$125:$B$127</c:f>
              <c:numCache>
                <c:formatCode>0.00%</c:formatCode>
                <c:ptCount val="2"/>
                <c:pt idx="0">
                  <c:v>0.11363636363636363</c:v>
                </c:pt>
                <c:pt idx="1">
                  <c:v>0.25</c:v>
                </c:pt>
              </c:numCache>
            </c:numRef>
          </c:val>
          <c:extLst>
            <c:ext xmlns:c16="http://schemas.microsoft.com/office/drawing/2014/chart" uri="{C3380CC4-5D6E-409C-BE32-E72D297353CC}">
              <c16:uniqueId val="{00000000-F2BC-4261-8CC5-F896BA33394C}"/>
            </c:ext>
          </c:extLst>
        </c:ser>
        <c:ser>
          <c:idx val="1"/>
          <c:order val="1"/>
          <c:tx>
            <c:strRef>
              <c:f>'Pivot Tables and Anlaysis'!$C$123:$C$124</c:f>
              <c:strCache>
                <c:ptCount val="1"/>
                <c:pt idx="0">
                  <c:v>Delay</c:v>
                </c:pt>
              </c:strCache>
            </c:strRef>
          </c:tx>
          <c:spPr>
            <a:solidFill>
              <a:schemeClr val="accent6">
                <a:lumMod val="75000"/>
              </a:schemeClr>
            </a:solidFill>
            <a:ln>
              <a:noFill/>
            </a:ln>
            <a:effectLst/>
          </c:spPr>
          <c:invertIfNegative val="0"/>
          <c:cat>
            <c:strRef>
              <c:f>'Pivot Tables and Anlaysis'!$A$125:$A$127</c:f>
              <c:strCache>
                <c:ptCount val="2"/>
                <c:pt idx="0">
                  <c:v>General Dentist</c:v>
                </c:pt>
                <c:pt idx="1">
                  <c:v>Orthodontist</c:v>
                </c:pt>
              </c:strCache>
            </c:strRef>
          </c:cat>
          <c:val>
            <c:numRef>
              <c:f>'Pivot Tables and Anlaysis'!$C$125:$C$127</c:f>
              <c:numCache>
                <c:formatCode>0.00%</c:formatCode>
                <c:ptCount val="2"/>
                <c:pt idx="0">
                  <c:v>0.18181818181818182</c:v>
                </c:pt>
                <c:pt idx="1">
                  <c:v>8.3333333333333329E-2</c:v>
                </c:pt>
              </c:numCache>
            </c:numRef>
          </c:val>
          <c:extLst>
            <c:ext xmlns:c16="http://schemas.microsoft.com/office/drawing/2014/chart" uri="{C3380CC4-5D6E-409C-BE32-E72D297353CC}">
              <c16:uniqueId val="{00000001-F2BC-4261-8CC5-F896BA33394C}"/>
            </c:ext>
          </c:extLst>
        </c:ser>
        <c:ser>
          <c:idx val="2"/>
          <c:order val="2"/>
          <c:tx>
            <c:strRef>
              <c:f>'Pivot Tables and Anlaysis'!$D$123:$D$124</c:f>
              <c:strCache>
                <c:ptCount val="1"/>
                <c:pt idx="0">
                  <c:v>Missing Documents</c:v>
                </c:pt>
              </c:strCache>
            </c:strRef>
          </c:tx>
          <c:spPr>
            <a:solidFill>
              <a:schemeClr val="accent5">
                <a:lumMod val="50000"/>
              </a:schemeClr>
            </a:solidFill>
            <a:ln>
              <a:noFill/>
            </a:ln>
            <a:effectLst/>
          </c:spPr>
          <c:invertIfNegative val="0"/>
          <c:cat>
            <c:strRef>
              <c:f>'Pivot Tables and Anlaysis'!$A$125:$A$127</c:f>
              <c:strCache>
                <c:ptCount val="2"/>
                <c:pt idx="0">
                  <c:v>General Dentist</c:v>
                </c:pt>
                <c:pt idx="1">
                  <c:v>Orthodontist</c:v>
                </c:pt>
              </c:strCache>
            </c:strRef>
          </c:cat>
          <c:val>
            <c:numRef>
              <c:f>'Pivot Tables and Anlaysis'!$D$125:$D$127</c:f>
              <c:numCache>
                <c:formatCode>0.00%</c:formatCode>
                <c:ptCount val="2"/>
                <c:pt idx="0">
                  <c:v>0.11363636363636363</c:v>
                </c:pt>
                <c:pt idx="1">
                  <c:v>0.16666666666666666</c:v>
                </c:pt>
              </c:numCache>
            </c:numRef>
          </c:val>
          <c:extLst>
            <c:ext xmlns:c16="http://schemas.microsoft.com/office/drawing/2014/chart" uri="{C3380CC4-5D6E-409C-BE32-E72D297353CC}">
              <c16:uniqueId val="{00000002-F2BC-4261-8CC5-F896BA33394C}"/>
            </c:ext>
          </c:extLst>
        </c:ser>
        <c:ser>
          <c:idx val="3"/>
          <c:order val="3"/>
          <c:tx>
            <c:strRef>
              <c:f>'Pivot Tables and Anlaysis'!$E$123:$E$124</c:f>
              <c:strCache>
                <c:ptCount val="1"/>
                <c:pt idx="0">
                  <c:v>Missing Info</c:v>
                </c:pt>
              </c:strCache>
            </c:strRef>
          </c:tx>
          <c:spPr>
            <a:solidFill>
              <a:schemeClr val="accent4"/>
            </a:solidFill>
            <a:ln>
              <a:noFill/>
            </a:ln>
            <a:effectLst/>
          </c:spPr>
          <c:invertIfNegative val="0"/>
          <c:cat>
            <c:strRef>
              <c:f>'Pivot Tables and Anlaysis'!$A$125:$A$127</c:f>
              <c:strCache>
                <c:ptCount val="2"/>
                <c:pt idx="0">
                  <c:v>General Dentist</c:v>
                </c:pt>
                <c:pt idx="1">
                  <c:v>Orthodontist</c:v>
                </c:pt>
              </c:strCache>
            </c:strRef>
          </c:cat>
          <c:val>
            <c:numRef>
              <c:f>'Pivot Tables and Anlaysis'!$E$125:$E$127</c:f>
              <c:numCache>
                <c:formatCode>0.00%</c:formatCode>
                <c:ptCount val="2"/>
                <c:pt idx="0">
                  <c:v>0.15909090909090909</c:v>
                </c:pt>
                <c:pt idx="1">
                  <c:v>0.1388888888888889</c:v>
                </c:pt>
              </c:numCache>
            </c:numRef>
          </c:val>
          <c:extLst>
            <c:ext xmlns:c16="http://schemas.microsoft.com/office/drawing/2014/chart" uri="{C3380CC4-5D6E-409C-BE32-E72D297353CC}">
              <c16:uniqueId val="{00000003-F2BC-4261-8CC5-F896BA33394C}"/>
            </c:ext>
          </c:extLst>
        </c:ser>
        <c:ser>
          <c:idx val="4"/>
          <c:order val="4"/>
          <c:tx>
            <c:strRef>
              <c:f>'Pivot Tables and Anlaysis'!$F$123:$F$124</c:f>
              <c:strCache>
                <c:ptCount val="1"/>
                <c:pt idx="0">
                  <c:v>No Response</c:v>
                </c:pt>
              </c:strCache>
            </c:strRef>
          </c:tx>
          <c:spPr>
            <a:solidFill>
              <a:schemeClr val="accent5"/>
            </a:solidFill>
            <a:ln>
              <a:noFill/>
            </a:ln>
            <a:effectLst/>
          </c:spPr>
          <c:invertIfNegative val="0"/>
          <c:cat>
            <c:strRef>
              <c:f>'Pivot Tables and Anlaysis'!$A$125:$A$127</c:f>
              <c:strCache>
                <c:ptCount val="2"/>
                <c:pt idx="0">
                  <c:v>General Dentist</c:v>
                </c:pt>
                <c:pt idx="1">
                  <c:v>Orthodontist</c:v>
                </c:pt>
              </c:strCache>
            </c:strRef>
          </c:cat>
          <c:val>
            <c:numRef>
              <c:f>'Pivot Tables and Anlaysis'!$F$125:$F$127</c:f>
              <c:numCache>
                <c:formatCode>0.00%</c:formatCode>
                <c:ptCount val="2"/>
                <c:pt idx="0">
                  <c:v>0.18181818181818182</c:v>
                </c:pt>
                <c:pt idx="1">
                  <c:v>0.1111111111111111</c:v>
                </c:pt>
              </c:numCache>
            </c:numRef>
          </c:val>
          <c:extLst>
            <c:ext xmlns:c16="http://schemas.microsoft.com/office/drawing/2014/chart" uri="{C3380CC4-5D6E-409C-BE32-E72D297353CC}">
              <c16:uniqueId val="{00000004-F2BC-4261-8CC5-F896BA33394C}"/>
            </c:ext>
          </c:extLst>
        </c:ser>
        <c:ser>
          <c:idx val="5"/>
          <c:order val="5"/>
          <c:tx>
            <c:strRef>
              <c:f>'Pivot Tables and Anlaysis'!$G$123:$G$124</c:f>
              <c:strCache>
                <c:ptCount val="1"/>
                <c:pt idx="0">
                  <c:v>Quality Issue</c:v>
                </c:pt>
              </c:strCache>
            </c:strRef>
          </c:tx>
          <c:spPr>
            <a:solidFill>
              <a:schemeClr val="accent1">
                <a:lumMod val="75000"/>
              </a:schemeClr>
            </a:solidFill>
            <a:ln>
              <a:noFill/>
            </a:ln>
            <a:effectLst/>
          </c:spPr>
          <c:invertIfNegative val="0"/>
          <c:cat>
            <c:strRef>
              <c:f>'Pivot Tables and Anlaysis'!$A$125:$A$127</c:f>
              <c:strCache>
                <c:ptCount val="2"/>
                <c:pt idx="0">
                  <c:v>General Dentist</c:v>
                </c:pt>
                <c:pt idx="1">
                  <c:v>Orthodontist</c:v>
                </c:pt>
              </c:strCache>
            </c:strRef>
          </c:cat>
          <c:val>
            <c:numRef>
              <c:f>'Pivot Tables and Anlaysis'!$G$125:$G$127</c:f>
              <c:numCache>
                <c:formatCode>0.00%</c:formatCode>
                <c:ptCount val="2"/>
                <c:pt idx="0">
                  <c:v>0.11363636363636363</c:v>
                </c:pt>
                <c:pt idx="1">
                  <c:v>0.19444444444444445</c:v>
                </c:pt>
              </c:numCache>
            </c:numRef>
          </c:val>
          <c:extLst>
            <c:ext xmlns:c16="http://schemas.microsoft.com/office/drawing/2014/chart" uri="{C3380CC4-5D6E-409C-BE32-E72D297353CC}">
              <c16:uniqueId val="{00000005-F2BC-4261-8CC5-F896BA33394C}"/>
            </c:ext>
          </c:extLst>
        </c:ser>
        <c:ser>
          <c:idx val="6"/>
          <c:order val="6"/>
          <c:tx>
            <c:strRef>
              <c:f>'Pivot Tables and Anlaysis'!$H$123:$H$124</c:f>
              <c:strCache>
                <c:ptCount val="1"/>
                <c:pt idx="0">
                  <c:v>Technical Issue</c:v>
                </c:pt>
              </c:strCache>
            </c:strRef>
          </c:tx>
          <c:spPr>
            <a:solidFill>
              <a:schemeClr val="accent1">
                <a:lumMod val="60000"/>
              </a:schemeClr>
            </a:solidFill>
            <a:ln>
              <a:noFill/>
            </a:ln>
            <a:effectLst/>
          </c:spPr>
          <c:invertIfNegative val="0"/>
          <c:cat>
            <c:strRef>
              <c:f>'Pivot Tables and Anlaysis'!$A$125:$A$127</c:f>
              <c:strCache>
                <c:ptCount val="2"/>
                <c:pt idx="0">
                  <c:v>General Dentist</c:v>
                </c:pt>
                <c:pt idx="1">
                  <c:v>Orthodontist</c:v>
                </c:pt>
              </c:strCache>
            </c:strRef>
          </c:cat>
          <c:val>
            <c:numRef>
              <c:f>'Pivot Tables and Anlaysis'!$H$125:$H$127</c:f>
              <c:numCache>
                <c:formatCode>0.00%</c:formatCode>
                <c:ptCount val="2"/>
                <c:pt idx="0">
                  <c:v>0.13636363636363635</c:v>
                </c:pt>
                <c:pt idx="1">
                  <c:v>5.5555555555555552E-2</c:v>
                </c:pt>
              </c:numCache>
            </c:numRef>
          </c:val>
          <c:extLst>
            <c:ext xmlns:c16="http://schemas.microsoft.com/office/drawing/2014/chart" uri="{C3380CC4-5D6E-409C-BE32-E72D297353CC}">
              <c16:uniqueId val="{00000006-F2BC-4261-8CC5-F896BA33394C}"/>
            </c:ext>
          </c:extLst>
        </c:ser>
        <c:dLbls>
          <c:showLegendKey val="0"/>
          <c:showVal val="0"/>
          <c:showCatName val="0"/>
          <c:showSerName val="0"/>
          <c:showPercent val="0"/>
          <c:showBubbleSize val="0"/>
        </c:dLbls>
        <c:gapWidth val="219"/>
        <c:overlap val="-27"/>
        <c:axId val="582699664"/>
        <c:axId val="582695504"/>
      </c:barChart>
      <c:catAx>
        <c:axId val="58269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82695504"/>
        <c:crosses val="autoZero"/>
        <c:auto val="1"/>
        <c:lblAlgn val="ctr"/>
        <c:lblOffset val="100"/>
        <c:noMultiLvlLbl val="0"/>
      </c:catAx>
      <c:valAx>
        <c:axId val="5826955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69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[Dental Aligner Dataset after cleaning and wrangling+ (pivot tables and analysis).xlsx]Pivot Tables and Anlaysis!PivotTable32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Trend of Completed and Uncomleted  Orders Over Time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Tables and Anlaysis'!$B$129:$B$130</c:f>
              <c:strCache>
                <c:ptCount val="1"/>
                <c:pt idx="0">
                  <c:v>No</c:v>
                </c:pt>
              </c:strCache>
            </c:strRef>
          </c:tx>
          <c:spPr>
            <a:ln w="28575" cap="rnd">
              <a:solidFill>
                <a:schemeClr val="accent1"/>
              </a:solidFill>
              <a:round/>
            </a:ln>
            <a:effectLst/>
          </c:spPr>
          <c:marker>
            <c:symbol val="none"/>
          </c:marker>
          <c:cat>
            <c:multiLvlStrRef>
              <c:f>'Pivot Tables and Anlaysis'!$A$131:$A$141</c:f>
              <c:multiLvlStrCache>
                <c:ptCount val="8"/>
                <c:lvl>
                  <c:pt idx="0">
                    <c:v>Oct</c:v>
                  </c:pt>
                  <c:pt idx="1">
                    <c:v>Nov</c:v>
                  </c:pt>
                  <c:pt idx="2">
                    <c:v>Dec</c:v>
                  </c:pt>
                  <c:pt idx="3">
                    <c:v>Jan</c:v>
                  </c:pt>
                  <c:pt idx="4">
                    <c:v>Feb</c:v>
                  </c:pt>
                  <c:pt idx="5">
                    <c:v>Mar</c:v>
                  </c:pt>
                  <c:pt idx="6">
                    <c:v>Apr</c:v>
                  </c:pt>
                  <c:pt idx="7">
                    <c:v>May</c:v>
                  </c:pt>
                </c:lvl>
                <c:lvl>
                  <c:pt idx="0">
                    <c:v>2024</c:v>
                  </c:pt>
                  <c:pt idx="3">
                    <c:v>2025</c:v>
                  </c:pt>
                </c:lvl>
              </c:multiLvlStrCache>
            </c:multiLvlStrRef>
          </c:cat>
          <c:val>
            <c:numRef>
              <c:f>'Pivot Tables and Anlaysis'!$B$131:$B$141</c:f>
              <c:numCache>
                <c:formatCode>0.00%</c:formatCode>
                <c:ptCount val="8"/>
                <c:pt idx="0">
                  <c:v>2.0100502512562814E-2</c:v>
                </c:pt>
                <c:pt idx="1">
                  <c:v>6.030150753768844E-2</c:v>
                </c:pt>
                <c:pt idx="2">
                  <c:v>8.5427135678391955E-2</c:v>
                </c:pt>
                <c:pt idx="3">
                  <c:v>6.5326633165829151E-2</c:v>
                </c:pt>
                <c:pt idx="4">
                  <c:v>5.0251256281407038E-2</c:v>
                </c:pt>
                <c:pt idx="5">
                  <c:v>5.5276381909547742E-2</c:v>
                </c:pt>
                <c:pt idx="6">
                  <c:v>6.030150753768844E-2</c:v>
                </c:pt>
                <c:pt idx="7">
                  <c:v>5.0251256281407036E-3</c:v>
                </c:pt>
              </c:numCache>
            </c:numRef>
          </c:val>
          <c:smooth val="0"/>
          <c:extLst>
            <c:ext xmlns:c16="http://schemas.microsoft.com/office/drawing/2014/chart" uri="{C3380CC4-5D6E-409C-BE32-E72D297353CC}">
              <c16:uniqueId val="{00000000-E747-45A9-A48A-97568436BC9A}"/>
            </c:ext>
          </c:extLst>
        </c:ser>
        <c:ser>
          <c:idx val="1"/>
          <c:order val="1"/>
          <c:tx>
            <c:strRef>
              <c:f>'Pivot Tables and Anlaysis'!$C$129:$C$130</c:f>
              <c:strCache>
                <c:ptCount val="1"/>
                <c:pt idx="0">
                  <c:v>Yes</c:v>
                </c:pt>
              </c:strCache>
            </c:strRef>
          </c:tx>
          <c:spPr>
            <a:ln w="28575" cap="rnd">
              <a:solidFill>
                <a:schemeClr val="accent2"/>
              </a:solidFill>
              <a:round/>
            </a:ln>
            <a:effectLst/>
          </c:spPr>
          <c:marker>
            <c:symbol val="none"/>
          </c:marker>
          <c:cat>
            <c:multiLvlStrRef>
              <c:f>'Pivot Tables and Anlaysis'!$A$131:$A$141</c:f>
              <c:multiLvlStrCache>
                <c:ptCount val="8"/>
                <c:lvl>
                  <c:pt idx="0">
                    <c:v>Oct</c:v>
                  </c:pt>
                  <c:pt idx="1">
                    <c:v>Nov</c:v>
                  </c:pt>
                  <c:pt idx="2">
                    <c:v>Dec</c:v>
                  </c:pt>
                  <c:pt idx="3">
                    <c:v>Jan</c:v>
                  </c:pt>
                  <c:pt idx="4">
                    <c:v>Feb</c:v>
                  </c:pt>
                  <c:pt idx="5">
                    <c:v>Mar</c:v>
                  </c:pt>
                  <c:pt idx="6">
                    <c:v>Apr</c:v>
                  </c:pt>
                  <c:pt idx="7">
                    <c:v>May</c:v>
                  </c:pt>
                </c:lvl>
                <c:lvl>
                  <c:pt idx="0">
                    <c:v>2024</c:v>
                  </c:pt>
                  <c:pt idx="3">
                    <c:v>2025</c:v>
                  </c:pt>
                </c:lvl>
              </c:multiLvlStrCache>
            </c:multiLvlStrRef>
          </c:cat>
          <c:val>
            <c:numRef>
              <c:f>'Pivot Tables and Anlaysis'!$C$131:$C$141</c:f>
              <c:numCache>
                <c:formatCode>0.00%</c:formatCode>
                <c:ptCount val="8"/>
                <c:pt idx="0">
                  <c:v>5.5276381909547742E-2</c:v>
                </c:pt>
                <c:pt idx="1">
                  <c:v>9.0452261306532666E-2</c:v>
                </c:pt>
                <c:pt idx="2">
                  <c:v>7.0351758793969849E-2</c:v>
                </c:pt>
                <c:pt idx="3">
                  <c:v>9.0452261306532666E-2</c:v>
                </c:pt>
                <c:pt idx="4">
                  <c:v>9.0452261306532666E-2</c:v>
                </c:pt>
                <c:pt idx="5">
                  <c:v>0.10050251256281408</c:v>
                </c:pt>
                <c:pt idx="6">
                  <c:v>9.0452261306532666E-2</c:v>
                </c:pt>
                <c:pt idx="7">
                  <c:v>1.0050251256281407E-2</c:v>
                </c:pt>
              </c:numCache>
            </c:numRef>
          </c:val>
          <c:smooth val="0"/>
          <c:extLst>
            <c:ext xmlns:c16="http://schemas.microsoft.com/office/drawing/2014/chart" uri="{C3380CC4-5D6E-409C-BE32-E72D297353CC}">
              <c16:uniqueId val="{00000001-E747-45A9-A48A-97568436BC9A}"/>
            </c:ext>
          </c:extLst>
        </c:ser>
        <c:dLbls>
          <c:showLegendKey val="0"/>
          <c:showVal val="0"/>
          <c:showCatName val="0"/>
          <c:showSerName val="0"/>
          <c:showPercent val="0"/>
          <c:showBubbleSize val="0"/>
        </c:dLbls>
        <c:smooth val="0"/>
        <c:axId val="277417664"/>
        <c:axId val="277406432"/>
      </c:lineChart>
      <c:catAx>
        <c:axId val="27741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406432"/>
        <c:crosses val="autoZero"/>
        <c:auto val="1"/>
        <c:lblAlgn val="ctr"/>
        <c:lblOffset val="100"/>
        <c:noMultiLvlLbl val="0"/>
      </c:catAx>
      <c:valAx>
        <c:axId val="2774064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41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8" Type="http://schemas.openxmlformats.org/officeDocument/2006/relationships/chart" Target="../charts/chart33.xml"/><Relationship Id="rId13" Type="http://schemas.openxmlformats.org/officeDocument/2006/relationships/chart" Target="../charts/chart38.xml"/><Relationship Id="rId3" Type="http://schemas.openxmlformats.org/officeDocument/2006/relationships/chart" Target="../charts/chart28.xml"/><Relationship Id="rId7" Type="http://schemas.openxmlformats.org/officeDocument/2006/relationships/chart" Target="../charts/chart32.xml"/><Relationship Id="rId12" Type="http://schemas.openxmlformats.org/officeDocument/2006/relationships/chart" Target="../charts/chart37.xml"/><Relationship Id="rId17" Type="http://schemas.openxmlformats.org/officeDocument/2006/relationships/chart" Target="../charts/chart42.xml"/><Relationship Id="rId2" Type="http://schemas.openxmlformats.org/officeDocument/2006/relationships/chart" Target="../charts/chart27.xml"/><Relationship Id="rId16" Type="http://schemas.openxmlformats.org/officeDocument/2006/relationships/chart" Target="../charts/chart41.xml"/><Relationship Id="rId1" Type="http://schemas.openxmlformats.org/officeDocument/2006/relationships/chart" Target="../charts/chart26.xml"/><Relationship Id="rId6" Type="http://schemas.openxmlformats.org/officeDocument/2006/relationships/chart" Target="../charts/chart31.xml"/><Relationship Id="rId11" Type="http://schemas.openxmlformats.org/officeDocument/2006/relationships/chart" Target="../charts/chart36.xml"/><Relationship Id="rId5" Type="http://schemas.openxmlformats.org/officeDocument/2006/relationships/chart" Target="../charts/chart30.xml"/><Relationship Id="rId15" Type="http://schemas.openxmlformats.org/officeDocument/2006/relationships/chart" Target="../charts/chart40.xml"/><Relationship Id="rId10" Type="http://schemas.openxmlformats.org/officeDocument/2006/relationships/chart" Target="../charts/chart35.xml"/><Relationship Id="rId4" Type="http://schemas.openxmlformats.org/officeDocument/2006/relationships/chart" Target="../charts/chart29.xml"/><Relationship Id="rId9" Type="http://schemas.openxmlformats.org/officeDocument/2006/relationships/chart" Target="../charts/chart34.xml"/><Relationship Id="rId14" Type="http://schemas.openxmlformats.org/officeDocument/2006/relationships/chart" Target="../charts/chart39.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0.xml"/><Relationship Id="rId13" Type="http://schemas.openxmlformats.org/officeDocument/2006/relationships/chart" Target="../charts/chart55.xml"/><Relationship Id="rId18" Type="http://schemas.openxmlformats.org/officeDocument/2006/relationships/chart" Target="../charts/chart60.xml"/><Relationship Id="rId3" Type="http://schemas.openxmlformats.org/officeDocument/2006/relationships/chart" Target="../charts/chart45.xml"/><Relationship Id="rId7" Type="http://schemas.openxmlformats.org/officeDocument/2006/relationships/chart" Target="../charts/chart49.xml"/><Relationship Id="rId12" Type="http://schemas.openxmlformats.org/officeDocument/2006/relationships/chart" Target="../charts/chart54.xml"/><Relationship Id="rId17" Type="http://schemas.openxmlformats.org/officeDocument/2006/relationships/chart" Target="../charts/chart59.xml"/><Relationship Id="rId2" Type="http://schemas.openxmlformats.org/officeDocument/2006/relationships/chart" Target="../charts/chart44.xml"/><Relationship Id="rId16" Type="http://schemas.openxmlformats.org/officeDocument/2006/relationships/chart" Target="../charts/chart58.xml"/><Relationship Id="rId1" Type="http://schemas.openxmlformats.org/officeDocument/2006/relationships/chart" Target="../charts/chart43.xml"/><Relationship Id="rId6" Type="http://schemas.openxmlformats.org/officeDocument/2006/relationships/chart" Target="../charts/chart48.xml"/><Relationship Id="rId11" Type="http://schemas.openxmlformats.org/officeDocument/2006/relationships/chart" Target="../charts/chart53.xml"/><Relationship Id="rId5" Type="http://schemas.openxmlformats.org/officeDocument/2006/relationships/chart" Target="../charts/chart47.xml"/><Relationship Id="rId15" Type="http://schemas.openxmlformats.org/officeDocument/2006/relationships/chart" Target="../charts/chart57.xml"/><Relationship Id="rId10" Type="http://schemas.openxmlformats.org/officeDocument/2006/relationships/chart" Target="../charts/chart52.xml"/><Relationship Id="rId19" Type="http://schemas.openxmlformats.org/officeDocument/2006/relationships/chart" Target="../charts/chart61.xml"/><Relationship Id="rId4" Type="http://schemas.openxmlformats.org/officeDocument/2006/relationships/chart" Target="../charts/chart46.xml"/><Relationship Id="rId9" Type="http://schemas.openxmlformats.org/officeDocument/2006/relationships/chart" Target="../charts/chart51.xml"/><Relationship Id="rId14" Type="http://schemas.openxmlformats.org/officeDocument/2006/relationships/chart" Target="../charts/chart56.xml"/></Relationships>
</file>

<file path=xl/drawings/drawing1.xml><?xml version="1.0" encoding="utf-8"?>
<xdr:wsDr xmlns:xdr="http://schemas.openxmlformats.org/drawingml/2006/spreadsheetDrawing" xmlns:a="http://schemas.openxmlformats.org/drawingml/2006/main">
  <xdr:twoCellAnchor>
    <xdr:from>
      <xdr:col>6</xdr:col>
      <xdr:colOff>314324</xdr:colOff>
      <xdr:row>1</xdr:row>
      <xdr:rowOff>9525</xdr:rowOff>
    </xdr:from>
    <xdr:to>
      <xdr:col>13</xdr:col>
      <xdr:colOff>61911</xdr:colOff>
      <xdr:row>13</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206467</xdr:colOff>
      <xdr:row>4</xdr:row>
      <xdr:rowOff>841</xdr:rowOff>
    </xdr:from>
    <xdr:to>
      <xdr:col>27</xdr:col>
      <xdr:colOff>30256</xdr:colOff>
      <xdr:row>17</xdr:row>
      <xdr:rowOff>38941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985736</xdr:colOff>
      <xdr:row>9</xdr:row>
      <xdr:rowOff>67489</xdr:rowOff>
    </xdr:from>
    <xdr:to>
      <xdr:col>11</xdr:col>
      <xdr:colOff>124844</xdr:colOff>
      <xdr:row>23</xdr:row>
      <xdr:rowOff>67489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220916</xdr:colOff>
      <xdr:row>12</xdr:row>
      <xdr:rowOff>156081</xdr:rowOff>
    </xdr:from>
    <xdr:to>
      <xdr:col>27</xdr:col>
      <xdr:colOff>172893</xdr:colOff>
      <xdr:row>28</xdr:row>
      <xdr:rowOff>133671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13803</xdr:colOff>
      <xdr:row>33</xdr:row>
      <xdr:rowOff>36265</xdr:rowOff>
    </xdr:from>
    <xdr:to>
      <xdr:col>8</xdr:col>
      <xdr:colOff>538899</xdr:colOff>
      <xdr:row>49</xdr:row>
      <xdr:rowOff>74365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509588</xdr:colOff>
      <xdr:row>70</xdr:row>
      <xdr:rowOff>138546</xdr:rowOff>
    </xdr:from>
    <xdr:to>
      <xdr:col>7</xdr:col>
      <xdr:colOff>494001</xdr:colOff>
      <xdr:row>85</xdr:row>
      <xdr:rowOff>24246</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797019</xdr:colOff>
      <xdr:row>82</xdr:row>
      <xdr:rowOff>140075</xdr:rowOff>
    </xdr:from>
    <xdr:to>
      <xdr:col>14</xdr:col>
      <xdr:colOff>306481</xdr:colOff>
      <xdr:row>96</xdr:row>
      <xdr:rowOff>175373</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1336810</xdr:colOff>
      <xdr:row>96</xdr:row>
      <xdr:rowOff>184871</xdr:rowOff>
    </xdr:from>
    <xdr:to>
      <xdr:col>7</xdr:col>
      <xdr:colOff>859798</xdr:colOff>
      <xdr:row>112</xdr:row>
      <xdr:rowOff>43678</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3090676</xdr:colOff>
      <xdr:row>112</xdr:row>
      <xdr:rowOff>109104</xdr:rowOff>
    </xdr:from>
    <xdr:to>
      <xdr:col>18</xdr:col>
      <xdr:colOff>196685</xdr:colOff>
      <xdr:row>130</xdr:row>
      <xdr:rowOff>133597</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387802</xdr:colOff>
      <xdr:row>132</xdr:row>
      <xdr:rowOff>176894</xdr:rowOff>
    </xdr:from>
    <xdr:to>
      <xdr:col>9</xdr:col>
      <xdr:colOff>462642</xdr:colOff>
      <xdr:row>154</xdr:row>
      <xdr:rowOff>54429</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1120115</xdr:colOff>
      <xdr:row>123</xdr:row>
      <xdr:rowOff>169718</xdr:rowOff>
    </xdr:from>
    <xdr:to>
      <xdr:col>6</xdr:col>
      <xdr:colOff>705099</xdr:colOff>
      <xdr:row>141</xdr:row>
      <xdr:rowOff>112568</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406976</xdr:colOff>
      <xdr:row>156</xdr:row>
      <xdr:rowOff>135082</xdr:rowOff>
    </xdr:from>
    <xdr:to>
      <xdr:col>8</xdr:col>
      <xdr:colOff>147204</xdr:colOff>
      <xdr:row>171</xdr:row>
      <xdr:rowOff>20782</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377912</xdr:colOff>
      <xdr:row>168</xdr:row>
      <xdr:rowOff>27821</xdr:rowOff>
    </xdr:from>
    <xdr:to>
      <xdr:col>8</xdr:col>
      <xdr:colOff>805665</xdr:colOff>
      <xdr:row>179</xdr:row>
      <xdr:rowOff>189421</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229719</xdr:colOff>
      <xdr:row>177</xdr:row>
      <xdr:rowOff>145675</xdr:rowOff>
    </xdr:from>
    <xdr:to>
      <xdr:col>11</xdr:col>
      <xdr:colOff>56029</xdr:colOff>
      <xdr:row>196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21029</xdr:colOff>
      <xdr:row>207</xdr:row>
      <xdr:rowOff>177867</xdr:rowOff>
    </xdr:from>
    <xdr:to>
      <xdr:col>10</xdr:col>
      <xdr:colOff>491167</xdr:colOff>
      <xdr:row>224</xdr:row>
      <xdr:rowOff>171143</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355022</xdr:colOff>
      <xdr:row>182</xdr:row>
      <xdr:rowOff>31173</xdr:rowOff>
    </xdr:from>
    <xdr:to>
      <xdr:col>19</xdr:col>
      <xdr:colOff>77931</xdr:colOff>
      <xdr:row>196</xdr:row>
      <xdr:rowOff>107373</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1040327</xdr:colOff>
      <xdr:row>195</xdr:row>
      <xdr:rowOff>149926</xdr:rowOff>
    </xdr:from>
    <xdr:to>
      <xdr:col>14</xdr:col>
      <xdr:colOff>259772</xdr:colOff>
      <xdr:row>210</xdr:row>
      <xdr:rowOff>35626</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6</xdr:col>
      <xdr:colOff>1026721</xdr:colOff>
      <xdr:row>42</xdr:row>
      <xdr:rowOff>106630</xdr:rowOff>
    </xdr:from>
    <xdr:to>
      <xdr:col>11</xdr:col>
      <xdr:colOff>616032</xdr:colOff>
      <xdr:row>56</xdr:row>
      <xdr:rowOff>182830</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10</xdr:col>
      <xdr:colOff>219570</xdr:colOff>
      <xdr:row>13</xdr:row>
      <xdr:rowOff>10144</xdr:rowOff>
    </xdr:from>
    <xdr:to>
      <xdr:col>14</xdr:col>
      <xdr:colOff>1397206</xdr:colOff>
      <xdr:row>27</xdr:row>
      <xdr:rowOff>86344</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961157</xdr:colOff>
      <xdr:row>7</xdr:row>
      <xdr:rowOff>65810</xdr:rowOff>
    </xdr:from>
    <xdr:to>
      <xdr:col>8</xdr:col>
      <xdr:colOff>60612</xdr:colOff>
      <xdr:row>21</xdr:row>
      <xdr:rowOff>142010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25976</xdr:colOff>
      <xdr:row>96</xdr:row>
      <xdr:rowOff>135082</xdr:rowOff>
    </xdr:from>
    <xdr:to>
      <xdr:col>9</xdr:col>
      <xdr:colOff>1333500</xdr:colOff>
      <xdr:row>112</xdr:row>
      <xdr:rowOff>17318</xdr:rowOff>
    </xdr:to>
    <xdr:graphicFrame macro="">
      <xdr:nvGraphicFramePr>
        <xdr:cNvPr id="29" name="Chart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337704</xdr:colOff>
      <xdr:row>111</xdr:row>
      <xdr:rowOff>152400</xdr:rowOff>
    </xdr:from>
    <xdr:to>
      <xdr:col>4</xdr:col>
      <xdr:colOff>666749</xdr:colOff>
      <xdr:row>126</xdr:row>
      <xdr:rowOff>38100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1290204</xdr:colOff>
      <xdr:row>128</xdr:row>
      <xdr:rowOff>152400</xdr:rowOff>
    </xdr:from>
    <xdr:to>
      <xdr:col>4</xdr:col>
      <xdr:colOff>1047749</xdr:colOff>
      <xdr:row>143</xdr:row>
      <xdr:rowOff>38100</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11</xdr:col>
      <xdr:colOff>995795</xdr:colOff>
      <xdr:row>111</xdr:row>
      <xdr:rowOff>138545</xdr:rowOff>
    </xdr:from>
    <xdr:to>
      <xdr:col>16</xdr:col>
      <xdr:colOff>623455</xdr:colOff>
      <xdr:row>130</xdr:row>
      <xdr:rowOff>34636</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7</xdr:col>
      <xdr:colOff>329045</xdr:colOff>
      <xdr:row>10</xdr:row>
      <xdr:rowOff>135082</xdr:rowOff>
    </xdr:from>
    <xdr:to>
      <xdr:col>11</xdr:col>
      <xdr:colOff>17318</xdr:colOff>
      <xdr:row>25</xdr:row>
      <xdr:rowOff>20782</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5</xdr:col>
      <xdr:colOff>333375</xdr:colOff>
      <xdr:row>2</xdr:row>
      <xdr:rowOff>57150</xdr:rowOff>
    </xdr:from>
    <xdr:ext cx="184731" cy="264560"/>
    <xdr:sp macro="" textlink="">
      <xdr:nvSpPr>
        <xdr:cNvPr id="2" name="TextBox 1"/>
        <xdr:cNvSpPr txBox="1"/>
      </xdr:nvSpPr>
      <xdr:spPr>
        <a:xfrm>
          <a:off x="3381375" y="438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114300</xdr:colOff>
      <xdr:row>0</xdr:row>
      <xdr:rowOff>33771</xdr:rowOff>
    </xdr:from>
    <xdr:to>
      <xdr:col>2</xdr:col>
      <xdr:colOff>76200</xdr:colOff>
      <xdr:row>3</xdr:row>
      <xdr:rowOff>109971</xdr:rowOff>
    </xdr:to>
    <xdr:sp macro="" textlink="">
      <xdr:nvSpPr>
        <xdr:cNvPr id="3" name="TextBox 2"/>
        <xdr:cNvSpPr txBox="1"/>
      </xdr:nvSpPr>
      <xdr:spPr>
        <a:xfrm>
          <a:off x="114300" y="33771"/>
          <a:ext cx="1276350"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Total orders </a:t>
          </a:r>
        </a:p>
        <a:p>
          <a:pPr algn="ctr"/>
          <a:r>
            <a:rPr lang="en-US" sz="1100" b="1" i="0" u="none" strike="noStrike">
              <a:solidFill>
                <a:schemeClr val="tx1">
                  <a:lumMod val="85000"/>
                  <a:lumOff val="15000"/>
                </a:schemeClr>
              </a:solidFill>
              <a:effectLst/>
              <a:latin typeface="+mn-lt"/>
              <a:ea typeface="+mn-ea"/>
              <a:cs typeface="+mn-cs"/>
            </a:rPr>
            <a:t>199</a:t>
          </a:r>
          <a:r>
            <a:rPr lang="en-US" sz="1100" b="1" i="0" u="none" strike="noStrike" baseline="0">
              <a:solidFill>
                <a:schemeClr val="tx1">
                  <a:lumMod val="85000"/>
                  <a:lumOff val="15000"/>
                </a:schemeClr>
              </a:solidFill>
              <a:effectLst/>
              <a:latin typeface="+mn-lt"/>
              <a:ea typeface="+mn-ea"/>
              <a:cs typeface="+mn-cs"/>
            </a:rPr>
            <a:t> </a:t>
          </a:r>
          <a:endParaRPr lang="en-US" sz="1100" b="1">
            <a:solidFill>
              <a:schemeClr val="tx1">
                <a:lumMod val="85000"/>
                <a:lumOff val="15000"/>
              </a:schemeClr>
            </a:solidFill>
          </a:endParaRPr>
        </a:p>
      </xdr:txBody>
    </xdr:sp>
    <xdr:clientData/>
  </xdr:twoCellAnchor>
  <xdr:twoCellAnchor>
    <xdr:from>
      <xdr:col>2</xdr:col>
      <xdr:colOff>100447</xdr:colOff>
      <xdr:row>0</xdr:row>
      <xdr:rowOff>95251</xdr:rowOff>
    </xdr:from>
    <xdr:to>
      <xdr:col>5</xdr:col>
      <xdr:colOff>381000</xdr:colOff>
      <xdr:row>3</xdr:row>
      <xdr:rowOff>19051</xdr:rowOff>
    </xdr:to>
    <xdr:sp macro="" textlink="">
      <xdr:nvSpPr>
        <xdr:cNvPr id="4" name="TextBox 3"/>
        <xdr:cNvSpPr txBox="1"/>
      </xdr:nvSpPr>
      <xdr:spPr>
        <a:xfrm>
          <a:off x="1414897" y="95251"/>
          <a:ext cx="2252228"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chemeClr val="tx1">
                  <a:lumMod val="85000"/>
                  <a:lumOff val="15000"/>
                </a:schemeClr>
              </a:solidFill>
            </a:rPr>
            <a:t>Average Delivery Duration (Days) </a:t>
          </a: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u="none" strike="noStrike">
              <a:solidFill>
                <a:schemeClr val="tx1">
                  <a:lumMod val="75000"/>
                  <a:lumOff val="25000"/>
                </a:schemeClr>
              </a:solidFill>
              <a:effectLst/>
              <a:latin typeface="+mn-lt"/>
              <a:ea typeface="+mn-ea"/>
              <a:cs typeface="+mn-cs"/>
            </a:rPr>
            <a:t>2 Days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b="1"/>
        </a:p>
        <a:p>
          <a:endParaRPr lang="en-US" sz="1400" b="1"/>
        </a:p>
      </xdr:txBody>
    </xdr:sp>
    <xdr:clientData/>
  </xdr:twoCellAnchor>
  <xdr:twoCellAnchor>
    <xdr:from>
      <xdr:col>5</xdr:col>
      <xdr:colOff>457200</xdr:colOff>
      <xdr:row>0</xdr:row>
      <xdr:rowOff>85725</xdr:rowOff>
    </xdr:from>
    <xdr:to>
      <xdr:col>8</xdr:col>
      <xdr:colOff>257175</xdr:colOff>
      <xdr:row>3</xdr:row>
      <xdr:rowOff>9525</xdr:rowOff>
    </xdr:to>
    <xdr:sp macro="" textlink="">
      <xdr:nvSpPr>
        <xdr:cNvPr id="5" name="TextBox 4"/>
        <xdr:cNvSpPr txBox="1"/>
      </xdr:nvSpPr>
      <xdr:spPr>
        <a:xfrm>
          <a:off x="3743325" y="85725"/>
          <a:ext cx="177165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tx1">
                  <a:lumMod val="75000"/>
                  <a:lumOff val="25000"/>
                </a:schemeClr>
              </a:solidFill>
            </a:rPr>
            <a:t>completed Orders (%) </a:t>
          </a:r>
          <a:r>
            <a:rPr lang="en-US" sz="1100" b="1" i="0" u="none" strike="noStrike">
              <a:solidFill>
                <a:schemeClr val="tx1">
                  <a:lumMod val="75000"/>
                  <a:lumOff val="25000"/>
                </a:schemeClr>
              </a:solidFill>
              <a:effectLst/>
              <a:latin typeface="+mn-lt"/>
              <a:ea typeface="+mn-ea"/>
              <a:cs typeface="+mn-cs"/>
            </a:rPr>
            <a:t>59.80%</a:t>
          </a:r>
          <a:r>
            <a:rPr lang="en-US" b="1">
              <a:solidFill>
                <a:schemeClr val="tx1">
                  <a:lumMod val="75000"/>
                  <a:lumOff val="25000"/>
                </a:schemeClr>
              </a:solidFill>
            </a:rPr>
            <a:t> </a:t>
          </a:r>
          <a:endParaRPr lang="en-US" sz="1100" b="1">
            <a:solidFill>
              <a:schemeClr val="tx1">
                <a:lumMod val="75000"/>
                <a:lumOff val="25000"/>
              </a:schemeClr>
            </a:solidFill>
          </a:endParaRPr>
        </a:p>
      </xdr:txBody>
    </xdr:sp>
    <xdr:clientData/>
  </xdr:twoCellAnchor>
  <xdr:twoCellAnchor>
    <xdr:from>
      <xdr:col>0</xdr:col>
      <xdr:colOff>38100</xdr:colOff>
      <xdr:row>4</xdr:row>
      <xdr:rowOff>32904</xdr:rowOff>
    </xdr:from>
    <xdr:to>
      <xdr:col>4</xdr:col>
      <xdr:colOff>476250</xdr:colOff>
      <xdr:row>13</xdr:row>
      <xdr:rowOff>156729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57151</xdr:colOff>
      <xdr:row>14</xdr:row>
      <xdr:rowOff>47626</xdr:rowOff>
    </xdr:from>
    <xdr:to>
      <xdr:col>4</xdr:col>
      <xdr:colOff>466725</xdr:colOff>
      <xdr:row>24</xdr:row>
      <xdr:rowOff>161926</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57148</xdr:colOff>
      <xdr:row>27</xdr:row>
      <xdr:rowOff>19050</xdr:rowOff>
    </xdr:from>
    <xdr:to>
      <xdr:col>7</xdr:col>
      <xdr:colOff>638174</xdr:colOff>
      <xdr:row>37</xdr:row>
      <xdr:rowOff>166007</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609600</xdr:colOff>
      <xdr:row>3</xdr:row>
      <xdr:rowOff>171450</xdr:rowOff>
    </xdr:from>
    <xdr:to>
      <xdr:col>8</xdr:col>
      <xdr:colOff>285750</xdr:colOff>
      <xdr:row>14</xdr:row>
      <xdr:rowOff>85725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638176</xdr:colOff>
      <xdr:row>15</xdr:row>
      <xdr:rowOff>9525</xdr:rowOff>
    </xdr:from>
    <xdr:to>
      <xdr:col>8</xdr:col>
      <xdr:colOff>466725</xdr:colOff>
      <xdr:row>25</xdr:row>
      <xdr:rowOff>38099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84045</xdr:colOff>
      <xdr:row>1</xdr:row>
      <xdr:rowOff>22412</xdr:rowOff>
    </xdr:from>
    <xdr:to>
      <xdr:col>15</xdr:col>
      <xdr:colOff>403413</xdr:colOff>
      <xdr:row>15</xdr:row>
      <xdr:rowOff>122246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107858</xdr:colOff>
      <xdr:row>17</xdr:row>
      <xdr:rowOff>103094</xdr:rowOff>
    </xdr:from>
    <xdr:to>
      <xdr:col>17</xdr:col>
      <xdr:colOff>465045</xdr:colOff>
      <xdr:row>27</xdr:row>
      <xdr:rowOff>36418</xdr:rowOff>
    </xdr:to>
    <mc:AlternateContent xmlns:mc="http://schemas.openxmlformats.org/markup-compatibility/2006" xmlns:a14="http://schemas.microsoft.com/office/drawing/2010/main">
      <mc:Choice Requires="a14">
        <xdr:graphicFrame macro="">
          <xdr:nvGraphicFramePr>
            <xdr:cNvPr id="15"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979222" y="3341594"/>
              <a:ext cx="1673368" cy="1838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455238</xdr:colOff>
      <xdr:row>10</xdr:row>
      <xdr:rowOff>110099</xdr:rowOff>
    </xdr:from>
    <xdr:to>
      <xdr:col>17</xdr:col>
      <xdr:colOff>383800</xdr:colOff>
      <xdr:row>15</xdr:row>
      <xdr:rowOff>114861</xdr:rowOff>
    </xdr:to>
    <mc:AlternateContent xmlns:mc="http://schemas.openxmlformats.org/markup-compatibility/2006" xmlns:a14="http://schemas.microsoft.com/office/drawing/2010/main">
      <mc:Choice Requires="a14">
        <xdr:graphicFrame macro="">
          <xdr:nvGraphicFramePr>
            <xdr:cNvPr id="16" name="Doctor Type"/>
            <xdr:cNvGraphicFramePr/>
          </xdr:nvGraphicFramePr>
          <xdr:xfrm>
            <a:off x="0" y="0"/>
            <a:ext cx="0" cy="0"/>
          </xdr:xfrm>
          <a:graphic>
            <a:graphicData uri="http://schemas.microsoft.com/office/drawing/2010/slicer">
              <sle:slicer xmlns:sle="http://schemas.microsoft.com/office/drawing/2010/slicer" name="Doctor Type"/>
            </a:graphicData>
          </a:graphic>
        </xdr:graphicFrame>
      </mc:Choice>
      <mc:Fallback xmlns="">
        <xdr:sp macro="" textlink="">
          <xdr:nvSpPr>
            <xdr:cNvPr id="0" name=""/>
            <xdr:cNvSpPr>
              <a:spLocks noTextEdit="1"/>
            </xdr:cNvSpPr>
          </xdr:nvSpPr>
          <xdr:spPr>
            <a:xfrm>
              <a:off x="10326602" y="2015099"/>
              <a:ext cx="1244743" cy="9572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547688</xdr:colOff>
      <xdr:row>3</xdr:row>
      <xdr:rowOff>90488</xdr:rowOff>
    </xdr:from>
    <xdr:to>
      <xdr:col>17</xdr:col>
      <xdr:colOff>476250</xdr:colOff>
      <xdr:row>10</xdr:row>
      <xdr:rowOff>0</xdr:rowOff>
    </xdr:to>
    <mc:AlternateContent xmlns:mc="http://schemas.openxmlformats.org/markup-compatibility/2006" xmlns:a14="http://schemas.microsoft.com/office/drawing/2010/main">
      <mc:Choice Requires="a14">
        <xdr:graphicFrame macro="">
          <xdr:nvGraphicFramePr>
            <xdr:cNvPr id="17" name="Aligner Type"/>
            <xdr:cNvGraphicFramePr/>
          </xdr:nvGraphicFramePr>
          <xdr:xfrm>
            <a:off x="0" y="0"/>
            <a:ext cx="0" cy="0"/>
          </xdr:xfrm>
          <a:graphic>
            <a:graphicData uri="http://schemas.microsoft.com/office/drawing/2010/slicer">
              <sle:slicer xmlns:sle="http://schemas.microsoft.com/office/drawing/2010/slicer" name="Aligner Type"/>
            </a:graphicData>
          </a:graphic>
        </xdr:graphicFrame>
      </mc:Choice>
      <mc:Fallback xmlns="">
        <xdr:sp macro="" textlink="">
          <xdr:nvSpPr>
            <xdr:cNvPr id="0" name=""/>
            <xdr:cNvSpPr>
              <a:spLocks noTextEdit="1"/>
            </xdr:cNvSpPr>
          </xdr:nvSpPr>
          <xdr:spPr>
            <a:xfrm>
              <a:off x="10419052" y="661988"/>
              <a:ext cx="1244743" cy="1243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134471</xdr:colOff>
      <xdr:row>16</xdr:row>
      <xdr:rowOff>179295</xdr:rowOff>
    </xdr:from>
    <xdr:to>
      <xdr:col>14</xdr:col>
      <xdr:colOff>414618</xdr:colOff>
      <xdr:row>30</xdr:row>
      <xdr:rowOff>109819</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201704</xdr:colOff>
      <xdr:row>32</xdr:row>
      <xdr:rowOff>44824</xdr:rowOff>
    </xdr:from>
    <xdr:to>
      <xdr:col>16</xdr:col>
      <xdr:colOff>627528</xdr:colOff>
      <xdr:row>45</xdr:row>
      <xdr:rowOff>156882</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67236</xdr:colOff>
      <xdr:row>2</xdr:row>
      <xdr:rowOff>123266</xdr:rowOff>
    </xdr:from>
    <xdr:to>
      <xdr:col>25</xdr:col>
      <xdr:colOff>571501</xdr:colOff>
      <xdr:row>21</xdr:row>
      <xdr:rowOff>24654</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xdr:col>
      <xdr:colOff>460459</xdr:colOff>
      <xdr:row>20</xdr:row>
      <xdr:rowOff>188462</xdr:rowOff>
    </xdr:from>
    <xdr:to>
      <xdr:col>25</xdr:col>
      <xdr:colOff>250604</xdr:colOff>
      <xdr:row>33</xdr:row>
      <xdr:rowOff>118986</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123266</xdr:colOff>
      <xdr:row>49</xdr:row>
      <xdr:rowOff>57150</xdr:rowOff>
    </xdr:from>
    <xdr:to>
      <xdr:col>4</xdr:col>
      <xdr:colOff>523875</xdr:colOff>
      <xdr:row>61</xdr:row>
      <xdr:rowOff>16953</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63</xdr:row>
      <xdr:rowOff>47624</xdr:rowOff>
    </xdr:from>
    <xdr:to>
      <xdr:col>7</xdr:col>
      <xdr:colOff>95250</xdr:colOff>
      <xdr:row>78</xdr:row>
      <xdr:rowOff>31375</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466725</xdr:colOff>
      <xdr:row>79</xdr:row>
      <xdr:rowOff>76200</xdr:rowOff>
    </xdr:from>
    <xdr:to>
      <xdr:col>5</xdr:col>
      <xdr:colOff>419100</xdr:colOff>
      <xdr:row>92</xdr:row>
      <xdr:rowOff>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0</xdr:colOff>
      <xdr:row>48</xdr:row>
      <xdr:rowOff>0</xdr:rowOff>
    </xdr:from>
    <xdr:to>
      <xdr:col>16</xdr:col>
      <xdr:colOff>585355</xdr:colOff>
      <xdr:row>62</xdr:row>
      <xdr:rowOff>76200</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0</xdr:colOff>
      <xdr:row>63</xdr:row>
      <xdr:rowOff>0</xdr:rowOff>
    </xdr:from>
    <xdr:to>
      <xdr:col>15</xdr:col>
      <xdr:colOff>504082</xdr:colOff>
      <xdr:row>77</xdr:row>
      <xdr:rowOff>76200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18</xdr:col>
      <xdr:colOff>588817</xdr:colOff>
      <xdr:row>34</xdr:row>
      <xdr:rowOff>155864</xdr:rowOff>
    </xdr:from>
    <xdr:to>
      <xdr:col>26</xdr:col>
      <xdr:colOff>346362</xdr:colOff>
      <xdr:row>46</xdr:row>
      <xdr:rowOff>34636</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18</xdr:col>
      <xdr:colOff>364304</xdr:colOff>
      <xdr:row>48</xdr:row>
      <xdr:rowOff>92894</xdr:rowOff>
    </xdr:from>
    <xdr:to>
      <xdr:col>26</xdr:col>
      <xdr:colOff>592904</xdr:colOff>
      <xdr:row>86</xdr:row>
      <xdr:rowOff>42809</xdr:rowOff>
    </xdr:to>
    <xdr:sp macro="" textlink="">
      <xdr:nvSpPr>
        <xdr:cNvPr id="12" name="TextBox 11"/>
        <xdr:cNvSpPr txBox="1"/>
      </xdr:nvSpPr>
      <xdr:spPr>
        <a:xfrm>
          <a:off x="12115371" y="9339636"/>
          <a:ext cx="5451297" cy="72702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lumMod val="75000"/>
                  <a:lumOff val="25000"/>
                </a:schemeClr>
              </a:solidFill>
            </a:rPr>
            <a:t>• </a:t>
          </a:r>
          <a:r>
            <a:rPr lang="en-US" sz="1200" b="1">
              <a:solidFill>
                <a:schemeClr val="tx1">
                  <a:lumMod val="75000"/>
                  <a:lumOff val="25000"/>
                </a:schemeClr>
              </a:solidFill>
            </a:rPr>
            <a:t>2025 shows a strong growth</a:t>
          </a:r>
          <a:r>
            <a:rPr lang="en-US" sz="1200">
              <a:solidFill>
                <a:schemeClr val="tx1">
                  <a:lumMod val="75000"/>
                  <a:lumOff val="25000"/>
                </a:schemeClr>
              </a:solidFill>
            </a:rPr>
            <a:t> in completed orders:</a:t>
          </a:r>
          <a:br>
            <a:rPr lang="en-US" sz="1200">
              <a:solidFill>
                <a:schemeClr val="tx1">
                  <a:lumMod val="75000"/>
                  <a:lumOff val="25000"/>
                </a:schemeClr>
              </a:solidFill>
            </a:rPr>
          </a:br>
          <a:r>
            <a:rPr lang="en-US" sz="1200">
              <a:solidFill>
                <a:schemeClr val="tx1">
                  <a:lumMod val="75000"/>
                  <a:lumOff val="25000"/>
                </a:schemeClr>
              </a:solidFill>
            </a:rPr>
            <a:t>38% of total orders in 2025 were completed vs. only 22% in 2024.</a:t>
          </a:r>
        </a:p>
        <a:p>
          <a:r>
            <a:rPr lang="en-US" sz="1200">
              <a:solidFill>
                <a:schemeClr val="tx1">
                  <a:lumMod val="75000"/>
                  <a:lumOff val="25000"/>
                </a:schemeClr>
              </a:solidFill>
            </a:rPr>
            <a:t>• </a:t>
          </a:r>
          <a:r>
            <a:rPr lang="en-US" sz="1200" b="1">
              <a:solidFill>
                <a:schemeClr val="tx1">
                  <a:lumMod val="75000"/>
                  <a:lumOff val="25000"/>
                </a:schemeClr>
              </a:solidFill>
            </a:rPr>
            <a:t>Cancellations increased</a:t>
          </a:r>
          <a:r>
            <a:rPr lang="en-US" sz="1200">
              <a:solidFill>
                <a:schemeClr val="tx1">
                  <a:lumMod val="75000"/>
                  <a:lumOff val="25000"/>
                </a:schemeClr>
              </a:solidFill>
            </a:rPr>
            <a:t> in 2025 to </a:t>
          </a:r>
          <a:r>
            <a:rPr lang="en-US" sz="1200" b="1">
              <a:solidFill>
                <a:schemeClr val="tx1">
                  <a:lumMod val="75000"/>
                  <a:lumOff val="25000"/>
                </a:schemeClr>
              </a:solidFill>
            </a:rPr>
            <a:t>16%</a:t>
          </a:r>
          <a:r>
            <a:rPr lang="en-US" sz="1200">
              <a:solidFill>
                <a:schemeClr val="tx1">
                  <a:lumMod val="75000"/>
                  <a:lumOff val="25000"/>
                </a:schemeClr>
              </a:solidFill>
            </a:rPr>
            <a:t>, compared to 8.5% in 2024.</a:t>
          </a:r>
          <a:br>
            <a:rPr lang="en-US" sz="1200">
              <a:solidFill>
                <a:schemeClr val="tx1">
                  <a:lumMod val="75000"/>
                  <a:lumOff val="25000"/>
                </a:schemeClr>
              </a:solidFill>
            </a:rPr>
          </a:br>
          <a:r>
            <a:rPr lang="en-US" sz="1200">
              <a:solidFill>
                <a:schemeClr val="tx1">
                  <a:lumMod val="75000"/>
                  <a:lumOff val="25000"/>
                </a:schemeClr>
              </a:solidFill>
            </a:rPr>
            <a:t>This could signal growing customer concerns or operational issues.</a:t>
          </a:r>
        </a:p>
        <a:p>
          <a:r>
            <a:rPr lang="en-US" sz="1200">
              <a:solidFill>
                <a:schemeClr val="tx1">
                  <a:lumMod val="75000"/>
                  <a:lumOff val="25000"/>
                </a:schemeClr>
              </a:solidFill>
            </a:rPr>
            <a:t>• </a:t>
          </a:r>
          <a:r>
            <a:rPr lang="en-US" sz="1200" b="1">
              <a:solidFill>
                <a:schemeClr val="tx1">
                  <a:lumMod val="75000"/>
                  <a:lumOff val="25000"/>
                </a:schemeClr>
              </a:solidFill>
            </a:rPr>
            <a:t>Incomplete orders slightly dropped</a:t>
          </a:r>
          <a:r>
            <a:rPr lang="en-US" sz="1200">
              <a:solidFill>
                <a:schemeClr val="tx1">
                  <a:lumMod val="75000"/>
                  <a:lumOff val="25000"/>
                </a:schemeClr>
              </a:solidFill>
            </a:rPr>
            <a:t> in 2025 (7.5%) vs. 2024 (8%).</a:t>
          </a:r>
        </a:p>
        <a:p>
          <a:r>
            <a:rPr lang="en-US" sz="1200">
              <a:solidFill>
                <a:schemeClr val="tx1">
                  <a:lumMod val="75000"/>
                  <a:lumOff val="25000"/>
                </a:schemeClr>
              </a:solidFill>
            </a:rPr>
            <a:t>• </a:t>
          </a:r>
          <a:r>
            <a:rPr lang="en-US" sz="1200" b="1">
              <a:solidFill>
                <a:schemeClr val="tx1">
                  <a:lumMod val="75000"/>
                  <a:lumOff val="25000"/>
                </a:schemeClr>
              </a:solidFill>
            </a:rPr>
            <a:t>Customer Cancelled</a:t>
          </a:r>
          <a:r>
            <a:rPr lang="en-US" sz="1200">
              <a:solidFill>
                <a:schemeClr val="tx1">
                  <a:lumMod val="75000"/>
                  <a:lumOff val="25000"/>
                </a:schemeClr>
              </a:solidFill>
            </a:rPr>
            <a:t> is the </a:t>
          </a:r>
          <a:r>
            <a:rPr lang="en-US" sz="1200" b="1">
              <a:solidFill>
                <a:schemeClr val="tx1">
                  <a:lumMod val="75000"/>
                  <a:lumOff val="25000"/>
                </a:schemeClr>
              </a:solidFill>
            </a:rPr>
            <a:t>most common fail reason</a:t>
          </a:r>
          <a:r>
            <a:rPr lang="en-US" sz="1200">
              <a:solidFill>
                <a:schemeClr val="tx1">
                  <a:lumMod val="75000"/>
                  <a:lumOff val="25000"/>
                </a:schemeClr>
              </a:solidFill>
            </a:rPr>
            <a:t>, followed by </a:t>
          </a:r>
          <a:r>
            <a:rPr lang="en-US" sz="1200" b="1">
              <a:solidFill>
                <a:schemeClr val="tx1">
                  <a:lumMod val="75000"/>
                  <a:lumOff val="25000"/>
                </a:schemeClr>
              </a:solidFill>
            </a:rPr>
            <a:t>Quality Issues</a:t>
          </a:r>
          <a:r>
            <a:rPr lang="en-US" sz="1200">
              <a:solidFill>
                <a:schemeClr val="tx1">
                  <a:lumMod val="75000"/>
                  <a:lumOff val="25000"/>
                </a:schemeClr>
              </a:solidFill>
            </a:rPr>
            <a:t> and </a:t>
          </a:r>
          <a:r>
            <a:rPr lang="en-US" sz="1200" b="1">
              <a:solidFill>
                <a:schemeClr val="tx1">
                  <a:lumMod val="75000"/>
                  <a:lumOff val="25000"/>
                </a:schemeClr>
              </a:solidFill>
            </a:rPr>
            <a:t>No Response</a:t>
          </a:r>
          <a:r>
            <a:rPr lang="en-US" sz="1200">
              <a:solidFill>
                <a:schemeClr val="tx1">
                  <a:lumMod val="75000"/>
                  <a:lumOff val="25000"/>
                </a:schemeClr>
              </a:solidFill>
            </a:rPr>
            <a:t>.</a:t>
          </a:r>
        </a:p>
        <a:p>
          <a:r>
            <a:rPr lang="en-US" sz="1200">
              <a:solidFill>
                <a:schemeClr val="tx1">
                  <a:lumMod val="75000"/>
                  <a:lumOff val="25000"/>
                </a:schemeClr>
              </a:solidFill>
            </a:rPr>
            <a:t>• </a:t>
          </a:r>
          <a:r>
            <a:rPr lang="en-US" sz="1200" b="1">
              <a:solidFill>
                <a:schemeClr val="tx1">
                  <a:lumMod val="75000"/>
                  <a:lumOff val="25000"/>
                </a:schemeClr>
              </a:solidFill>
            </a:rPr>
            <a:t>Monthly trend of Quality Issues</a:t>
          </a:r>
          <a:r>
            <a:rPr lang="en-US" sz="1200">
              <a:solidFill>
                <a:schemeClr val="tx1">
                  <a:lumMod val="75000"/>
                  <a:lumOff val="25000"/>
                </a:schemeClr>
              </a:solidFill>
            </a:rPr>
            <a:t> shows a small rise in </a:t>
          </a:r>
          <a:r>
            <a:rPr lang="en-US" sz="1200" b="1">
              <a:solidFill>
                <a:schemeClr val="tx1">
                  <a:lumMod val="75000"/>
                  <a:lumOff val="25000"/>
                </a:schemeClr>
              </a:solidFill>
            </a:rPr>
            <a:t>April 2025</a:t>
          </a:r>
          <a:r>
            <a:rPr lang="en-US" sz="1200">
              <a:solidFill>
                <a:schemeClr val="tx1">
                  <a:lumMod val="75000"/>
                  <a:lumOff val="25000"/>
                </a:schemeClr>
              </a:solidFill>
            </a:rPr>
            <a:t>, suggesting a need to check recent production quality.</a:t>
          </a:r>
        </a:p>
        <a:p>
          <a:r>
            <a:rPr lang="en-US" sz="1200">
              <a:solidFill>
                <a:schemeClr val="tx1">
                  <a:lumMod val="75000"/>
                  <a:lumOff val="25000"/>
                </a:schemeClr>
              </a:solidFill>
            </a:rPr>
            <a:t>• </a:t>
          </a:r>
          <a:r>
            <a:rPr lang="en-US" sz="1200" b="1">
              <a:solidFill>
                <a:schemeClr val="tx1">
                  <a:lumMod val="75000"/>
                  <a:lumOff val="25000"/>
                </a:schemeClr>
              </a:solidFill>
            </a:rPr>
            <a:t>Kuwait and Saudi Arabia</a:t>
          </a:r>
          <a:r>
            <a:rPr lang="en-US" sz="1200">
              <a:solidFill>
                <a:schemeClr val="tx1">
                  <a:lumMod val="75000"/>
                  <a:lumOff val="25000"/>
                </a:schemeClr>
              </a:solidFill>
            </a:rPr>
            <a:t> generate the </a:t>
          </a:r>
          <a:r>
            <a:rPr lang="en-US" sz="1200" b="1">
              <a:solidFill>
                <a:schemeClr val="tx1">
                  <a:lumMod val="75000"/>
                  <a:lumOff val="25000"/>
                </a:schemeClr>
              </a:solidFill>
            </a:rPr>
            <a:t>highest share of orders</a:t>
          </a:r>
          <a:r>
            <a:rPr lang="en-US" sz="1200">
              <a:solidFill>
                <a:schemeClr val="tx1">
                  <a:lumMod val="75000"/>
                  <a:lumOff val="25000"/>
                </a:schemeClr>
              </a:solidFill>
            </a:rPr>
            <a:t>, while Egypt and Jordan have lower volume.</a:t>
          </a:r>
        </a:p>
        <a:p>
          <a:r>
            <a:rPr lang="en-US" sz="1200">
              <a:solidFill>
                <a:schemeClr val="tx1">
                  <a:lumMod val="75000"/>
                  <a:lumOff val="25000"/>
                </a:schemeClr>
              </a:solidFill>
            </a:rPr>
            <a:t>• </a:t>
          </a:r>
          <a:r>
            <a:rPr lang="en-US" sz="1200" b="1">
              <a:solidFill>
                <a:schemeClr val="tx1">
                  <a:lumMod val="75000"/>
                  <a:lumOff val="25000"/>
                </a:schemeClr>
              </a:solidFill>
            </a:rPr>
            <a:t>Upper aligners</a:t>
          </a:r>
          <a:r>
            <a:rPr lang="en-US" sz="1200">
              <a:solidFill>
                <a:schemeClr val="tx1">
                  <a:lumMod val="75000"/>
                  <a:lumOff val="25000"/>
                </a:schemeClr>
              </a:solidFill>
            </a:rPr>
            <a:t> are the </a:t>
          </a:r>
          <a:r>
            <a:rPr lang="en-US" sz="1200" b="1">
              <a:solidFill>
                <a:schemeClr val="tx1">
                  <a:lumMod val="75000"/>
                  <a:lumOff val="25000"/>
                </a:schemeClr>
              </a:solidFill>
            </a:rPr>
            <a:t>most ordered type</a:t>
          </a:r>
          <a:r>
            <a:rPr lang="en-US" sz="1200">
              <a:solidFill>
                <a:schemeClr val="tx1">
                  <a:lumMod val="75000"/>
                  <a:lumOff val="25000"/>
                </a:schemeClr>
              </a:solidFill>
            </a:rPr>
            <a:t>, followed by Full Set and then Lower aligners.</a:t>
          </a:r>
        </a:p>
        <a:p>
          <a:r>
            <a:rPr lang="en-US" sz="1200">
              <a:solidFill>
                <a:schemeClr val="tx1">
                  <a:lumMod val="75000"/>
                  <a:lumOff val="25000"/>
                </a:schemeClr>
              </a:solidFill>
            </a:rPr>
            <a:t>• Most orders are handled by </a:t>
          </a:r>
          <a:r>
            <a:rPr lang="en-US" sz="1200" b="1">
              <a:solidFill>
                <a:schemeClr val="tx1">
                  <a:lumMod val="75000"/>
                  <a:lumOff val="25000"/>
                </a:schemeClr>
              </a:solidFill>
            </a:rPr>
            <a:t>General Dentists</a:t>
          </a:r>
          <a:r>
            <a:rPr lang="en-US" sz="1200">
              <a:solidFill>
                <a:schemeClr val="tx1">
                  <a:lumMod val="75000"/>
                  <a:lumOff val="25000"/>
                </a:schemeClr>
              </a:solidFill>
            </a:rPr>
            <a:t>, but </a:t>
          </a:r>
          <a:r>
            <a:rPr lang="en-US" sz="1200" b="1">
              <a:solidFill>
                <a:schemeClr val="tx1">
                  <a:lumMod val="75000"/>
                  <a:lumOff val="25000"/>
                </a:schemeClr>
              </a:solidFill>
            </a:rPr>
            <a:t>Orthodontists</a:t>
          </a:r>
          <a:r>
            <a:rPr lang="en-US" sz="1200">
              <a:solidFill>
                <a:schemeClr val="tx1">
                  <a:lumMod val="75000"/>
                  <a:lumOff val="25000"/>
                </a:schemeClr>
              </a:solidFill>
            </a:rPr>
            <a:t> contribute a smaller share — an opportunity for growth.</a:t>
          </a:r>
        </a:p>
        <a:p>
          <a:r>
            <a:rPr lang="en-US" sz="1200">
              <a:solidFill>
                <a:schemeClr val="tx1">
                  <a:lumMod val="75000"/>
                  <a:lumOff val="25000"/>
                </a:schemeClr>
              </a:solidFill>
            </a:rPr>
            <a:t>• </a:t>
          </a:r>
          <a:r>
            <a:rPr lang="en-US" sz="1200" b="1">
              <a:solidFill>
                <a:schemeClr val="tx1">
                  <a:lumMod val="75000"/>
                  <a:lumOff val="25000"/>
                </a:schemeClr>
              </a:solidFill>
            </a:rPr>
            <a:t>2025 contributes to 62% of total orders</a:t>
          </a:r>
          <a:r>
            <a:rPr lang="en-US" sz="1200">
              <a:solidFill>
                <a:schemeClr val="tx1">
                  <a:lumMod val="75000"/>
                  <a:lumOff val="25000"/>
                </a:schemeClr>
              </a:solidFill>
            </a:rPr>
            <a:t>, indicating </a:t>
          </a:r>
          <a:r>
            <a:rPr lang="en-US" sz="1200" b="1">
              <a:solidFill>
                <a:schemeClr val="tx1">
                  <a:lumMod val="75000"/>
                  <a:lumOff val="25000"/>
                </a:schemeClr>
              </a:solidFill>
            </a:rPr>
            <a:t>business expansion</a:t>
          </a:r>
          <a:r>
            <a:rPr lang="en-US" sz="1200">
              <a:solidFill>
                <a:schemeClr val="tx1">
                  <a:lumMod val="75000"/>
                  <a:lumOff val="25000"/>
                </a:schemeClr>
              </a:solidFill>
            </a:rPr>
            <a:t> year over year.</a:t>
          </a:r>
          <a:br>
            <a:rPr lang="en-US" sz="1200">
              <a:solidFill>
                <a:schemeClr val="tx1">
                  <a:lumMod val="75000"/>
                  <a:lumOff val="25000"/>
                </a:schemeClr>
              </a:solidFill>
            </a:rPr>
          </a:br>
          <a:r>
            <a:rPr lang="en-US" sz="1200">
              <a:solidFill>
                <a:schemeClr val="tx1">
                  <a:lumMod val="75000"/>
                  <a:lumOff val="25000"/>
                </a:schemeClr>
              </a:solidFill>
            </a:rPr>
            <a:t/>
          </a:r>
          <a:br>
            <a:rPr lang="en-US" sz="1200">
              <a:solidFill>
                <a:schemeClr val="tx1">
                  <a:lumMod val="75000"/>
                  <a:lumOff val="25000"/>
                </a:schemeClr>
              </a:solidFill>
            </a:rPr>
          </a:br>
          <a:r>
            <a:rPr lang="en-US" sz="1200">
              <a:solidFill>
                <a:schemeClr val="tx1">
                  <a:lumMod val="75000"/>
                  <a:lumOff val="25000"/>
                </a:schemeClr>
              </a:solidFill>
            </a:rPr>
            <a:t/>
          </a:r>
          <a:br>
            <a:rPr lang="en-US" sz="1200">
              <a:solidFill>
                <a:schemeClr val="tx1">
                  <a:lumMod val="75000"/>
                  <a:lumOff val="25000"/>
                </a:schemeClr>
              </a:solidFill>
            </a:rPr>
          </a:br>
          <a:endParaRPr lang="en-US" sz="1200">
            <a:solidFill>
              <a:schemeClr val="tx1">
                <a:lumMod val="75000"/>
                <a:lumOff val="25000"/>
              </a:schemeClr>
            </a:solidFill>
          </a:endParaRPr>
        </a:p>
      </xdr:txBody>
    </xdr:sp>
    <xdr:clientData/>
  </xdr:twoCellAnchor>
  <xdr:twoCellAnchor>
    <xdr:from>
      <xdr:col>18</xdr:col>
      <xdr:colOff>38100</xdr:colOff>
      <xdr:row>22</xdr:row>
      <xdr:rowOff>76200</xdr:rowOff>
    </xdr:from>
    <xdr:to>
      <xdr:col>20</xdr:col>
      <xdr:colOff>400050</xdr:colOff>
      <xdr:row>33</xdr:row>
      <xdr:rowOff>142875</xdr:rowOff>
    </xdr:to>
    <xdr:sp macro="" textlink="">
      <xdr:nvSpPr>
        <xdr:cNvPr id="13" name="TextBox 12"/>
        <xdr:cNvSpPr txBox="1"/>
      </xdr:nvSpPr>
      <xdr:spPr>
        <a:xfrm>
          <a:off x="11868150" y="4267200"/>
          <a:ext cx="1676400" cy="2162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2025</a:t>
          </a:r>
          <a:r>
            <a:rPr lang="en-US"/>
            <a:t> saw a </a:t>
          </a:r>
          <a:r>
            <a:rPr lang="en-US" b="1"/>
            <a:t>higher completion rate</a:t>
          </a:r>
          <a:r>
            <a:rPr lang="en-US"/>
            <a:t> (38.19%) compared to 2024 (21.61%), indicating improved performance.</a:t>
          </a:r>
        </a:p>
        <a:p>
          <a:r>
            <a:rPr lang="en-US"/>
            <a:t>However, </a:t>
          </a:r>
          <a:r>
            <a:rPr lang="en-US" b="1"/>
            <a:t>cancellation rates also increased</a:t>
          </a:r>
          <a:r>
            <a:rPr lang="en-US"/>
            <a:t> in 2025 (16.08% vs. 8.54%), which may warrant deeper investigation.</a:t>
          </a:r>
        </a:p>
        <a:p>
          <a:r>
            <a:rPr lang="en-US" b="1"/>
            <a:t>Incomplete orders</a:t>
          </a:r>
          <a:r>
            <a:rPr lang="en-US"/>
            <a:t> slightly dropped in 2025 (7.54%) from 2024 (8.04%).</a:t>
          </a:r>
        </a:p>
        <a:p>
          <a:endParaRPr lang="en-US" sz="1100"/>
        </a:p>
      </xdr:txBody>
    </xdr:sp>
    <xdr:clientData/>
  </xdr:twoCellAnchor>
  <xdr:twoCellAnchor>
    <xdr:from>
      <xdr:col>10</xdr:col>
      <xdr:colOff>0</xdr:colOff>
      <xdr:row>79</xdr:row>
      <xdr:rowOff>0</xdr:rowOff>
    </xdr:from>
    <xdr:to>
      <xdr:col>16</xdr:col>
      <xdr:colOff>571500</xdr:colOff>
      <xdr:row>93</xdr:row>
      <xdr:rowOff>76200</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590550</xdr:colOff>
      <xdr:row>0</xdr:row>
      <xdr:rowOff>180975</xdr:rowOff>
    </xdr:from>
    <xdr:to>
      <xdr:col>3</xdr:col>
      <xdr:colOff>38100</xdr:colOff>
      <xdr:row>4</xdr:row>
      <xdr:rowOff>66675</xdr:rowOff>
    </xdr:to>
    <xdr:sp macro="" textlink="">
      <xdr:nvSpPr>
        <xdr:cNvPr id="2" name="TextBox 1"/>
        <xdr:cNvSpPr txBox="1"/>
      </xdr:nvSpPr>
      <xdr:spPr>
        <a:xfrm>
          <a:off x="590550" y="180975"/>
          <a:ext cx="1276350"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Total orders </a:t>
          </a:r>
          <a:r>
            <a:rPr lang="en-US" sz="1100" b="1" i="0" u="none" strike="noStrike">
              <a:solidFill>
                <a:schemeClr val="tx1">
                  <a:lumMod val="85000"/>
                  <a:lumOff val="15000"/>
                </a:schemeClr>
              </a:solidFill>
              <a:effectLst/>
              <a:latin typeface="+mn-lt"/>
              <a:ea typeface="+mn-ea"/>
              <a:cs typeface="+mn-cs"/>
            </a:rPr>
            <a:t>199</a:t>
          </a:r>
          <a:r>
            <a:rPr lang="en-US" sz="1100" b="1" i="0" u="none" strike="noStrike" baseline="0">
              <a:solidFill>
                <a:schemeClr val="tx1">
                  <a:lumMod val="85000"/>
                  <a:lumOff val="15000"/>
                </a:schemeClr>
              </a:solidFill>
              <a:effectLst/>
              <a:latin typeface="+mn-lt"/>
              <a:ea typeface="+mn-ea"/>
              <a:cs typeface="+mn-cs"/>
            </a:rPr>
            <a:t> orders</a:t>
          </a:r>
          <a:endParaRPr lang="en-US" sz="1100" b="1">
            <a:solidFill>
              <a:schemeClr val="tx1">
                <a:lumMod val="85000"/>
                <a:lumOff val="15000"/>
              </a:schemeClr>
            </a:solidFill>
          </a:endParaRPr>
        </a:p>
      </xdr:txBody>
    </xdr:sp>
    <xdr:clientData/>
  </xdr:twoCellAnchor>
  <xdr:twoCellAnchor>
    <xdr:from>
      <xdr:col>1</xdr:col>
      <xdr:colOff>1732</xdr:colOff>
      <xdr:row>5</xdr:row>
      <xdr:rowOff>92651</xdr:rowOff>
    </xdr:from>
    <xdr:to>
      <xdr:col>6</xdr:col>
      <xdr:colOff>198293</xdr:colOff>
      <xdr:row>8</xdr:row>
      <xdr:rowOff>178377</xdr:rowOff>
    </xdr:to>
    <xdr:sp macro="" textlink="">
      <xdr:nvSpPr>
        <xdr:cNvPr id="3" name="TextBox 2"/>
        <xdr:cNvSpPr txBox="1"/>
      </xdr:nvSpPr>
      <xdr:spPr>
        <a:xfrm>
          <a:off x="607868" y="1045151"/>
          <a:ext cx="3227243" cy="657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tx1">
                  <a:lumMod val="75000"/>
                  <a:lumOff val="25000"/>
                </a:schemeClr>
              </a:solidFill>
            </a:rPr>
            <a:t>% Completed / % Cancelled / % Incomplete</a:t>
          </a:r>
        </a:p>
      </xdr:txBody>
    </xdr:sp>
    <xdr:clientData/>
  </xdr:twoCellAnchor>
  <xdr:twoCellAnchor>
    <xdr:from>
      <xdr:col>0</xdr:col>
      <xdr:colOff>595746</xdr:colOff>
      <xdr:row>9</xdr:row>
      <xdr:rowOff>50221</xdr:rowOff>
    </xdr:from>
    <xdr:to>
      <xdr:col>6</xdr:col>
      <xdr:colOff>277091</xdr:colOff>
      <xdr:row>19</xdr:row>
      <xdr:rowOff>69272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138546</xdr:colOff>
      <xdr:row>0</xdr:row>
      <xdr:rowOff>156729</xdr:rowOff>
    </xdr:from>
    <xdr:to>
      <xdr:col>7</xdr:col>
      <xdr:colOff>122959</xdr:colOff>
      <xdr:row>4</xdr:row>
      <xdr:rowOff>99579</xdr:rowOff>
    </xdr:to>
    <xdr:sp macro="" textlink="">
      <xdr:nvSpPr>
        <xdr:cNvPr id="5" name="TextBox 4"/>
        <xdr:cNvSpPr txBox="1"/>
      </xdr:nvSpPr>
      <xdr:spPr>
        <a:xfrm>
          <a:off x="1956955" y="156729"/>
          <a:ext cx="2408959" cy="704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chemeClr val="tx1">
                  <a:lumMod val="85000"/>
                  <a:lumOff val="15000"/>
                </a:schemeClr>
              </a:solidFill>
            </a:rPr>
            <a:t>Average Delivery Duration (Days) </a:t>
          </a: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u="none" strike="noStrike">
              <a:solidFill>
                <a:schemeClr val="tx1">
                  <a:lumMod val="75000"/>
                  <a:lumOff val="25000"/>
                </a:schemeClr>
              </a:solidFill>
              <a:effectLst/>
              <a:latin typeface="+mn-lt"/>
              <a:ea typeface="+mn-ea"/>
              <a:cs typeface="+mn-cs"/>
            </a:rPr>
            <a:t>2 Days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b="1"/>
        </a:p>
        <a:p>
          <a:endParaRPr lang="en-US" sz="1400" b="1"/>
        </a:p>
      </xdr:txBody>
    </xdr:sp>
    <xdr:clientData/>
  </xdr:twoCellAnchor>
  <xdr:twoCellAnchor>
    <xdr:from>
      <xdr:col>6</xdr:col>
      <xdr:colOff>398318</xdr:colOff>
      <xdr:row>9</xdr:row>
      <xdr:rowOff>34637</xdr:rowOff>
    </xdr:from>
    <xdr:to>
      <xdr:col>13</xdr:col>
      <xdr:colOff>121226</xdr:colOff>
      <xdr:row>21</xdr:row>
      <xdr:rowOff>51955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502227</xdr:colOff>
      <xdr:row>5</xdr:row>
      <xdr:rowOff>106506</xdr:rowOff>
    </xdr:from>
    <xdr:to>
      <xdr:col>12</xdr:col>
      <xdr:colOff>554182</xdr:colOff>
      <xdr:row>8</xdr:row>
      <xdr:rowOff>121228</xdr:rowOff>
    </xdr:to>
    <xdr:sp macro="" textlink="">
      <xdr:nvSpPr>
        <xdr:cNvPr id="7" name="TextBox 6"/>
        <xdr:cNvSpPr txBox="1"/>
      </xdr:nvSpPr>
      <xdr:spPr>
        <a:xfrm>
          <a:off x="4139045" y="1059006"/>
          <a:ext cx="3688773" cy="5862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500" b="1">
              <a:solidFill>
                <a:schemeClr val="tx1">
                  <a:lumMod val="75000"/>
                  <a:lumOff val="25000"/>
                </a:schemeClr>
              </a:solidFill>
            </a:rPr>
            <a:t>Orders by Country</a:t>
          </a:r>
        </a:p>
      </xdr:txBody>
    </xdr:sp>
    <xdr:clientData/>
  </xdr:twoCellAnchor>
  <xdr:twoCellAnchor>
    <xdr:from>
      <xdr:col>13</xdr:col>
      <xdr:colOff>399558</xdr:colOff>
      <xdr:row>9</xdr:row>
      <xdr:rowOff>136072</xdr:rowOff>
    </xdr:from>
    <xdr:to>
      <xdr:col>20</xdr:col>
      <xdr:colOff>585107</xdr:colOff>
      <xdr:row>23</xdr:row>
      <xdr:rowOff>54429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446808</xdr:colOff>
      <xdr:row>5</xdr:row>
      <xdr:rowOff>68406</xdr:rowOff>
    </xdr:from>
    <xdr:to>
      <xdr:col>20</xdr:col>
      <xdr:colOff>498763</xdr:colOff>
      <xdr:row>8</xdr:row>
      <xdr:rowOff>83128</xdr:rowOff>
    </xdr:to>
    <xdr:sp macro="" textlink="">
      <xdr:nvSpPr>
        <xdr:cNvPr id="9" name="TextBox 8"/>
        <xdr:cNvSpPr txBox="1"/>
      </xdr:nvSpPr>
      <xdr:spPr>
        <a:xfrm>
          <a:off x="8932717" y="1020906"/>
          <a:ext cx="3688773" cy="5862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500" b="1">
              <a:solidFill>
                <a:schemeClr val="tx1">
                  <a:lumMod val="75000"/>
                  <a:lumOff val="25000"/>
                </a:schemeClr>
              </a:solidFill>
            </a:rPr>
            <a:t>Disribution</a:t>
          </a:r>
          <a:r>
            <a:rPr lang="en-US" sz="1500" b="1" baseline="0">
              <a:solidFill>
                <a:schemeClr val="tx1">
                  <a:lumMod val="75000"/>
                  <a:lumOff val="25000"/>
                </a:schemeClr>
              </a:solidFill>
            </a:rPr>
            <a:t> of Faliuer Reason </a:t>
          </a:r>
          <a:endParaRPr lang="en-US" sz="1500" b="1">
            <a:solidFill>
              <a:schemeClr val="tx1">
                <a:lumMod val="75000"/>
                <a:lumOff val="25000"/>
              </a:schemeClr>
            </a:solidFill>
          </a:endParaRPr>
        </a:p>
      </xdr:txBody>
    </xdr:sp>
    <xdr:clientData/>
  </xdr:twoCellAnchor>
  <xdr:twoCellAnchor>
    <xdr:from>
      <xdr:col>21</xdr:col>
      <xdr:colOff>277091</xdr:colOff>
      <xdr:row>9</xdr:row>
      <xdr:rowOff>173183</xdr:rowOff>
    </xdr:from>
    <xdr:to>
      <xdr:col>29</xdr:col>
      <xdr:colOff>259772</xdr:colOff>
      <xdr:row>22</xdr:row>
      <xdr:rowOff>51955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131617</xdr:colOff>
      <xdr:row>5</xdr:row>
      <xdr:rowOff>47625</xdr:rowOff>
    </xdr:from>
    <xdr:to>
      <xdr:col>28</xdr:col>
      <xdr:colOff>183572</xdr:colOff>
      <xdr:row>8</xdr:row>
      <xdr:rowOff>62347</xdr:rowOff>
    </xdr:to>
    <xdr:sp macro="" textlink="">
      <xdr:nvSpPr>
        <xdr:cNvPr id="11" name="TextBox 10"/>
        <xdr:cNvSpPr txBox="1"/>
      </xdr:nvSpPr>
      <xdr:spPr>
        <a:xfrm>
          <a:off x="13466617" y="1000125"/>
          <a:ext cx="3688773" cy="5862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0" eaLnBrk="1" fontAlgn="auto" latinLnBrk="0" hangingPunct="1"/>
          <a:r>
            <a:rPr lang="en-US" sz="1500" b="1" i="0" baseline="0">
              <a:solidFill>
                <a:schemeClr val="tx1">
                  <a:lumMod val="65000"/>
                  <a:lumOff val="35000"/>
                </a:schemeClr>
              </a:solidFill>
              <a:effectLst/>
              <a:latin typeface="+mn-lt"/>
              <a:ea typeface="+mn-ea"/>
              <a:cs typeface="+mn-cs"/>
            </a:rPr>
            <a:t>Distribution of Faliuer Reason </a:t>
          </a:r>
          <a:endParaRPr lang="en-US" sz="1500" b="1">
            <a:solidFill>
              <a:schemeClr val="tx1">
                <a:lumMod val="65000"/>
                <a:lumOff val="35000"/>
              </a:schemeClr>
            </a:solidFill>
            <a:effectLst/>
          </a:endParaRPr>
        </a:p>
        <a:p>
          <a:pPr algn="ctr" rtl="0" eaLnBrk="1" fontAlgn="auto" latinLnBrk="0" hangingPunct="1"/>
          <a:r>
            <a:rPr lang="en-US" sz="1500" b="1" i="0" baseline="0">
              <a:solidFill>
                <a:schemeClr val="tx1">
                  <a:lumMod val="65000"/>
                  <a:lumOff val="35000"/>
                </a:schemeClr>
              </a:solidFill>
              <a:effectLst/>
              <a:latin typeface="+mn-lt"/>
              <a:ea typeface="+mn-ea"/>
              <a:cs typeface="+mn-cs"/>
            </a:rPr>
            <a:t> by Doctor Type</a:t>
          </a:r>
          <a:endParaRPr lang="en-US" sz="1500" b="1">
            <a:solidFill>
              <a:schemeClr val="tx1">
                <a:lumMod val="65000"/>
                <a:lumOff val="35000"/>
              </a:schemeClr>
            </a:solidFill>
            <a:effectLst/>
          </a:endParaRPr>
        </a:p>
      </xdr:txBody>
    </xdr:sp>
    <xdr:clientData/>
  </xdr:twoCellAnchor>
  <xdr:twoCellAnchor>
    <xdr:from>
      <xdr:col>0</xdr:col>
      <xdr:colOff>207818</xdr:colOff>
      <xdr:row>26</xdr:row>
      <xdr:rowOff>0</xdr:rowOff>
    </xdr:from>
    <xdr:to>
      <xdr:col>10</xdr:col>
      <xdr:colOff>381000</xdr:colOff>
      <xdr:row>41</xdr:row>
      <xdr:rowOff>93766</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422563</xdr:colOff>
      <xdr:row>22</xdr:row>
      <xdr:rowOff>44161</xdr:rowOff>
    </xdr:from>
    <xdr:to>
      <xdr:col>7</xdr:col>
      <xdr:colOff>474517</xdr:colOff>
      <xdr:row>25</xdr:row>
      <xdr:rowOff>58883</xdr:rowOff>
    </xdr:to>
    <xdr:sp macro="" textlink="">
      <xdr:nvSpPr>
        <xdr:cNvPr id="13" name="TextBox 12"/>
        <xdr:cNvSpPr txBox="1"/>
      </xdr:nvSpPr>
      <xdr:spPr>
        <a:xfrm>
          <a:off x="1028699" y="4235161"/>
          <a:ext cx="3688773" cy="5862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0"/>
          <a:r>
            <a:rPr lang="en-US" sz="1500" b="1" i="0" baseline="0">
              <a:solidFill>
                <a:schemeClr val="tx1">
                  <a:lumMod val="65000"/>
                  <a:lumOff val="35000"/>
                </a:schemeClr>
              </a:solidFill>
              <a:effectLst/>
              <a:latin typeface="+mn-lt"/>
              <a:ea typeface="+mn-ea"/>
              <a:cs typeface="+mn-cs"/>
            </a:rPr>
            <a:t>Trend of Completed and Uncomleted  Orders Over Time</a:t>
          </a:r>
          <a:endParaRPr lang="en-US" sz="1500" b="1">
            <a:solidFill>
              <a:schemeClr val="tx1">
                <a:lumMod val="65000"/>
                <a:lumOff val="35000"/>
              </a:schemeClr>
            </a:solidFill>
            <a:effectLst/>
          </a:endParaRPr>
        </a:p>
      </xdr:txBody>
    </xdr:sp>
    <xdr:clientData/>
  </xdr:twoCellAnchor>
  <xdr:twoCellAnchor>
    <xdr:from>
      <xdr:col>10</xdr:col>
      <xdr:colOff>601807</xdr:colOff>
      <xdr:row>29</xdr:row>
      <xdr:rowOff>10824</xdr:rowOff>
    </xdr:from>
    <xdr:to>
      <xdr:col>17</xdr:col>
      <xdr:colOff>323417</xdr:colOff>
      <xdr:row>43</xdr:row>
      <xdr:rowOff>46122</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171449</xdr:colOff>
      <xdr:row>24</xdr:row>
      <xdr:rowOff>139411</xdr:rowOff>
    </xdr:from>
    <xdr:to>
      <xdr:col>17</xdr:col>
      <xdr:colOff>223403</xdr:colOff>
      <xdr:row>27</xdr:row>
      <xdr:rowOff>154133</xdr:rowOff>
    </xdr:to>
    <xdr:sp macro="" textlink="">
      <xdr:nvSpPr>
        <xdr:cNvPr id="16" name="TextBox 15"/>
        <xdr:cNvSpPr txBox="1"/>
      </xdr:nvSpPr>
      <xdr:spPr>
        <a:xfrm>
          <a:off x="6981824" y="4711411"/>
          <a:ext cx="3766704" cy="5862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0"/>
          <a:r>
            <a:rPr lang="en-US" sz="1500" b="1" i="0" baseline="0">
              <a:solidFill>
                <a:schemeClr val="tx1">
                  <a:lumMod val="65000"/>
                  <a:lumOff val="35000"/>
                </a:schemeClr>
              </a:solidFill>
              <a:effectLst/>
              <a:latin typeface="+mn-lt"/>
              <a:ea typeface="+mn-ea"/>
              <a:cs typeface="+mn-cs"/>
            </a:rPr>
            <a:t>Customer Cancellations by Country (%)</a:t>
          </a:r>
          <a:endParaRPr lang="en-US" sz="1500">
            <a:solidFill>
              <a:schemeClr val="tx1">
                <a:lumMod val="65000"/>
                <a:lumOff val="35000"/>
              </a:schemeClr>
            </a:solidFill>
            <a:effectLst/>
          </a:endParaRPr>
        </a:p>
      </xdr:txBody>
    </xdr:sp>
    <xdr:clientData/>
  </xdr:twoCellAnchor>
  <xdr:twoCellAnchor>
    <xdr:from>
      <xdr:col>17</xdr:col>
      <xdr:colOff>571499</xdr:colOff>
      <xdr:row>28</xdr:row>
      <xdr:rowOff>23813</xdr:rowOff>
    </xdr:from>
    <xdr:to>
      <xdr:col>29</xdr:col>
      <xdr:colOff>557893</xdr:colOff>
      <xdr:row>49</xdr:row>
      <xdr:rowOff>136071</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163284</xdr:colOff>
      <xdr:row>24</xdr:row>
      <xdr:rowOff>77499</xdr:rowOff>
    </xdr:from>
    <xdr:to>
      <xdr:col>29</xdr:col>
      <xdr:colOff>530678</xdr:colOff>
      <xdr:row>27</xdr:row>
      <xdr:rowOff>92221</xdr:rowOff>
    </xdr:to>
    <xdr:sp macro="" textlink="">
      <xdr:nvSpPr>
        <xdr:cNvPr id="20" name="TextBox 19"/>
        <xdr:cNvSpPr txBox="1"/>
      </xdr:nvSpPr>
      <xdr:spPr>
        <a:xfrm>
          <a:off x="11185070" y="4649499"/>
          <a:ext cx="7102929" cy="5862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0"/>
          <a:r>
            <a:rPr lang="en-US" sz="1500" b="1" i="0" baseline="0">
              <a:solidFill>
                <a:schemeClr val="tx1">
                  <a:lumMod val="75000"/>
                  <a:lumOff val="25000"/>
                </a:schemeClr>
              </a:solidFill>
              <a:effectLst/>
              <a:latin typeface="+mn-lt"/>
              <a:ea typeface="+mn-ea"/>
              <a:cs typeface="+mn-cs"/>
            </a:rPr>
            <a:t>Reasons for Order Issues by Aligner Type</a:t>
          </a:r>
          <a:endParaRPr lang="en-US" sz="1500">
            <a:solidFill>
              <a:schemeClr val="tx1">
                <a:lumMod val="75000"/>
                <a:lumOff val="25000"/>
              </a:schemeClr>
            </a:solidFill>
            <a:effectLst/>
          </a:endParaRPr>
        </a:p>
      </xdr:txBody>
    </xdr:sp>
    <xdr:clientData/>
  </xdr:twoCellAnchor>
  <xdr:twoCellAnchor>
    <xdr:from>
      <xdr:col>29</xdr:col>
      <xdr:colOff>517073</xdr:colOff>
      <xdr:row>12</xdr:row>
      <xdr:rowOff>68036</xdr:rowOff>
    </xdr:from>
    <xdr:to>
      <xdr:col>39</xdr:col>
      <xdr:colOff>449619</xdr:colOff>
      <xdr:row>27</xdr:row>
      <xdr:rowOff>94929</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31</xdr:col>
      <xdr:colOff>22761</xdr:colOff>
      <xdr:row>4</xdr:row>
      <xdr:rowOff>183696</xdr:rowOff>
    </xdr:from>
    <xdr:to>
      <xdr:col>37</xdr:col>
      <xdr:colOff>74716</xdr:colOff>
      <xdr:row>8</xdr:row>
      <xdr:rowOff>7918</xdr:rowOff>
    </xdr:to>
    <xdr:sp macro="" textlink="">
      <xdr:nvSpPr>
        <xdr:cNvPr id="22" name="TextBox 21"/>
        <xdr:cNvSpPr txBox="1"/>
      </xdr:nvSpPr>
      <xdr:spPr>
        <a:xfrm>
          <a:off x="19004725" y="945696"/>
          <a:ext cx="3725884" cy="5862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0"/>
          <a:r>
            <a:rPr lang="en-US" sz="1500" b="1" i="0" baseline="0">
              <a:solidFill>
                <a:schemeClr val="tx1">
                  <a:lumMod val="75000"/>
                  <a:lumOff val="25000"/>
                </a:schemeClr>
              </a:solidFill>
              <a:effectLst/>
              <a:latin typeface="+mn-lt"/>
              <a:ea typeface="+mn-ea"/>
              <a:cs typeface="+mn-cs"/>
            </a:rPr>
            <a:t>Percentage of Order  by Type</a:t>
          </a:r>
          <a:endParaRPr lang="en-US" sz="1500">
            <a:solidFill>
              <a:schemeClr val="tx1">
                <a:lumMod val="75000"/>
                <a:lumOff val="25000"/>
              </a:schemeClr>
            </a:solidFill>
            <a:effectLst/>
          </a:endParaRPr>
        </a:p>
      </xdr:txBody>
    </xdr:sp>
    <xdr:clientData/>
  </xdr:twoCellAnchor>
  <xdr:twoCellAnchor>
    <xdr:from>
      <xdr:col>10</xdr:col>
      <xdr:colOff>190500</xdr:colOff>
      <xdr:row>47</xdr:row>
      <xdr:rowOff>163285</xdr:rowOff>
    </xdr:from>
    <xdr:to>
      <xdr:col>17</xdr:col>
      <xdr:colOff>476250</xdr:colOff>
      <xdr:row>62</xdr:row>
      <xdr:rowOff>48985</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572860</xdr:colOff>
      <xdr:row>44</xdr:row>
      <xdr:rowOff>16947</xdr:rowOff>
    </xdr:from>
    <xdr:to>
      <xdr:col>17</xdr:col>
      <xdr:colOff>12492</xdr:colOff>
      <xdr:row>47</xdr:row>
      <xdr:rowOff>31669</xdr:rowOff>
    </xdr:to>
    <xdr:sp macro="" textlink="">
      <xdr:nvSpPr>
        <xdr:cNvPr id="24" name="TextBox 23"/>
        <xdr:cNvSpPr txBox="1"/>
      </xdr:nvSpPr>
      <xdr:spPr>
        <a:xfrm>
          <a:off x="6696074" y="8398947"/>
          <a:ext cx="3725882" cy="5862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0" eaLnBrk="1" fontAlgn="auto" latinLnBrk="0" hangingPunct="1"/>
          <a:r>
            <a:rPr lang="en-US" sz="1500" b="1" i="0" baseline="0">
              <a:solidFill>
                <a:schemeClr val="tx1">
                  <a:lumMod val="75000"/>
                  <a:lumOff val="25000"/>
                </a:schemeClr>
              </a:solidFill>
              <a:effectLst/>
              <a:latin typeface="+mn-lt"/>
              <a:ea typeface="+mn-ea"/>
              <a:cs typeface="+mn-cs"/>
            </a:rPr>
            <a:t>Quality Issue by Aligner Type (%)</a:t>
          </a:r>
          <a:endParaRPr lang="en-US" sz="1500">
            <a:solidFill>
              <a:schemeClr val="tx1">
                <a:lumMod val="75000"/>
                <a:lumOff val="25000"/>
              </a:schemeClr>
            </a:solidFill>
            <a:effectLst/>
          </a:endParaRPr>
        </a:p>
      </xdr:txBody>
    </xdr:sp>
    <xdr:clientData/>
  </xdr:twoCellAnchor>
  <xdr:twoCellAnchor>
    <xdr:from>
      <xdr:col>0</xdr:col>
      <xdr:colOff>0</xdr:colOff>
      <xdr:row>47</xdr:row>
      <xdr:rowOff>163285</xdr:rowOff>
    </xdr:from>
    <xdr:to>
      <xdr:col>10</xdr:col>
      <xdr:colOff>146588</xdr:colOff>
      <xdr:row>65</xdr:row>
      <xdr:rowOff>106135</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99331</xdr:colOff>
      <xdr:row>43</xdr:row>
      <xdr:rowOff>142133</xdr:rowOff>
    </xdr:from>
    <xdr:to>
      <xdr:col>7</xdr:col>
      <xdr:colOff>151284</xdr:colOff>
      <xdr:row>46</xdr:row>
      <xdr:rowOff>156855</xdr:rowOff>
    </xdr:to>
    <xdr:sp macro="" textlink="">
      <xdr:nvSpPr>
        <xdr:cNvPr id="26" name="TextBox 25"/>
        <xdr:cNvSpPr txBox="1"/>
      </xdr:nvSpPr>
      <xdr:spPr>
        <a:xfrm>
          <a:off x="711652" y="8333633"/>
          <a:ext cx="3725882" cy="5862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0"/>
          <a:r>
            <a:rPr lang="en-US" sz="1500" b="1" i="0" baseline="0">
              <a:solidFill>
                <a:schemeClr val="dk1"/>
              </a:solidFill>
              <a:effectLst/>
              <a:latin typeface="+mn-lt"/>
              <a:ea typeface="+mn-ea"/>
              <a:cs typeface="+mn-cs"/>
            </a:rPr>
            <a:t>Monthly Distribution of Completed Order </a:t>
          </a:r>
          <a:endParaRPr lang="en-US" sz="1500" b="1">
            <a:effectLst/>
          </a:endParaRPr>
        </a:p>
      </xdr:txBody>
    </xdr:sp>
    <xdr:clientData/>
  </xdr:twoCellAnchor>
  <xdr:twoCellAnchor>
    <xdr:from>
      <xdr:col>19</xdr:col>
      <xdr:colOff>54428</xdr:colOff>
      <xdr:row>55</xdr:row>
      <xdr:rowOff>13607</xdr:rowOff>
    </xdr:from>
    <xdr:to>
      <xdr:col>27</xdr:col>
      <xdr:colOff>51954</xdr:colOff>
      <xdr:row>68</xdr:row>
      <xdr:rowOff>86591</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276224</xdr:colOff>
      <xdr:row>51</xdr:row>
      <xdr:rowOff>101311</xdr:rowOff>
    </xdr:from>
    <xdr:to>
      <xdr:col>25</xdr:col>
      <xdr:colOff>328177</xdr:colOff>
      <xdr:row>54</xdr:row>
      <xdr:rowOff>116033</xdr:rowOff>
    </xdr:to>
    <xdr:sp macro="" textlink="">
      <xdr:nvSpPr>
        <xdr:cNvPr id="28" name="TextBox 27"/>
        <xdr:cNvSpPr txBox="1"/>
      </xdr:nvSpPr>
      <xdr:spPr>
        <a:xfrm>
          <a:off x="11910331" y="9816811"/>
          <a:ext cx="3725882" cy="5862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0"/>
          <a:r>
            <a:rPr lang="en-US" sz="1500" b="1" i="0" baseline="0">
              <a:solidFill>
                <a:schemeClr val="tx1">
                  <a:lumMod val="75000"/>
                  <a:lumOff val="25000"/>
                </a:schemeClr>
              </a:solidFill>
              <a:effectLst/>
              <a:latin typeface="+mn-lt"/>
              <a:ea typeface="+mn-ea"/>
              <a:cs typeface="+mn-cs"/>
            </a:rPr>
            <a:t>Order Failuer Contribution by (Company vs Clinet )  (in %)</a:t>
          </a:r>
          <a:endParaRPr lang="en-US" sz="1500">
            <a:solidFill>
              <a:schemeClr val="tx1">
                <a:lumMod val="75000"/>
                <a:lumOff val="25000"/>
              </a:schemeClr>
            </a:solidFill>
            <a:effectLst/>
          </a:endParaRPr>
        </a:p>
      </xdr:txBody>
    </xdr:sp>
    <xdr:clientData/>
  </xdr:twoCellAnchor>
  <xdr:twoCellAnchor>
    <xdr:from>
      <xdr:col>30</xdr:col>
      <xdr:colOff>419100</xdr:colOff>
      <xdr:row>29</xdr:row>
      <xdr:rowOff>0</xdr:rowOff>
    </xdr:from>
    <xdr:to>
      <xdr:col>40</xdr:col>
      <xdr:colOff>76200</xdr:colOff>
      <xdr:row>47</xdr:row>
      <xdr:rowOff>76201</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27</xdr:col>
      <xdr:colOff>457200</xdr:colOff>
      <xdr:row>54</xdr:row>
      <xdr:rowOff>114300</xdr:rowOff>
    </xdr:from>
    <xdr:to>
      <xdr:col>36</xdr:col>
      <xdr:colOff>560625</xdr:colOff>
      <xdr:row>71</xdr:row>
      <xdr:rowOff>107576</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38</xdr:col>
      <xdr:colOff>0</xdr:colOff>
      <xdr:row>52</xdr:row>
      <xdr:rowOff>38100</xdr:rowOff>
    </xdr:from>
    <xdr:to>
      <xdr:col>48</xdr:col>
      <xdr:colOff>342900</xdr:colOff>
      <xdr:row>72</xdr:row>
      <xdr:rowOff>152400</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29</xdr:col>
      <xdr:colOff>404131</xdr:colOff>
      <xdr:row>48</xdr:row>
      <xdr:rowOff>114300</xdr:rowOff>
    </xdr:from>
    <xdr:to>
      <xdr:col>36</xdr:col>
      <xdr:colOff>266700</xdr:colOff>
      <xdr:row>53</xdr:row>
      <xdr:rowOff>116033</xdr:rowOff>
    </xdr:to>
    <xdr:sp macro="" textlink="">
      <xdr:nvSpPr>
        <xdr:cNvPr id="32" name="TextBox 31"/>
        <xdr:cNvSpPr txBox="1"/>
      </xdr:nvSpPr>
      <xdr:spPr>
        <a:xfrm>
          <a:off x="18082531" y="9258300"/>
          <a:ext cx="4129769" cy="9542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0"/>
          <a:endParaRPr lang="en-US" sz="1500" b="1">
            <a:solidFill>
              <a:schemeClr val="tx1">
                <a:lumMod val="75000"/>
                <a:lumOff val="25000"/>
              </a:schemeClr>
            </a:solidFill>
            <a:effectLst/>
          </a:endParaRPr>
        </a:p>
        <a:p>
          <a:pPr algn="ctr" rtl="0"/>
          <a:r>
            <a:rPr lang="en-US" sz="1500" b="1" i="0" baseline="0">
              <a:solidFill>
                <a:schemeClr val="tx1">
                  <a:lumMod val="75000"/>
                  <a:lumOff val="25000"/>
                </a:schemeClr>
              </a:solidFill>
              <a:effectLst/>
              <a:latin typeface="+mn-lt"/>
              <a:ea typeface="+mn-ea"/>
              <a:cs typeface="+mn-cs"/>
            </a:rPr>
            <a:t>Monthly Distribution of Customer Canelled Failures (Nov 2024 – Apr 2025</a:t>
          </a:r>
          <a:endParaRPr lang="en-US" sz="1500" b="1">
            <a:solidFill>
              <a:schemeClr val="tx1">
                <a:lumMod val="75000"/>
                <a:lumOff val="25000"/>
              </a:schemeClr>
            </a:solidFill>
            <a:effectLst/>
          </a:endParaRPr>
        </a:p>
      </xdr:txBody>
    </xdr:sp>
    <xdr:clientData/>
  </xdr:twoCellAnchor>
  <xdr:twoCellAnchor>
    <xdr:from>
      <xdr:col>31</xdr:col>
      <xdr:colOff>442231</xdr:colOff>
      <xdr:row>24</xdr:row>
      <xdr:rowOff>76200</xdr:rowOff>
    </xdr:from>
    <xdr:to>
      <xdr:col>39</xdr:col>
      <xdr:colOff>228600</xdr:colOff>
      <xdr:row>29</xdr:row>
      <xdr:rowOff>114300</xdr:rowOff>
    </xdr:to>
    <xdr:sp macro="" textlink="">
      <xdr:nvSpPr>
        <xdr:cNvPr id="33" name="TextBox 32"/>
        <xdr:cNvSpPr txBox="1"/>
      </xdr:nvSpPr>
      <xdr:spPr>
        <a:xfrm>
          <a:off x="19339831" y="4648200"/>
          <a:ext cx="4663169" cy="99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0"/>
          <a:endParaRPr lang="en-US" sz="1500" b="1">
            <a:solidFill>
              <a:schemeClr val="tx1">
                <a:lumMod val="75000"/>
                <a:lumOff val="25000"/>
              </a:schemeClr>
            </a:solidFill>
            <a:effectLst/>
          </a:endParaRPr>
        </a:p>
        <a:p>
          <a:pPr algn="ctr" rtl="0"/>
          <a:r>
            <a:rPr lang="en-US" sz="1500" b="1" i="0" baseline="0">
              <a:solidFill>
                <a:schemeClr val="tx1">
                  <a:lumMod val="75000"/>
                  <a:lumOff val="25000"/>
                </a:schemeClr>
              </a:solidFill>
              <a:effectLst/>
              <a:latin typeface="+mn-lt"/>
              <a:ea typeface="+mn-ea"/>
              <a:cs typeface="+mn-cs"/>
            </a:rPr>
            <a:t>Monthly Distribution of Quality Issue Failures (Nov 2024 – Apr 2025</a:t>
          </a:r>
          <a:endParaRPr lang="en-US" sz="1500" b="1">
            <a:solidFill>
              <a:schemeClr val="tx1">
                <a:lumMod val="75000"/>
                <a:lumOff val="25000"/>
              </a:schemeClr>
            </a:solidFill>
            <a:effectLst/>
          </a:endParaRPr>
        </a:p>
      </xdr:txBody>
    </xdr:sp>
    <xdr:clientData/>
  </xdr:twoCellAnchor>
  <xdr:twoCellAnchor>
    <xdr:from>
      <xdr:col>40</xdr:col>
      <xdr:colOff>342900</xdr:colOff>
      <xdr:row>45</xdr:row>
      <xdr:rowOff>152400</xdr:rowOff>
    </xdr:from>
    <xdr:to>
      <xdr:col>47</xdr:col>
      <xdr:colOff>114300</xdr:colOff>
      <xdr:row>51</xdr:row>
      <xdr:rowOff>90922</xdr:rowOff>
    </xdr:to>
    <xdr:sp macro="" textlink="">
      <xdr:nvSpPr>
        <xdr:cNvPr id="34" name="TextBox 33"/>
        <xdr:cNvSpPr txBox="1"/>
      </xdr:nvSpPr>
      <xdr:spPr>
        <a:xfrm>
          <a:off x="24726900" y="8724900"/>
          <a:ext cx="4038600" cy="10815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0"/>
          <a:r>
            <a:rPr lang="en-US" sz="1500" b="1" i="0" baseline="0">
              <a:solidFill>
                <a:schemeClr val="tx1">
                  <a:lumMod val="75000"/>
                  <a:lumOff val="25000"/>
                </a:schemeClr>
              </a:solidFill>
              <a:effectLst/>
              <a:latin typeface="+mn-lt"/>
              <a:ea typeface="+mn-ea"/>
              <a:cs typeface="+mn-cs"/>
            </a:rPr>
            <a:t>Monthly Breakdown of Service Failures: Customer Cancellations vs. Quality Issues (Nov 2024 – Apr 2025)</a:t>
          </a:r>
          <a:endParaRPr lang="en-US" sz="1500">
            <a:solidFill>
              <a:schemeClr val="tx1">
                <a:lumMod val="75000"/>
                <a:lumOff val="25000"/>
              </a:schemeClr>
            </a:solidFill>
            <a:effectLst/>
          </a:endParaRPr>
        </a:p>
      </xdr:txBody>
    </xdr:sp>
    <xdr:clientData/>
  </xdr:twoCellAnchor>
  <xdr:twoCellAnchor>
    <xdr:from>
      <xdr:col>41</xdr:col>
      <xdr:colOff>0</xdr:colOff>
      <xdr:row>15</xdr:row>
      <xdr:rowOff>0</xdr:rowOff>
    </xdr:from>
    <xdr:to>
      <xdr:col>52</xdr:col>
      <xdr:colOff>314096</xdr:colOff>
      <xdr:row>34</xdr:row>
      <xdr:rowOff>107373</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50</xdr:col>
      <xdr:colOff>363682</xdr:colOff>
      <xdr:row>36</xdr:row>
      <xdr:rowOff>0</xdr:rowOff>
    </xdr:from>
    <xdr:to>
      <xdr:col>56</xdr:col>
      <xdr:colOff>517071</xdr:colOff>
      <xdr:row>50</xdr:row>
      <xdr:rowOff>76200</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50</xdr:col>
      <xdr:colOff>0</xdr:colOff>
      <xdr:row>53</xdr:row>
      <xdr:rowOff>0</xdr:rowOff>
    </xdr:from>
    <xdr:to>
      <xdr:col>57</xdr:col>
      <xdr:colOff>285750</xdr:colOff>
      <xdr:row>67</xdr:row>
      <xdr:rowOff>76200</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9</xdr:col>
      <xdr:colOff>476250</xdr:colOff>
      <xdr:row>66</xdr:row>
      <xdr:rowOff>35873</xdr:rowOff>
    </xdr:from>
    <xdr:to>
      <xdr:col>17</xdr:col>
      <xdr:colOff>413656</xdr:colOff>
      <xdr:row>80</xdr:row>
      <xdr:rowOff>112073</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19</xdr:col>
      <xdr:colOff>567664</xdr:colOff>
      <xdr:row>71</xdr:row>
      <xdr:rowOff>0</xdr:rowOff>
    </xdr:from>
    <xdr:to>
      <xdr:col>27</xdr:col>
      <xdr:colOff>195323</xdr:colOff>
      <xdr:row>85</xdr:row>
      <xdr:rowOff>76200</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871.525339699074" createdVersion="6" refreshedVersion="6" minRefreshableVersion="3" recordCount="199">
  <cacheSource type="worksheet">
    <worksheetSource ref="A1:M200" sheet="Data Source "/>
  </cacheSource>
  <cacheFields count="15">
    <cacheField name="Order ID" numFmtId="0">
      <sharedItems/>
    </cacheField>
    <cacheField name="Order Date" numFmtId="0">
      <sharedItems containsSemiMixedTypes="0" containsNonDate="0" containsDate="1" containsString="0" minDate="2024-10-17T00:00:00" maxDate="2025-05-04T00:00:00" count="199">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5-05-01T00:00:00"/>
        <d v="2025-05-02T00:00:00"/>
        <d v="2025-05-03T00:00:00"/>
      </sharedItems>
      <fieldGroup par="14" base="1">
        <rangePr groupBy="months" startDate="2024-10-17T00:00:00" endDate="2025-05-04T00:00:00"/>
        <groupItems count="14">
          <s v="&lt;10/17/2024"/>
          <s v="Jan"/>
          <s v="Feb"/>
          <s v="Mar"/>
          <s v="Apr"/>
          <s v="May"/>
          <s v="Jun"/>
          <s v="Jul"/>
          <s v="Aug"/>
          <s v="Sep"/>
          <s v="Oct"/>
          <s v="Nov"/>
          <s v="Dec"/>
          <s v="&gt;5/4/2025"/>
        </groupItems>
      </fieldGroup>
    </cacheField>
    <cacheField name="Delivery Date" numFmtId="14">
      <sharedItems containsSemiMixedTypes="0" containsNonDate="0" containsDate="1" containsString="0" minDate="2024-10-19T00:00:00" maxDate="2025-05-06T00:00:00"/>
    </cacheField>
    <cacheField name="Status" numFmtId="0">
      <sharedItems count="3">
        <s v="Completed"/>
        <s v="Cancelled"/>
        <s v="Incomplete"/>
      </sharedItems>
    </cacheField>
    <cacheField name="Cancel/Fail Reason" numFmtId="0">
      <sharedItems containsMixedTypes="1" containsNumber="1" containsInteger="1" minValue="0" maxValue="0" count="9">
        <s v="Not Failed"/>
        <s v="Missing Info"/>
        <s v="Delay"/>
        <s v="Quality Issue"/>
        <s v="Missing Documents"/>
        <s v="No Response"/>
        <s v="Technical Issue"/>
        <s v="Customer Cancelled"/>
        <n v="0" u="1"/>
      </sharedItems>
    </cacheField>
    <cacheField name="Country" numFmtId="0">
      <sharedItems count="5">
        <s v="Kuwait"/>
        <s v="Saudi Arabia"/>
        <s v="Jordan"/>
        <s v="UAE"/>
        <s v="Egypt"/>
      </sharedItems>
    </cacheField>
    <cacheField name="Doctor Type" numFmtId="0">
      <sharedItems count="2">
        <s v="General Dentist"/>
        <s v="Orthodontist"/>
      </sharedItems>
    </cacheField>
    <cacheField name="Aligner Type" numFmtId="0">
      <sharedItems count="3">
        <s v="Full Set"/>
        <s v="Upper"/>
        <s v="Lower"/>
      </sharedItems>
    </cacheField>
    <cacheField name="Completed " numFmtId="0">
      <sharedItems count="2">
        <s v="Yes"/>
        <s v="No"/>
      </sharedItems>
    </cacheField>
    <cacheField name="Failed " numFmtId="0">
      <sharedItems/>
    </cacheField>
    <cacheField name="Order Year " numFmtId="0">
      <sharedItems containsSemiMixedTypes="0" containsString="0" containsNumber="1" containsInteger="1" minValue="2024" maxValue="2025" count="2">
        <n v="2024"/>
        <n v="2025"/>
      </sharedItems>
    </cacheField>
    <cacheField name="Order to Delivery Duration(Days) " numFmtId="0">
      <sharedItems containsSemiMixedTypes="0" containsString="0" containsNumber="1" containsInteger="1" minValue="2" maxValue="2"/>
    </cacheField>
    <cacheField name="Cancel/ Fail Reason Category " numFmtId="0">
      <sharedItems count="3">
        <s v="Not Failed"/>
        <s v="Client"/>
        <s v="Company"/>
      </sharedItems>
    </cacheField>
    <cacheField name="Quarters" numFmtId="0" databaseField="0">
      <fieldGroup base="1">
        <rangePr groupBy="quarters" startDate="2024-10-17T00:00:00" endDate="2025-05-04T00:00:00"/>
        <groupItems count="6">
          <s v="&lt;10/17/2024"/>
          <s v="Qtr1"/>
          <s v="Qtr2"/>
          <s v="Qtr3"/>
          <s v="Qtr4"/>
          <s v="&gt;5/4/2025"/>
        </groupItems>
      </fieldGroup>
    </cacheField>
    <cacheField name="Years" numFmtId="0" databaseField="0">
      <fieldGroup base="1">
        <rangePr groupBy="years" startDate="2024-10-17T00:00:00" endDate="2025-05-04T00:00:00"/>
        <groupItems count="4">
          <s v="&lt;10/17/2024"/>
          <s v="2024"/>
          <s v="2025"/>
          <s v="&gt;5/4/2025"/>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9">
  <r>
    <s v="ORD0001"/>
    <x v="0"/>
    <d v="2024-10-19T00:00:00"/>
    <x v="0"/>
    <x v="0"/>
    <x v="0"/>
    <x v="0"/>
    <x v="0"/>
    <x v="0"/>
    <s v="No"/>
    <x v="0"/>
    <n v="2"/>
    <x v="0"/>
  </r>
  <r>
    <s v="ORD0002"/>
    <x v="1"/>
    <d v="2024-10-20T00:00:00"/>
    <x v="0"/>
    <x v="0"/>
    <x v="1"/>
    <x v="0"/>
    <x v="0"/>
    <x v="0"/>
    <s v="No"/>
    <x v="0"/>
    <n v="2"/>
    <x v="0"/>
  </r>
  <r>
    <s v="ORD0003"/>
    <x v="2"/>
    <d v="2024-10-21T00:00:00"/>
    <x v="0"/>
    <x v="0"/>
    <x v="0"/>
    <x v="1"/>
    <x v="1"/>
    <x v="0"/>
    <s v="No"/>
    <x v="0"/>
    <n v="2"/>
    <x v="0"/>
  </r>
  <r>
    <s v="ORD0004"/>
    <x v="3"/>
    <d v="2024-10-22T00:00:00"/>
    <x v="0"/>
    <x v="0"/>
    <x v="2"/>
    <x v="0"/>
    <x v="0"/>
    <x v="0"/>
    <s v="No"/>
    <x v="0"/>
    <n v="2"/>
    <x v="0"/>
  </r>
  <r>
    <s v="ORD0005"/>
    <x v="4"/>
    <d v="2024-10-23T00:00:00"/>
    <x v="0"/>
    <x v="0"/>
    <x v="1"/>
    <x v="1"/>
    <x v="1"/>
    <x v="0"/>
    <s v="No"/>
    <x v="0"/>
    <n v="2"/>
    <x v="0"/>
  </r>
  <r>
    <s v="ORD0006"/>
    <x v="5"/>
    <d v="2024-10-24T00:00:00"/>
    <x v="0"/>
    <x v="0"/>
    <x v="3"/>
    <x v="1"/>
    <x v="1"/>
    <x v="0"/>
    <s v="No"/>
    <x v="0"/>
    <n v="2"/>
    <x v="0"/>
  </r>
  <r>
    <s v="ORD0007"/>
    <x v="6"/>
    <d v="2024-10-25T00:00:00"/>
    <x v="0"/>
    <x v="0"/>
    <x v="4"/>
    <x v="0"/>
    <x v="0"/>
    <x v="0"/>
    <s v="No"/>
    <x v="0"/>
    <n v="2"/>
    <x v="0"/>
  </r>
  <r>
    <s v="ORD0008"/>
    <x v="7"/>
    <d v="2024-10-26T00:00:00"/>
    <x v="1"/>
    <x v="1"/>
    <x v="0"/>
    <x v="0"/>
    <x v="0"/>
    <x v="1"/>
    <s v="Yes"/>
    <x v="0"/>
    <n v="2"/>
    <x v="1"/>
  </r>
  <r>
    <s v="ORD0009"/>
    <x v="8"/>
    <d v="2024-10-27T00:00:00"/>
    <x v="1"/>
    <x v="1"/>
    <x v="2"/>
    <x v="0"/>
    <x v="1"/>
    <x v="1"/>
    <s v="Yes"/>
    <x v="0"/>
    <n v="2"/>
    <x v="1"/>
  </r>
  <r>
    <s v="ORD0010"/>
    <x v="9"/>
    <d v="2024-10-28T00:00:00"/>
    <x v="0"/>
    <x v="0"/>
    <x v="3"/>
    <x v="0"/>
    <x v="2"/>
    <x v="0"/>
    <s v="No"/>
    <x v="0"/>
    <n v="2"/>
    <x v="0"/>
  </r>
  <r>
    <s v="ORD0011"/>
    <x v="10"/>
    <d v="2024-10-29T00:00:00"/>
    <x v="1"/>
    <x v="2"/>
    <x v="0"/>
    <x v="0"/>
    <x v="0"/>
    <x v="1"/>
    <s v="Yes"/>
    <x v="0"/>
    <n v="2"/>
    <x v="2"/>
  </r>
  <r>
    <s v="ORD0012"/>
    <x v="11"/>
    <d v="2024-10-30T00:00:00"/>
    <x v="0"/>
    <x v="0"/>
    <x v="3"/>
    <x v="0"/>
    <x v="0"/>
    <x v="0"/>
    <s v="No"/>
    <x v="0"/>
    <n v="2"/>
    <x v="0"/>
  </r>
  <r>
    <s v="ORD0013"/>
    <x v="12"/>
    <d v="2024-10-31T00:00:00"/>
    <x v="1"/>
    <x v="2"/>
    <x v="1"/>
    <x v="0"/>
    <x v="2"/>
    <x v="1"/>
    <s v="Yes"/>
    <x v="0"/>
    <n v="2"/>
    <x v="2"/>
  </r>
  <r>
    <s v="ORD0014"/>
    <x v="13"/>
    <d v="2024-11-01T00:00:00"/>
    <x v="0"/>
    <x v="0"/>
    <x v="0"/>
    <x v="1"/>
    <x v="1"/>
    <x v="0"/>
    <s v="No"/>
    <x v="0"/>
    <n v="2"/>
    <x v="0"/>
  </r>
  <r>
    <s v="ORD0015"/>
    <x v="14"/>
    <d v="2024-11-02T00:00:00"/>
    <x v="0"/>
    <x v="0"/>
    <x v="4"/>
    <x v="0"/>
    <x v="2"/>
    <x v="0"/>
    <s v="No"/>
    <x v="0"/>
    <n v="2"/>
    <x v="0"/>
  </r>
  <r>
    <s v="ORD0016"/>
    <x v="15"/>
    <d v="2024-11-03T00:00:00"/>
    <x v="1"/>
    <x v="1"/>
    <x v="0"/>
    <x v="1"/>
    <x v="0"/>
    <x v="1"/>
    <s v="Yes"/>
    <x v="0"/>
    <n v="2"/>
    <x v="1"/>
  </r>
  <r>
    <s v="ORD0017"/>
    <x v="16"/>
    <d v="2024-11-04T00:00:00"/>
    <x v="0"/>
    <x v="0"/>
    <x v="1"/>
    <x v="1"/>
    <x v="1"/>
    <x v="0"/>
    <s v="No"/>
    <x v="0"/>
    <n v="2"/>
    <x v="0"/>
  </r>
  <r>
    <s v="ORD0018"/>
    <x v="17"/>
    <d v="2024-11-05T00:00:00"/>
    <x v="0"/>
    <x v="0"/>
    <x v="1"/>
    <x v="1"/>
    <x v="0"/>
    <x v="0"/>
    <s v="No"/>
    <x v="0"/>
    <n v="2"/>
    <x v="0"/>
  </r>
  <r>
    <s v="ORD0019"/>
    <x v="18"/>
    <d v="2024-11-06T00:00:00"/>
    <x v="0"/>
    <x v="0"/>
    <x v="4"/>
    <x v="1"/>
    <x v="0"/>
    <x v="0"/>
    <s v="No"/>
    <x v="0"/>
    <n v="2"/>
    <x v="0"/>
  </r>
  <r>
    <s v="ORD0020"/>
    <x v="19"/>
    <d v="2024-11-07T00:00:00"/>
    <x v="1"/>
    <x v="1"/>
    <x v="3"/>
    <x v="0"/>
    <x v="2"/>
    <x v="1"/>
    <s v="Yes"/>
    <x v="0"/>
    <n v="2"/>
    <x v="1"/>
  </r>
  <r>
    <s v="ORD0021"/>
    <x v="20"/>
    <d v="2024-11-08T00:00:00"/>
    <x v="0"/>
    <x v="0"/>
    <x v="3"/>
    <x v="0"/>
    <x v="0"/>
    <x v="0"/>
    <s v="No"/>
    <x v="0"/>
    <n v="2"/>
    <x v="0"/>
  </r>
  <r>
    <s v="ORD0022"/>
    <x v="21"/>
    <d v="2024-11-09T00:00:00"/>
    <x v="1"/>
    <x v="3"/>
    <x v="1"/>
    <x v="1"/>
    <x v="1"/>
    <x v="1"/>
    <s v="Yes"/>
    <x v="0"/>
    <n v="2"/>
    <x v="2"/>
  </r>
  <r>
    <s v="ORD0023"/>
    <x v="22"/>
    <d v="2024-11-10T00:00:00"/>
    <x v="2"/>
    <x v="4"/>
    <x v="0"/>
    <x v="1"/>
    <x v="2"/>
    <x v="1"/>
    <s v="Yes"/>
    <x v="0"/>
    <n v="2"/>
    <x v="1"/>
  </r>
  <r>
    <s v="ORD0024"/>
    <x v="23"/>
    <d v="2024-11-11T00:00:00"/>
    <x v="2"/>
    <x v="5"/>
    <x v="1"/>
    <x v="0"/>
    <x v="1"/>
    <x v="1"/>
    <s v="Yes"/>
    <x v="0"/>
    <n v="2"/>
    <x v="1"/>
  </r>
  <r>
    <s v="ORD0025"/>
    <x v="24"/>
    <d v="2024-11-12T00:00:00"/>
    <x v="0"/>
    <x v="0"/>
    <x v="4"/>
    <x v="0"/>
    <x v="0"/>
    <x v="0"/>
    <s v="No"/>
    <x v="0"/>
    <n v="2"/>
    <x v="0"/>
  </r>
  <r>
    <s v="ORD0026"/>
    <x v="25"/>
    <d v="2024-11-13T00:00:00"/>
    <x v="1"/>
    <x v="3"/>
    <x v="3"/>
    <x v="1"/>
    <x v="1"/>
    <x v="1"/>
    <s v="Yes"/>
    <x v="0"/>
    <n v="2"/>
    <x v="2"/>
  </r>
  <r>
    <s v="ORD0027"/>
    <x v="26"/>
    <d v="2024-11-14T00:00:00"/>
    <x v="1"/>
    <x v="3"/>
    <x v="3"/>
    <x v="1"/>
    <x v="0"/>
    <x v="1"/>
    <s v="Yes"/>
    <x v="0"/>
    <n v="2"/>
    <x v="2"/>
  </r>
  <r>
    <s v="ORD0028"/>
    <x v="27"/>
    <d v="2024-11-15T00:00:00"/>
    <x v="0"/>
    <x v="0"/>
    <x v="0"/>
    <x v="1"/>
    <x v="1"/>
    <x v="0"/>
    <s v="No"/>
    <x v="0"/>
    <n v="2"/>
    <x v="0"/>
  </r>
  <r>
    <s v="ORD0029"/>
    <x v="28"/>
    <d v="2024-11-16T00:00:00"/>
    <x v="0"/>
    <x v="0"/>
    <x v="2"/>
    <x v="0"/>
    <x v="0"/>
    <x v="0"/>
    <s v="No"/>
    <x v="0"/>
    <n v="2"/>
    <x v="0"/>
  </r>
  <r>
    <s v="ORD0030"/>
    <x v="29"/>
    <d v="2024-11-17T00:00:00"/>
    <x v="0"/>
    <x v="0"/>
    <x v="2"/>
    <x v="0"/>
    <x v="1"/>
    <x v="0"/>
    <s v="No"/>
    <x v="0"/>
    <n v="2"/>
    <x v="0"/>
  </r>
  <r>
    <s v="ORD0031"/>
    <x v="30"/>
    <d v="2024-11-18T00:00:00"/>
    <x v="0"/>
    <x v="0"/>
    <x v="0"/>
    <x v="0"/>
    <x v="2"/>
    <x v="0"/>
    <s v="No"/>
    <x v="0"/>
    <n v="2"/>
    <x v="0"/>
  </r>
  <r>
    <s v="ORD0032"/>
    <x v="31"/>
    <d v="2024-11-19T00:00:00"/>
    <x v="0"/>
    <x v="0"/>
    <x v="1"/>
    <x v="1"/>
    <x v="1"/>
    <x v="0"/>
    <s v="No"/>
    <x v="0"/>
    <n v="2"/>
    <x v="0"/>
  </r>
  <r>
    <s v="ORD0033"/>
    <x v="32"/>
    <d v="2024-11-20T00:00:00"/>
    <x v="0"/>
    <x v="0"/>
    <x v="2"/>
    <x v="0"/>
    <x v="0"/>
    <x v="0"/>
    <s v="No"/>
    <x v="0"/>
    <n v="2"/>
    <x v="0"/>
  </r>
  <r>
    <s v="ORD0034"/>
    <x v="33"/>
    <d v="2024-11-21T00:00:00"/>
    <x v="0"/>
    <x v="0"/>
    <x v="4"/>
    <x v="0"/>
    <x v="0"/>
    <x v="0"/>
    <s v="No"/>
    <x v="0"/>
    <n v="2"/>
    <x v="0"/>
  </r>
  <r>
    <s v="ORD0035"/>
    <x v="34"/>
    <d v="2024-11-22T00:00:00"/>
    <x v="0"/>
    <x v="0"/>
    <x v="4"/>
    <x v="1"/>
    <x v="1"/>
    <x v="0"/>
    <s v="No"/>
    <x v="0"/>
    <n v="2"/>
    <x v="0"/>
  </r>
  <r>
    <s v="ORD0036"/>
    <x v="35"/>
    <d v="2024-11-23T00:00:00"/>
    <x v="0"/>
    <x v="0"/>
    <x v="4"/>
    <x v="0"/>
    <x v="2"/>
    <x v="0"/>
    <s v="No"/>
    <x v="0"/>
    <n v="2"/>
    <x v="0"/>
  </r>
  <r>
    <s v="ORD0037"/>
    <x v="36"/>
    <d v="2024-11-24T00:00:00"/>
    <x v="0"/>
    <x v="0"/>
    <x v="2"/>
    <x v="1"/>
    <x v="0"/>
    <x v="0"/>
    <s v="No"/>
    <x v="0"/>
    <n v="2"/>
    <x v="0"/>
  </r>
  <r>
    <s v="ORD0038"/>
    <x v="37"/>
    <d v="2024-11-25T00:00:00"/>
    <x v="1"/>
    <x v="2"/>
    <x v="2"/>
    <x v="0"/>
    <x v="1"/>
    <x v="1"/>
    <s v="Yes"/>
    <x v="0"/>
    <n v="2"/>
    <x v="2"/>
  </r>
  <r>
    <s v="ORD0039"/>
    <x v="38"/>
    <d v="2024-11-26T00:00:00"/>
    <x v="0"/>
    <x v="0"/>
    <x v="4"/>
    <x v="0"/>
    <x v="1"/>
    <x v="0"/>
    <s v="No"/>
    <x v="0"/>
    <n v="2"/>
    <x v="0"/>
  </r>
  <r>
    <s v="ORD0040"/>
    <x v="39"/>
    <d v="2024-11-27T00:00:00"/>
    <x v="2"/>
    <x v="5"/>
    <x v="4"/>
    <x v="1"/>
    <x v="2"/>
    <x v="1"/>
    <s v="Yes"/>
    <x v="0"/>
    <n v="2"/>
    <x v="1"/>
  </r>
  <r>
    <s v="ORD0041"/>
    <x v="40"/>
    <d v="2024-11-28T00:00:00"/>
    <x v="2"/>
    <x v="6"/>
    <x v="4"/>
    <x v="0"/>
    <x v="1"/>
    <x v="1"/>
    <s v="Yes"/>
    <x v="0"/>
    <n v="2"/>
    <x v="2"/>
  </r>
  <r>
    <s v="ORD0042"/>
    <x v="41"/>
    <d v="2024-11-29T00:00:00"/>
    <x v="2"/>
    <x v="6"/>
    <x v="0"/>
    <x v="0"/>
    <x v="0"/>
    <x v="1"/>
    <s v="Yes"/>
    <x v="0"/>
    <n v="2"/>
    <x v="2"/>
  </r>
  <r>
    <s v="ORD0043"/>
    <x v="42"/>
    <d v="2024-11-30T00:00:00"/>
    <x v="0"/>
    <x v="0"/>
    <x v="4"/>
    <x v="0"/>
    <x v="1"/>
    <x v="0"/>
    <s v="No"/>
    <x v="0"/>
    <n v="2"/>
    <x v="0"/>
  </r>
  <r>
    <s v="ORD0044"/>
    <x v="43"/>
    <d v="2024-12-01T00:00:00"/>
    <x v="2"/>
    <x v="4"/>
    <x v="0"/>
    <x v="0"/>
    <x v="0"/>
    <x v="1"/>
    <s v="Yes"/>
    <x v="0"/>
    <n v="2"/>
    <x v="1"/>
  </r>
  <r>
    <s v="ORD0045"/>
    <x v="44"/>
    <d v="2024-12-02T00:00:00"/>
    <x v="0"/>
    <x v="0"/>
    <x v="0"/>
    <x v="0"/>
    <x v="0"/>
    <x v="0"/>
    <s v="No"/>
    <x v="0"/>
    <n v="2"/>
    <x v="0"/>
  </r>
  <r>
    <s v="ORD0046"/>
    <x v="45"/>
    <d v="2024-12-03T00:00:00"/>
    <x v="1"/>
    <x v="7"/>
    <x v="0"/>
    <x v="1"/>
    <x v="2"/>
    <x v="1"/>
    <s v="Yes"/>
    <x v="0"/>
    <n v="2"/>
    <x v="1"/>
  </r>
  <r>
    <s v="ORD0047"/>
    <x v="46"/>
    <d v="2024-12-04T00:00:00"/>
    <x v="1"/>
    <x v="3"/>
    <x v="3"/>
    <x v="1"/>
    <x v="1"/>
    <x v="1"/>
    <s v="Yes"/>
    <x v="0"/>
    <n v="2"/>
    <x v="2"/>
  </r>
  <r>
    <s v="ORD0048"/>
    <x v="47"/>
    <d v="2024-12-05T00:00:00"/>
    <x v="0"/>
    <x v="0"/>
    <x v="3"/>
    <x v="0"/>
    <x v="1"/>
    <x v="0"/>
    <s v="No"/>
    <x v="0"/>
    <n v="2"/>
    <x v="0"/>
  </r>
  <r>
    <s v="ORD0049"/>
    <x v="48"/>
    <d v="2024-12-06T00:00:00"/>
    <x v="2"/>
    <x v="4"/>
    <x v="2"/>
    <x v="0"/>
    <x v="0"/>
    <x v="1"/>
    <s v="Yes"/>
    <x v="0"/>
    <n v="2"/>
    <x v="1"/>
  </r>
  <r>
    <s v="ORD0050"/>
    <x v="49"/>
    <d v="2024-12-07T00:00:00"/>
    <x v="2"/>
    <x v="4"/>
    <x v="1"/>
    <x v="1"/>
    <x v="2"/>
    <x v="1"/>
    <s v="Yes"/>
    <x v="0"/>
    <n v="2"/>
    <x v="1"/>
  </r>
  <r>
    <s v="ORD0051"/>
    <x v="50"/>
    <d v="2024-12-08T00:00:00"/>
    <x v="1"/>
    <x v="1"/>
    <x v="0"/>
    <x v="0"/>
    <x v="0"/>
    <x v="1"/>
    <s v="Yes"/>
    <x v="0"/>
    <n v="2"/>
    <x v="1"/>
  </r>
  <r>
    <s v="ORD0052"/>
    <x v="51"/>
    <d v="2024-12-09T00:00:00"/>
    <x v="2"/>
    <x v="4"/>
    <x v="1"/>
    <x v="1"/>
    <x v="1"/>
    <x v="1"/>
    <s v="Yes"/>
    <x v="0"/>
    <n v="2"/>
    <x v="1"/>
  </r>
  <r>
    <s v="ORD0053"/>
    <x v="52"/>
    <d v="2024-12-10T00:00:00"/>
    <x v="0"/>
    <x v="0"/>
    <x v="3"/>
    <x v="1"/>
    <x v="0"/>
    <x v="0"/>
    <s v="No"/>
    <x v="0"/>
    <n v="2"/>
    <x v="0"/>
  </r>
  <r>
    <s v="ORD0054"/>
    <x v="53"/>
    <d v="2024-12-11T00:00:00"/>
    <x v="0"/>
    <x v="0"/>
    <x v="3"/>
    <x v="1"/>
    <x v="2"/>
    <x v="0"/>
    <s v="No"/>
    <x v="0"/>
    <n v="2"/>
    <x v="0"/>
  </r>
  <r>
    <s v="ORD0055"/>
    <x v="54"/>
    <d v="2024-12-12T00:00:00"/>
    <x v="1"/>
    <x v="1"/>
    <x v="2"/>
    <x v="0"/>
    <x v="2"/>
    <x v="1"/>
    <s v="Yes"/>
    <x v="0"/>
    <n v="2"/>
    <x v="1"/>
  </r>
  <r>
    <s v="ORD0056"/>
    <x v="55"/>
    <d v="2024-12-13T00:00:00"/>
    <x v="2"/>
    <x v="4"/>
    <x v="4"/>
    <x v="1"/>
    <x v="0"/>
    <x v="1"/>
    <s v="Yes"/>
    <x v="0"/>
    <n v="2"/>
    <x v="1"/>
  </r>
  <r>
    <s v="ORD0057"/>
    <x v="56"/>
    <d v="2024-12-14T00:00:00"/>
    <x v="0"/>
    <x v="0"/>
    <x v="1"/>
    <x v="0"/>
    <x v="2"/>
    <x v="0"/>
    <s v="No"/>
    <x v="0"/>
    <n v="2"/>
    <x v="0"/>
  </r>
  <r>
    <s v="ORD0058"/>
    <x v="57"/>
    <d v="2024-12-15T00:00:00"/>
    <x v="0"/>
    <x v="0"/>
    <x v="1"/>
    <x v="0"/>
    <x v="2"/>
    <x v="0"/>
    <s v="No"/>
    <x v="0"/>
    <n v="2"/>
    <x v="0"/>
  </r>
  <r>
    <s v="ORD0059"/>
    <x v="58"/>
    <d v="2024-12-16T00:00:00"/>
    <x v="2"/>
    <x v="4"/>
    <x v="3"/>
    <x v="0"/>
    <x v="0"/>
    <x v="1"/>
    <s v="Yes"/>
    <x v="0"/>
    <n v="2"/>
    <x v="1"/>
  </r>
  <r>
    <s v="ORD0060"/>
    <x v="59"/>
    <d v="2024-12-17T00:00:00"/>
    <x v="0"/>
    <x v="0"/>
    <x v="0"/>
    <x v="1"/>
    <x v="0"/>
    <x v="0"/>
    <s v="No"/>
    <x v="0"/>
    <n v="2"/>
    <x v="0"/>
  </r>
  <r>
    <s v="ORD0061"/>
    <x v="60"/>
    <d v="2024-12-18T00:00:00"/>
    <x v="2"/>
    <x v="4"/>
    <x v="4"/>
    <x v="0"/>
    <x v="1"/>
    <x v="1"/>
    <s v="Yes"/>
    <x v="0"/>
    <n v="2"/>
    <x v="1"/>
  </r>
  <r>
    <s v="ORD0062"/>
    <x v="61"/>
    <d v="2024-12-19T00:00:00"/>
    <x v="2"/>
    <x v="6"/>
    <x v="1"/>
    <x v="1"/>
    <x v="1"/>
    <x v="1"/>
    <s v="Yes"/>
    <x v="0"/>
    <n v="2"/>
    <x v="2"/>
  </r>
  <r>
    <s v="ORD0063"/>
    <x v="62"/>
    <d v="2024-12-20T00:00:00"/>
    <x v="0"/>
    <x v="0"/>
    <x v="2"/>
    <x v="1"/>
    <x v="1"/>
    <x v="0"/>
    <s v="No"/>
    <x v="0"/>
    <n v="2"/>
    <x v="0"/>
  </r>
  <r>
    <s v="ORD0064"/>
    <x v="63"/>
    <d v="2024-12-21T00:00:00"/>
    <x v="2"/>
    <x v="5"/>
    <x v="3"/>
    <x v="0"/>
    <x v="1"/>
    <x v="1"/>
    <s v="Yes"/>
    <x v="0"/>
    <n v="2"/>
    <x v="1"/>
  </r>
  <r>
    <s v="ORD0065"/>
    <x v="64"/>
    <d v="2024-12-22T00:00:00"/>
    <x v="0"/>
    <x v="0"/>
    <x v="3"/>
    <x v="1"/>
    <x v="1"/>
    <x v="0"/>
    <s v="No"/>
    <x v="0"/>
    <n v="2"/>
    <x v="0"/>
  </r>
  <r>
    <s v="ORD0066"/>
    <x v="65"/>
    <d v="2024-12-23T00:00:00"/>
    <x v="1"/>
    <x v="7"/>
    <x v="0"/>
    <x v="1"/>
    <x v="1"/>
    <x v="1"/>
    <s v="Yes"/>
    <x v="0"/>
    <n v="2"/>
    <x v="1"/>
  </r>
  <r>
    <s v="ORD0067"/>
    <x v="66"/>
    <d v="2024-12-24T00:00:00"/>
    <x v="0"/>
    <x v="0"/>
    <x v="3"/>
    <x v="0"/>
    <x v="1"/>
    <x v="0"/>
    <s v="No"/>
    <x v="0"/>
    <n v="2"/>
    <x v="0"/>
  </r>
  <r>
    <s v="ORD0068"/>
    <x v="67"/>
    <d v="2024-12-25T00:00:00"/>
    <x v="0"/>
    <x v="0"/>
    <x v="3"/>
    <x v="1"/>
    <x v="0"/>
    <x v="0"/>
    <s v="No"/>
    <x v="0"/>
    <n v="2"/>
    <x v="0"/>
  </r>
  <r>
    <s v="ORD0069"/>
    <x v="68"/>
    <d v="2024-12-26T00:00:00"/>
    <x v="0"/>
    <x v="0"/>
    <x v="0"/>
    <x v="0"/>
    <x v="2"/>
    <x v="0"/>
    <s v="No"/>
    <x v="0"/>
    <n v="2"/>
    <x v="0"/>
  </r>
  <r>
    <s v="ORD0070"/>
    <x v="69"/>
    <d v="2024-12-27T00:00:00"/>
    <x v="0"/>
    <x v="0"/>
    <x v="0"/>
    <x v="0"/>
    <x v="2"/>
    <x v="0"/>
    <s v="No"/>
    <x v="0"/>
    <n v="2"/>
    <x v="0"/>
  </r>
  <r>
    <s v="ORD0071"/>
    <x v="70"/>
    <d v="2024-12-28T00:00:00"/>
    <x v="2"/>
    <x v="5"/>
    <x v="0"/>
    <x v="1"/>
    <x v="0"/>
    <x v="1"/>
    <s v="Yes"/>
    <x v="0"/>
    <n v="2"/>
    <x v="1"/>
  </r>
  <r>
    <s v="ORD0072"/>
    <x v="71"/>
    <d v="2024-12-29T00:00:00"/>
    <x v="2"/>
    <x v="6"/>
    <x v="3"/>
    <x v="1"/>
    <x v="2"/>
    <x v="1"/>
    <s v="Yes"/>
    <x v="0"/>
    <n v="2"/>
    <x v="2"/>
  </r>
  <r>
    <s v="ORD0073"/>
    <x v="72"/>
    <d v="2024-12-30T00:00:00"/>
    <x v="0"/>
    <x v="0"/>
    <x v="1"/>
    <x v="0"/>
    <x v="2"/>
    <x v="0"/>
    <s v="No"/>
    <x v="0"/>
    <n v="2"/>
    <x v="0"/>
  </r>
  <r>
    <s v="ORD0074"/>
    <x v="73"/>
    <d v="2024-12-31T00:00:00"/>
    <x v="1"/>
    <x v="3"/>
    <x v="0"/>
    <x v="1"/>
    <x v="2"/>
    <x v="1"/>
    <s v="Yes"/>
    <x v="0"/>
    <n v="2"/>
    <x v="2"/>
  </r>
  <r>
    <s v="ORD0075"/>
    <x v="74"/>
    <d v="2025-01-01T00:00:00"/>
    <x v="0"/>
    <x v="0"/>
    <x v="3"/>
    <x v="0"/>
    <x v="2"/>
    <x v="0"/>
    <s v="No"/>
    <x v="0"/>
    <n v="2"/>
    <x v="0"/>
  </r>
  <r>
    <s v="ORD0076"/>
    <x v="75"/>
    <d v="2025-01-02T00:00:00"/>
    <x v="1"/>
    <x v="7"/>
    <x v="4"/>
    <x v="1"/>
    <x v="0"/>
    <x v="1"/>
    <s v="Yes"/>
    <x v="0"/>
    <n v="2"/>
    <x v="1"/>
  </r>
  <r>
    <s v="ORD0077"/>
    <x v="76"/>
    <d v="2025-01-03T00:00:00"/>
    <x v="0"/>
    <x v="0"/>
    <x v="1"/>
    <x v="0"/>
    <x v="2"/>
    <x v="0"/>
    <s v="No"/>
    <x v="1"/>
    <n v="2"/>
    <x v="0"/>
  </r>
  <r>
    <s v="ORD0078"/>
    <x v="77"/>
    <d v="2025-01-04T00:00:00"/>
    <x v="1"/>
    <x v="1"/>
    <x v="2"/>
    <x v="0"/>
    <x v="0"/>
    <x v="1"/>
    <s v="Yes"/>
    <x v="1"/>
    <n v="2"/>
    <x v="1"/>
  </r>
  <r>
    <s v="ORD0079"/>
    <x v="78"/>
    <d v="2025-01-05T00:00:00"/>
    <x v="1"/>
    <x v="3"/>
    <x v="2"/>
    <x v="0"/>
    <x v="1"/>
    <x v="1"/>
    <s v="Yes"/>
    <x v="1"/>
    <n v="2"/>
    <x v="2"/>
  </r>
  <r>
    <s v="ORD0080"/>
    <x v="79"/>
    <d v="2025-01-06T00:00:00"/>
    <x v="1"/>
    <x v="2"/>
    <x v="4"/>
    <x v="1"/>
    <x v="0"/>
    <x v="1"/>
    <s v="Yes"/>
    <x v="1"/>
    <n v="2"/>
    <x v="2"/>
  </r>
  <r>
    <s v="ORD0081"/>
    <x v="80"/>
    <d v="2025-01-07T00:00:00"/>
    <x v="1"/>
    <x v="7"/>
    <x v="4"/>
    <x v="1"/>
    <x v="1"/>
    <x v="1"/>
    <s v="Yes"/>
    <x v="1"/>
    <n v="2"/>
    <x v="1"/>
  </r>
  <r>
    <s v="ORD0082"/>
    <x v="81"/>
    <d v="2025-01-08T00:00:00"/>
    <x v="1"/>
    <x v="2"/>
    <x v="4"/>
    <x v="0"/>
    <x v="1"/>
    <x v="1"/>
    <s v="Yes"/>
    <x v="1"/>
    <n v="2"/>
    <x v="2"/>
  </r>
  <r>
    <s v="ORD0083"/>
    <x v="82"/>
    <d v="2025-01-09T00:00:00"/>
    <x v="0"/>
    <x v="0"/>
    <x v="0"/>
    <x v="0"/>
    <x v="1"/>
    <x v="0"/>
    <s v="No"/>
    <x v="1"/>
    <n v="2"/>
    <x v="0"/>
  </r>
  <r>
    <s v="ORD0084"/>
    <x v="83"/>
    <d v="2025-01-10T00:00:00"/>
    <x v="1"/>
    <x v="1"/>
    <x v="4"/>
    <x v="1"/>
    <x v="0"/>
    <x v="1"/>
    <s v="Yes"/>
    <x v="1"/>
    <n v="2"/>
    <x v="1"/>
  </r>
  <r>
    <s v="ORD0085"/>
    <x v="84"/>
    <d v="2025-01-11T00:00:00"/>
    <x v="1"/>
    <x v="7"/>
    <x v="4"/>
    <x v="1"/>
    <x v="1"/>
    <x v="1"/>
    <s v="Yes"/>
    <x v="1"/>
    <n v="2"/>
    <x v="1"/>
  </r>
  <r>
    <s v="ORD0086"/>
    <x v="85"/>
    <d v="2025-01-12T00:00:00"/>
    <x v="1"/>
    <x v="7"/>
    <x v="1"/>
    <x v="1"/>
    <x v="2"/>
    <x v="1"/>
    <s v="Yes"/>
    <x v="1"/>
    <n v="2"/>
    <x v="1"/>
  </r>
  <r>
    <s v="ORD0087"/>
    <x v="86"/>
    <d v="2025-01-13T00:00:00"/>
    <x v="0"/>
    <x v="0"/>
    <x v="3"/>
    <x v="1"/>
    <x v="2"/>
    <x v="0"/>
    <s v="No"/>
    <x v="1"/>
    <n v="2"/>
    <x v="0"/>
  </r>
  <r>
    <s v="ORD0088"/>
    <x v="87"/>
    <d v="2025-01-14T00:00:00"/>
    <x v="0"/>
    <x v="0"/>
    <x v="1"/>
    <x v="1"/>
    <x v="0"/>
    <x v="0"/>
    <s v="No"/>
    <x v="1"/>
    <n v="2"/>
    <x v="0"/>
  </r>
  <r>
    <s v="ORD0089"/>
    <x v="88"/>
    <d v="2025-01-15T00:00:00"/>
    <x v="0"/>
    <x v="0"/>
    <x v="4"/>
    <x v="1"/>
    <x v="2"/>
    <x v="0"/>
    <s v="No"/>
    <x v="1"/>
    <n v="2"/>
    <x v="0"/>
  </r>
  <r>
    <s v="ORD0090"/>
    <x v="89"/>
    <d v="2025-01-16T00:00:00"/>
    <x v="0"/>
    <x v="0"/>
    <x v="1"/>
    <x v="1"/>
    <x v="2"/>
    <x v="0"/>
    <s v="No"/>
    <x v="1"/>
    <n v="2"/>
    <x v="0"/>
  </r>
  <r>
    <s v="ORD0091"/>
    <x v="90"/>
    <d v="2025-01-17T00:00:00"/>
    <x v="0"/>
    <x v="0"/>
    <x v="0"/>
    <x v="1"/>
    <x v="2"/>
    <x v="0"/>
    <s v="No"/>
    <x v="1"/>
    <n v="2"/>
    <x v="0"/>
  </r>
  <r>
    <s v="ORD0092"/>
    <x v="91"/>
    <d v="2025-01-18T00:00:00"/>
    <x v="0"/>
    <x v="0"/>
    <x v="4"/>
    <x v="1"/>
    <x v="0"/>
    <x v="0"/>
    <s v="No"/>
    <x v="1"/>
    <n v="2"/>
    <x v="0"/>
  </r>
  <r>
    <s v="ORD0093"/>
    <x v="92"/>
    <d v="2025-01-19T00:00:00"/>
    <x v="1"/>
    <x v="3"/>
    <x v="4"/>
    <x v="0"/>
    <x v="2"/>
    <x v="1"/>
    <s v="Yes"/>
    <x v="1"/>
    <n v="2"/>
    <x v="2"/>
  </r>
  <r>
    <s v="ORD0094"/>
    <x v="93"/>
    <d v="2025-01-20T00:00:00"/>
    <x v="0"/>
    <x v="0"/>
    <x v="3"/>
    <x v="1"/>
    <x v="0"/>
    <x v="0"/>
    <s v="No"/>
    <x v="1"/>
    <n v="2"/>
    <x v="0"/>
  </r>
  <r>
    <s v="ORD0095"/>
    <x v="94"/>
    <d v="2025-01-21T00:00:00"/>
    <x v="0"/>
    <x v="0"/>
    <x v="1"/>
    <x v="0"/>
    <x v="2"/>
    <x v="0"/>
    <s v="No"/>
    <x v="1"/>
    <n v="2"/>
    <x v="0"/>
  </r>
  <r>
    <s v="ORD0096"/>
    <x v="95"/>
    <d v="2025-01-22T00:00:00"/>
    <x v="1"/>
    <x v="2"/>
    <x v="4"/>
    <x v="0"/>
    <x v="2"/>
    <x v="1"/>
    <s v="Yes"/>
    <x v="1"/>
    <n v="2"/>
    <x v="2"/>
  </r>
  <r>
    <s v="ORD0097"/>
    <x v="96"/>
    <d v="2025-01-23T00:00:00"/>
    <x v="0"/>
    <x v="0"/>
    <x v="3"/>
    <x v="0"/>
    <x v="2"/>
    <x v="0"/>
    <s v="No"/>
    <x v="1"/>
    <n v="2"/>
    <x v="0"/>
  </r>
  <r>
    <s v="ORD0098"/>
    <x v="97"/>
    <d v="2025-01-24T00:00:00"/>
    <x v="1"/>
    <x v="7"/>
    <x v="3"/>
    <x v="1"/>
    <x v="2"/>
    <x v="1"/>
    <s v="Yes"/>
    <x v="1"/>
    <n v="2"/>
    <x v="1"/>
  </r>
  <r>
    <s v="ORD0099"/>
    <x v="98"/>
    <d v="2025-01-25T00:00:00"/>
    <x v="0"/>
    <x v="0"/>
    <x v="0"/>
    <x v="0"/>
    <x v="2"/>
    <x v="0"/>
    <s v="No"/>
    <x v="1"/>
    <n v="2"/>
    <x v="0"/>
  </r>
  <r>
    <s v="ORD0100"/>
    <x v="99"/>
    <d v="2025-01-26T00:00:00"/>
    <x v="0"/>
    <x v="0"/>
    <x v="2"/>
    <x v="0"/>
    <x v="1"/>
    <x v="0"/>
    <s v="No"/>
    <x v="1"/>
    <n v="2"/>
    <x v="0"/>
  </r>
  <r>
    <s v="ORD0101"/>
    <x v="100"/>
    <d v="2025-01-27T00:00:00"/>
    <x v="0"/>
    <x v="0"/>
    <x v="1"/>
    <x v="0"/>
    <x v="1"/>
    <x v="0"/>
    <s v="No"/>
    <x v="1"/>
    <n v="2"/>
    <x v="0"/>
  </r>
  <r>
    <s v="ORD0102"/>
    <x v="101"/>
    <d v="2025-01-28T00:00:00"/>
    <x v="0"/>
    <x v="0"/>
    <x v="1"/>
    <x v="1"/>
    <x v="0"/>
    <x v="0"/>
    <s v="No"/>
    <x v="1"/>
    <n v="2"/>
    <x v="0"/>
  </r>
  <r>
    <s v="ORD0103"/>
    <x v="102"/>
    <d v="2025-01-29T00:00:00"/>
    <x v="0"/>
    <x v="0"/>
    <x v="0"/>
    <x v="0"/>
    <x v="1"/>
    <x v="0"/>
    <s v="No"/>
    <x v="1"/>
    <n v="2"/>
    <x v="0"/>
  </r>
  <r>
    <s v="ORD0104"/>
    <x v="103"/>
    <d v="2025-01-30T00:00:00"/>
    <x v="0"/>
    <x v="0"/>
    <x v="3"/>
    <x v="1"/>
    <x v="2"/>
    <x v="0"/>
    <s v="No"/>
    <x v="1"/>
    <n v="2"/>
    <x v="0"/>
  </r>
  <r>
    <s v="ORD0105"/>
    <x v="104"/>
    <d v="2025-01-31T00:00:00"/>
    <x v="0"/>
    <x v="0"/>
    <x v="1"/>
    <x v="0"/>
    <x v="0"/>
    <x v="0"/>
    <s v="No"/>
    <x v="1"/>
    <n v="2"/>
    <x v="0"/>
  </r>
  <r>
    <s v="ORD0106"/>
    <x v="105"/>
    <d v="2025-02-01T00:00:00"/>
    <x v="1"/>
    <x v="2"/>
    <x v="0"/>
    <x v="0"/>
    <x v="2"/>
    <x v="1"/>
    <s v="Yes"/>
    <x v="1"/>
    <n v="2"/>
    <x v="2"/>
  </r>
  <r>
    <s v="ORD0107"/>
    <x v="106"/>
    <d v="2025-02-02T00:00:00"/>
    <x v="1"/>
    <x v="2"/>
    <x v="0"/>
    <x v="1"/>
    <x v="1"/>
    <x v="1"/>
    <s v="Yes"/>
    <x v="1"/>
    <n v="2"/>
    <x v="2"/>
  </r>
  <r>
    <s v="ORD0108"/>
    <x v="107"/>
    <d v="2025-02-03T00:00:00"/>
    <x v="0"/>
    <x v="0"/>
    <x v="4"/>
    <x v="1"/>
    <x v="0"/>
    <x v="0"/>
    <s v="No"/>
    <x v="1"/>
    <n v="2"/>
    <x v="0"/>
  </r>
  <r>
    <s v="ORD0109"/>
    <x v="108"/>
    <d v="2025-02-04T00:00:00"/>
    <x v="0"/>
    <x v="0"/>
    <x v="1"/>
    <x v="1"/>
    <x v="0"/>
    <x v="0"/>
    <s v="No"/>
    <x v="1"/>
    <n v="2"/>
    <x v="0"/>
  </r>
  <r>
    <s v="ORD0110"/>
    <x v="109"/>
    <d v="2025-02-05T00:00:00"/>
    <x v="0"/>
    <x v="0"/>
    <x v="4"/>
    <x v="1"/>
    <x v="2"/>
    <x v="0"/>
    <s v="No"/>
    <x v="1"/>
    <n v="2"/>
    <x v="0"/>
  </r>
  <r>
    <s v="ORD0111"/>
    <x v="110"/>
    <d v="2025-02-06T00:00:00"/>
    <x v="2"/>
    <x v="5"/>
    <x v="4"/>
    <x v="0"/>
    <x v="2"/>
    <x v="1"/>
    <s v="Yes"/>
    <x v="1"/>
    <n v="2"/>
    <x v="1"/>
  </r>
  <r>
    <s v="ORD0112"/>
    <x v="111"/>
    <d v="2025-02-07T00:00:00"/>
    <x v="1"/>
    <x v="1"/>
    <x v="2"/>
    <x v="1"/>
    <x v="2"/>
    <x v="1"/>
    <s v="Yes"/>
    <x v="1"/>
    <n v="2"/>
    <x v="1"/>
  </r>
  <r>
    <s v="ORD0113"/>
    <x v="112"/>
    <d v="2025-02-08T00:00:00"/>
    <x v="0"/>
    <x v="0"/>
    <x v="3"/>
    <x v="1"/>
    <x v="2"/>
    <x v="0"/>
    <s v="No"/>
    <x v="1"/>
    <n v="2"/>
    <x v="0"/>
  </r>
  <r>
    <s v="ORD0114"/>
    <x v="113"/>
    <d v="2025-02-09T00:00:00"/>
    <x v="2"/>
    <x v="6"/>
    <x v="2"/>
    <x v="0"/>
    <x v="1"/>
    <x v="1"/>
    <s v="Yes"/>
    <x v="1"/>
    <n v="2"/>
    <x v="2"/>
  </r>
  <r>
    <s v="ORD0115"/>
    <x v="114"/>
    <d v="2025-02-10T00:00:00"/>
    <x v="0"/>
    <x v="0"/>
    <x v="0"/>
    <x v="0"/>
    <x v="0"/>
    <x v="0"/>
    <s v="No"/>
    <x v="1"/>
    <n v="2"/>
    <x v="0"/>
  </r>
  <r>
    <s v="ORD0116"/>
    <x v="115"/>
    <d v="2025-02-11T00:00:00"/>
    <x v="1"/>
    <x v="7"/>
    <x v="2"/>
    <x v="0"/>
    <x v="2"/>
    <x v="1"/>
    <s v="Yes"/>
    <x v="1"/>
    <n v="2"/>
    <x v="1"/>
  </r>
  <r>
    <s v="ORD0117"/>
    <x v="116"/>
    <d v="2025-02-12T00:00:00"/>
    <x v="1"/>
    <x v="1"/>
    <x v="0"/>
    <x v="1"/>
    <x v="2"/>
    <x v="1"/>
    <s v="Yes"/>
    <x v="1"/>
    <n v="2"/>
    <x v="1"/>
  </r>
  <r>
    <s v="ORD0118"/>
    <x v="117"/>
    <d v="2025-02-13T00:00:00"/>
    <x v="0"/>
    <x v="0"/>
    <x v="0"/>
    <x v="1"/>
    <x v="2"/>
    <x v="0"/>
    <s v="No"/>
    <x v="1"/>
    <n v="2"/>
    <x v="0"/>
  </r>
  <r>
    <s v="ORD0119"/>
    <x v="118"/>
    <d v="2025-02-14T00:00:00"/>
    <x v="0"/>
    <x v="0"/>
    <x v="3"/>
    <x v="0"/>
    <x v="1"/>
    <x v="0"/>
    <s v="No"/>
    <x v="1"/>
    <n v="2"/>
    <x v="0"/>
  </r>
  <r>
    <s v="ORD0120"/>
    <x v="119"/>
    <d v="2025-02-15T00:00:00"/>
    <x v="0"/>
    <x v="0"/>
    <x v="0"/>
    <x v="0"/>
    <x v="1"/>
    <x v="0"/>
    <s v="No"/>
    <x v="1"/>
    <n v="2"/>
    <x v="0"/>
  </r>
  <r>
    <s v="ORD0121"/>
    <x v="120"/>
    <d v="2025-02-16T00:00:00"/>
    <x v="0"/>
    <x v="0"/>
    <x v="0"/>
    <x v="1"/>
    <x v="1"/>
    <x v="0"/>
    <s v="No"/>
    <x v="1"/>
    <n v="2"/>
    <x v="0"/>
  </r>
  <r>
    <s v="ORD0122"/>
    <x v="121"/>
    <d v="2025-02-17T00:00:00"/>
    <x v="0"/>
    <x v="0"/>
    <x v="1"/>
    <x v="1"/>
    <x v="1"/>
    <x v="0"/>
    <s v="No"/>
    <x v="1"/>
    <n v="2"/>
    <x v="0"/>
  </r>
  <r>
    <s v="ORD0123"/>
    <x v="122"/>
    <d v="2025-02-18T00:00:00"/>
    <x v="0"/>
    <x v="0"/>
    <x v="2"/>
    <x v="0"/>
    <x v="0"/>
    <x v="0"/>
    <s v="No"/>
    <x v="1"/>
    <n v="2"/>
    <x v="0"/>
  </r>
  <r>
    <s v="ORD0124"/>
    <x v="123"/>
    <d v="2025-02-19T00:00:00"/>
    <x v="2"/>
    <x v="6"/>
    <x v="4"/>
    <x v="0"/>
    <x v="1"/>
    <x v="1"/>
    <s v="Yes"/>
    <x v="1"/>
    <n v="2"/>
    <x v="2"/>
  </r>
  <r>
    <s v="ORD0125"/>
    <x v="124"/>
    <d v="2025-02-20T00:00:00"/>
    <x v="0"/>
    <x v="0"/>
    <x v="4"/>
    <x v="1"/>
    <x v="1"/>
    <x v="0"/>
    <s v="No"/>
    <x v="1"/>
    <n v="2"/>
    <x v="0"/>
  </r>
  <r>
    <s v="ORD0126"/>
    <x v="125"/>
    <d v="2025-02-21T00:00:00"/>
    <x v="2"/>
    <x v="5"/>
    <x v="2"/>
    <x v="0"/>
    <x v="2"/>
    <x v="1"/>
    <s v="Yes"/>
    <x v="1"/>
    <n v="2"/>
    <x v="1"/>
  </r>
  <r>
    <s v="ORD0127"/>
    <x v="126"/>
    <d v="2025-02-22T00:00:00"/>
    <x v="0"/>
    <x v="0"/>
    <x v="2"/>
    <x v="0"/>
    <x v="1"/>
    <x v="0"/>
    <s v="No"/>
    <x v="1"/>
    <n v="2"/>
    <x v="0"/>
  </r>
  <r>
    <s v="ORD0128"/>
    <x v="127"/>
    <d v="2025-02-23T00:00:00"/>
    <x v="0"/>
    <x v="0"/>
    <x v="1"/>
    <x v="0"/>
    <x v="0"/>
    <x v="0"/>
    <s v="No"/>
    <x v="1"/>
    <n v="2"/>
    <x v="0"/>
  </r>
  <r>
    <s v="ORD0129"/>
    <x v="128"/>
    <d v="2025-02-24T00:00:00"/>
    <x v="0"/>
    <x v="0"/>
    <x v="0"/>
    <x v="0"/>
    <x v="0"/>
    <x v="0"/>
    <s v="No"/>
    <x v="1"/>
    <n v="2"/>
    <x v="0"/>
  </r>
  <r>
    <s v="ORD0130"/>
    <x v="129"/>
    <d v="2025-02-25T00:00:00"/>
    <x v="2"/>
    <x v="5"/>
    <x v="0"/>
    <x v="1"/>
    <x v="2"/>
    <x v="1"/>
    <s v="Yes"/>
    <x v="1"/>
    <n v="2"/>
    <x v="1"/>
  </r>
  <r>
    <s v="ORD0131"/>
    <x v="130"/>
    <d v="2025-02-26T00:00:00"/>
    <x v="0"/>
    <x v="0"/>
    <x v="2"/>
    <x v="0"/>
    <x v="0"/>
    <x v="0"/>
    <s v="No"/>
    <x v="1"/>
    <n v="2"/>
    <x v="0"/>
  </r>
  <r>
    <s v="ORD0132"/>
    <x v="131"/>
    <d v="2025-02-27T00:00:00"/>
    <x v="1"/>
    <x v="3"/>
    <x v="1"/>
    <x v="0"/>
    <x v="0"/>
    <x v="1"/>
    <s v="Yes"/>
    <x v="1"/>
    <n v="2"/>
    <x v="2"/>
  </r>
  <r>
    <s v="ORD0133"/>
    <x v="132"/>
    <d v="2025-02-28T00:00:00"/>
    <x v="0"/>
    <x v="0"/>
    <x v="4"/>
    <x v="1"/>
    <x v="2"/>
    <x v="0"/>
    <s v="No"/>
    <x v="1"/>
    <n v="2"/>
    <x v="0"/>
  </r>
  <r>
    <s v="ORD0134"/>
    <x v="133"/>
    <d v="2025-03-01T00:00:00"/>
    <x v="0"/>
    <x v="0"/>
    <x v="3"/>
    <x v="1"/>
    <x v="1"/>
    <x v="0"/>
    <s v="No"/>
    <x v="1"/>
    <n v="2"/>
    <x v="0"/>
  </r>
  <r>
    <s v="ORD0135"/>
    <x v="134"/>
    <d v="2025-03-02T00:00:00"/>
    <x v="2"/>
    <x v="6"/>
    <x v="0"/>
    <x v="0"/>
    <x v="2"/>
    <x v="1"/>
    <s v="Yes"/>
    <x v="1"/>
    <n v="2"/>
    <x v="2"/>
  </r>
  <r>
    <s v="ORD0136"/>
    <x v="135"/>
    <d v="2025-03-03T00:00:00"/>
    <x v="0"/>
    <x v="0"/>
    <x v="1"/>
    <x v="1"/>
    <x v="1"/>
    <x v="0"/>
    <s v="No"/>
    <x v="1"/>
    <n v="2"/>
    <x v="0"/>
  </r>
  <r>
    <s v="ORD0137"/>
    <x v="136"/>
    <d v="2025-03-04T00:00:00"/>
    <x v="0"/>
    <x v="0"/>
    <x v="3"/>
    <x v="1"/>
    <x v="2"/>
    <x v="0"/>
    <s v="No"/>
    <x v="1"/>
    <n v="2"/>
    <x v="0"/>
  </r>
  <r>
    <s v="ORD0138"/>
    <x v="137"/>
    <d v="2025-03-05T00:00:00"/>
    <x v="1"/>
    <x v="7"/>
    <x v="3"/>
    <x v="1"/>
    <x v="2"/>
    <x v="1"/>
    <s v="Yes"/>
    <x v="1"/>
    <n v="2"/>
    <x v="1"/>
  </r>
  <r>
    <s v="ORD0139"/>
    <x v="138"/>
    <d v="2025-03-06T00:00:00"/>
    <x v="0"/>
    <x v="0"/>
    <x v="4"/>
    <x v="1"/>
    <x v="0"/>
    <x v="0"/>
    <s v="No"/>
    <x v="1"/>
    <n v="2"/>
    <x v="0"/>
  </r>
  <r>
    <s v="ORD0140"/>
    <x v="139"/>
    <d v="2025-03-07T00:00:00"/>
    <x v="0"/>
    <x v="0"/>
    <x v="0"/>
    <x v="0"/>
    <x v="0"/>
    <x v="0"/>
    <s v="No"/>
    <x v="1"/>
    <n v="2"/>
    <x v="0"/>
  </r>
  <r>
    <s v="ORD0141"/>
    <x v="140"/>
    <d v="2025-03-08T00:00:00"/>
    <x v="0"/>
    <x v="0"/>
    <x v="1"/>
    <x v="1"/>
    <x v="0"/>
    <x v="0"/>
    <s v="No"/>
    <x v="1"/>
    <n v="2"/>
    <x v="0"/>
  </r>
  <r>
    <s v="ORD0142"/>
    <x v="141"/>
    <d v="2025-03-09T00:00:00"/>
    <x v="2"/>
    <x v="4"/>
    <x v="0"/>
    <x v="1"/>
    <x v="0"/>
    <x v="1"/>
    <s v="Yes"/>
    <x v="1"/>
    <n v="2"/>
    <x v="1"/>
  </r>
  <r>
    <s v="ORD0143"/>
    <x v="142"/>
    <d v="2025-03-10T00:00:00"/>
    <x v="0"/>
    <x v="0"/>
    <x v="4"/>
    <x v="1"/>
    <x v="2"/>
    <x v="0"/>
    <s v="No"/>
    <x v="1"/>
    <n v="2"/>
    <x v="0"/>
  </r>
  <r>
    <s v="ORD0144"/>
    <x v="143"/>
    <d v="2025-03-11T00:00:00"/>
    <x v="2"/>
    <x v="5"/>
    <x v="4"/>
    <x v="1"/>
    <x v="2"/>
    <x v="1"/>
    <s v="Yes"/>
    <x v="1"/>
    <n v="2"/>
    <x v="1"/>
  </r>
  <r>
    <s v="ORD0145"/>
    <x v="144"/>
    <d v="2025-03-12T00:00:00"/>
    <x v="1"/>
    <x v="2"/>
    <x v="4"/>
    <x v="0"/>
    <x v="2"/>
    <x v="1"/>
    <s v="Yes"/>
    <x v="1"/>
    <n v="2"/>
    <x v="2"/>
  </r>
  <r>
    <s v="ORD0146"/>
    <x v="145"/>
    <d v="2025-03-13T00:00:00"/>
    <x v="0"/>
    <x v="0"/>
    <x v="4"/>
    <x v="0"/>
    <x v="0"/>
    <x v="0"/>
    <s v="No"/>
    <x v="1"/>
    <n v="2"/>
    <x v="0"/>
  </r>
  <r>
    <s v="ORD0147"/>
    <x v="146"/>
    <d v="2025-03-14T00:00:00"/>
    <x v="0"/>
    <x v="0"/>
    <x v="1"/>
    <x v="1"/>
    <x v="0"/>
    <x v="0"/>
    <s v="No"/>
    <x v="1"/>
    <n v="2"/>
    <x v="0"/>
  </r>
  <r>
    <s v="ORD0148"/>
    <x v="147"/>
    <d v="2025-03-15T00:00:00"/>
    <x v="0"/>
    <x v="0"/>
    <x v="2"/>
    <x v="0"/>
    <x v="2"/>
    <x v="0"/>
    <s v="No"/>
    <x v="1"/>
    <n v="2"/>
    <x v="0"/>
  </r>
  <r>
    <s v="ORD0149"/>
    <x v="148"/>
    <d v="2025-03-16T00:00:00"/>
    <x v="2"/>
    <x v="5"/>
    <x v="4"/>
    <x v="0"/>
    <x v="1"/>
    <x v="1"/>
    <s v="Yes"/>
    <x v="1"/>
    <n v="2"/>
    <x v="1"/>
  </r>
  <r>
    <s v="ORD0150"/>
    <x v="149"/>
    <d v="2025-03-17T00:00:00"/>
    <x v="1"/>
    <x v="3"/>
    <x v="3"/>
    <x v="0"/>
    <x v="0"/>
    <x v="1"/>
    <s v="Yes"/>
    <x v="1"/>
    <n v="2"/>
    <x v="2"/>
  </r>
  <r>
    <s v="ORD0151"/>
    <x v="150"/>
    <d v="2025-03-18T00:00:00"/>
    <x v="0"/>
    <x v="0"/>
    <x v="2"/>
    <x v="1"/>
    <x v="1"/>
    <x v="0"/>
    <s v="No"/>
    <x v="1"/>
    <n v="2"/>
    <x v="0"/>
  </r>
  <r>
    <s v="ORD0152"/>
    <x v="151"/>
    <d v="2025-03-19T00:00:00"/>
    <x v="0"/>
    <x v="0"/>
    <x v="3"/>
    <x v="1"/>
    <x v="2"/>
    <x v="0"/>
    <s v="No"/>
    <x v="1"/>
    <n v="2"/>
    <x v="0"/>
  </r>
  <r>
    <s v="ORD0153"/>
    <x v="152"/>
    <d v="2025-03-20T00:00:00"/>
    <x v="0"/>
    <x v="0"/>
    <x v="0"/>
    <x v="0"/>
    <x v="2"/>
    <x v="0"/>
    <s v="No"/>
    <x v="1"/>
    <n v="2"/>
    <x v="0"/>
  </r>
  <r>
    <s v="ORD0154"/>
    <x v="153"/>
    <d v="2025-03-21T00:00:00"/>
    <x v="0"/>
    <x v="0"/>
    <x v="1"/>
    <x v="0"/>
    <x v="2"/>
    <x v="0"/>
    <s v="No"/>
    <x v="1"/>
    <n v="2"/>
    <x v="0"/>
  </r>
  <r>
    <s v="ORD0155"/>
    <x v="154"/>
    <d v="2025-03-22T00:00:00"/>
    <x v="2"/>
    <x v="6"/>
    <x v="3"/>
    <x v="0"/>
    <x v="2"/>
    <x v="1"/>
    <s v="Yes"/>
    <x v="1"/>
    <n v="2"/>
    <x v="2"/>
  </r>
  <r>
    <s v="ORD0156"/>
    <x v="155"/>
    <d v="2025-03-23T00:00:00"/>
    <x v="0"/>
    <x v="0"/>
    <x v="4"/>
    <x v="0"/>
    <x v="2"/>
    <x v="0"/>
    <s v="No"/>
    <x v="1"/>
    <n v="2"/>
    <x v="0"/>
  </r>
  <r>
    <s v="ORD0157"/>
    <x v="156"/>
    <d v="2025-03-24T00:00:00"/>
    <x v="0"/>
    <x v="0"/>
    <x v="0"/>
    <x v="1"/>
    <x v="2"/>
    <x v="0"/>
    <s v="No"/>
    <x v="1"/>
    <n v="2"/>
    <x v="0"/>
  </r>
  <r>
    <s v="ORD0158"/>
    <x v="157"/>
    <d v="2025-03-25T00:00:00"/>
    <x v="0"/>
    <x v="0"/>
    <x v="1"/>
    <x v="1"/>
    <x v="1"/>
    <x v="0"/>
    <s v="No"/>
    <x v="1"/>
    <n v="2"/>
    <x v="0"/>
  </r>
  <r>
    <s v="ORD0159"/>
    <x v="158"/>
    <d v="2025-03-26T00:00:00"/>
    <x v="0"/>
    <x v="0"/>
    <x v="4"/>
    <x v="1"/>
    <x v="2"/>
    <x v="0"/>
    <s v="No"/>
    <x v="1"/>
    <n v="2"/>
    <x v="0"/>
  </r>
  <r>
    <s v="ORD0160"/>
    <x v="159"/>
    <d v="2025-03-27T00:00:00"/>
    <x v="1"/>
    <x v="3"/>
    <x v="4"/>
    <x v="0"/>
    <x v="1"/>
    <x v="1"/>
    <s v="Yes"/>
    <x v="1"/>
    <n v="2"/>
    <x v="2"/>
  </r>
  <r>
    <s v="ORD0161"/>
    <x v="160"/>
    <d v="2025-03-28T00:00:00"/>
    <x v="0"/>
    <x v="0"/>
    <x v="2"/>
    <x v="1"/>
    <x v="1"/>
    <x v="0"/>
    <s v="No"/>
    <x v="1"/>
    <n v="2"/>
    <x v="0"/>
  </r>
  <r>
    <s v="ORD0162"/>
    <x v="161"/>
    <d v="2025-03-29T00:00:00"/>
    <x v="0"/>
    <x v="0"/>
    <x v="1"/>
    <x v="1"/>
    <x v="0"/>
    <x v="0"/>
    <s v="No"/>
    <x v="1"/>
    <n v="2"/>
    <x v="0"/>
  </r>
  <r>
    <s v="ORD0163"/>
    <x v="162"/>
    <d v="2025-03-30T00:00:00"/>
    <x v="0"/>
    <x v="0"/>
    <x v="3"/>
    <x v="1"/>
    <x v="0"/>
    <x v="0"/>
    <s v="No"/>
    <x v="1"/>
    <n v="2"/>
    <x v="0"/>
  </r>
  <r>
    <s v="ORD0164"/>
    <x v="163"/>
    <d v="2025-03-31T00:00:00"/>
    <x v="1"/>
    <x v="1"/>
    <x v="0"/>
    <x v="1"/>
    <x v="2"/>
    <x v="1"/>
    <s v="Yes"/>
    <x v="1"/>
    <n v="2"/>
    <x v="1"/>
  </r>
  <r>
    <s v="ORD0165"/>
    <x v="164"/>
    <d v="2025-04-01T00:00:00"/>
    <x v="2"/>
    <x v="5"/>
    <x v="0"/>
    <x v="0"/>
    <x v="0"/>
    <x v="1"/>
    <s v="Yes"/>
    <x v="1"/>
    <n v="2"/>
    <x v="1"/>
  </r>
  <r>
    <s v="ORD0166"/>
    <x v="165"/>
    <d v="2025-04-02T00:00:00"/>
    <x v="1"/>
    <x v="1"/>
    <x v="1"/>
    <x v="0"/>
    <x v="2"/>
    <x v="1"/>
    <s v="Yes"/>
    <x v="1"/>
    <n v="2"/>
    <x v="1"/>
  </r>
  <r>
    <s v="ORD0167"/>
    <x v="166"/>
    <d v="2025-04-03T00:00:00"/>
    <x v="1"/>
    <x v="2"/>
    <x v="4"/>
    <x v="0"/>
    <x v="0"/>
    <x v="1"/>
    <s v="Yes"/>
    <x v="1"/>
    <n v="2"/>
    <x v="2"/>
  </r>
  <r>
    <s v="ORD0168"/>
    <x v="167"/>
    <d v="2025-04-04T00:00:00"/>
    <x v="0"/>
    <x v="0"/>
    <x v="2"/>
    <x v="1"/>
    <x v="2"/>
    <x v="0"/>
    <s v="No"/>
    <x v="1"/>
    <n v="2"/>
    <x v="0"/>
  </r>
  <r>
    <s v="ORD0169"/>
    <x v="168"/>
    <d v="2025-04-05T00:00:00"/>
    <x v="0"/>
    <x v="0"/>
    <x v="0"/>
    <x v="1"/>
    <x v="0"/>
    <x v="0"/>
    <s v="No"/>
    <x v="1"/>
    <n v="2"/>
    <x v="0"/>
  </r>
  <r>
    <s v="ORD0170"/>
    <x v="169"/>
    <d v="2025-04-06T00:00:00"/>
    <x v="0"/>
    <x v="0"/>
    <x v="1"/>
    <x v="0"/>
    <x v="0"/>
    <x v="0"/>
    <s v="No"/>
    <x v="1"/>
    <n v="2"/>
    <x v="0"/>
  </r>
  <r>
    <s v="ORD0171"/>
    <x v="170"/>
    <d v="2025-04-07T00:00:00"/>
    <x v="1"/>
    <x v="7"/>
    <x v="0"/>
    <x v="0"/>
    <x v="1"/>
    <x v="1"/>
    <s v="Yes"/>
    <x v="1"/>
    <n v="2"/>
    <x v="1"/>
  </r>
  <r>
    <s v="ORD0172"/>
    <x v="171"/>
    <d v="2025-04-08T00:00:00"/>
    <x v="0"/>
    <x v="0"/>
    <x v="3"/>
    <x v="0"/>
    <x v="2"/>
    <x v="0"/>
    <s v="No"/>
    <x v="1"/>
    <n v="2"/>
    <x v="0"/>
  </r>
  <r>
    <s v="ORD0173"/>
    <x v="172"/>
    <d v="2025-04-09T00:00:00"/>
    <x v="0"/>
    <x v="0"/>
    <x v="2"/>
    <x v="1"/>
    <x v="2"/>
    <x v="0"/>
    <s v="No"/>
    <x v="1"/>
    <n v="2"/>
    <x v="0"/>
  </r>
  <r>
    <s v="ORD0174"/>
    <x v="173"/>
    <d v="2025-04-10T00:00:00"/>
    <x v="1"/>
    <x v="7"/>
    <x v="3"/>
    <x v="1"/>
    <x v="2"/>
    <x v="1"/>
    <s v="Yes"/>
    <x v="1"/>
    <n v="2"/>
    <x v="1"/>
  </r>
  <r>
    <s v="ORD0175"/>
    <x v="174"/>
    <d v="2025-04-11T00:00:00"/>
    <x v="2"/>
    <x v="4"/>
    <x v="1"/>
    <x v="1"/>
    <x v="0"/>
    <x v="1"/>
    <s v="Yes"/>
    <x v="1"/>
    <n v="2"/>
    <x v="1"/>
  </r>
  <r>
    <s v="ORD0176"/>
    <x v="175"/>
    <d v="2025-04-12T00:00:00"/>
    <x v="0"/>
    <x v="0"/>
    <x v="3"/>
    <x v="0"/>
    <x v="0"/>
    <x v="0"/>
    <s v="No"/>
    <x v="1"/>
    <n v="2"/>
    <x v="0"/>
  </r>
  <r>
    <s v="ORD0177"/>
    <x v="176"/>
    <d v="2025-04-13T00:00:00"/>
    <x v="0"/>
    <x v="0"/>
    <x v="2"/>
    <x v="1"/>
    <x v="2"/>
    <x v="0"/>
    <s v="No"/>
    <x v="1"/>
    <n v="2"/>
    <x v="0"/>
  </r>
  <r>
    <s v="ORD0178"/>
    <x v="177"/>
    <d v="2025-04-14T00:00:00"/>
    <x v="1"/>
    <x v="3"/>
    <x v="1"/>
    <x v="1"/>
    <x v="0"/>
    <x v="1"/>
    <s v="Yes"/>
    <x v="1"/>
    <n v="2"/>
    <x v="2"/>
  </r>
  <r>
    <s v="ORD0179"/>
    <x v="178"/>
    <d v="2025-04-15T00:00:00"/>
    <x v="1"/>
    <x v="2"/>
    <x v="2"/>
    <x v="1"/>
    <x v="2"/>
    <x v="1"/>
    <s v="Yes"/>
    <x v="1"/>
    <n v="2"/>
    <x v="2"/>
  </r>
  <r>
    <s v="ORD0180"/>
    <x v="179"/>
    <d v="2025-04-16T00:00:00"/>
    <x v="0"/>
    <x v="0"/>
    <x v="1"/>
    <x v="0"/>
    <x v="2"/>
    <x v="0"/>
    <s v="No"/>
    <x v="1"/>
    <n v="2"/>
    <x v="0"/>
  </r>
  <r>
    <s v="ORD0181"/>
    <x v="180"/>
    <d v="2025-04-17T00:00:00"/>
    <x v="0"/>
    <x v="0"/>
    <x v="1"/>
    <x v="0"/>
    <x v="0"/>
    <x v="0"/>
    <s v="No"/>
    <x v="1"/>
    <n v="2"/>
    <x v="0"/>
  </r>
  <r>
    <s v="ORD0182"/>
    <x v="181"/>
    <d v="2025-04-18T00:00:00"/>
    <x v="0"/>
    <x v="0"/>
    <x v="3"/>
    <x v="0"/>
    <x v="2"/>
    <x v="0"/>
    <s v="No"/>
    <x v="1"/>
    <n v="2"/>
    <x v="0"/>
  </r>
  <r>
    <s v="ORD0183"/>
    <x v="182"/>
    <d v="2025-04-19T00:00:00"/>
    <x v="0"/>
    <x v="0"/>
    <x v="3"/>
    <x v="0"/>
    <x v="2"/>
    <x v="0"/>
    <s v="No"/>
    <x v="1"/>
    <n v="2"/>
    <x v="0"/>
  </r>
  <r>
    <s v="ORD0184"/>
    <x v="183"/>
    <d v="2025-04-20T00:00:00"/>
    <x v="1"/>
    <x v="3"/>
    <x v="4"/>
    <x v="1"/>
    <x v="1"/>
    <x v="1"/>
    <s v="Yes"/>
    <x v="1"/>
    <n v="2"/>
    <x v="2"/>
  </r>
  <r>
    <s v="ORD0185"/>
    <x v="184"/>
    <d v="2025-04-21T00:00:00"/>
    <x v="0"/>
    <x v="0"/>
    <x v="2"/>
    <x v="1"/>
    <x v="2"/>
    <x v="0"/>
    <s v="No"/>
    <x v="1"/>
    <n v="2"/>
    <x v="0"/>
  </r>
  <r>
    <s v="ORD0186"/>
    <x v="185"/>
    <d v="2025-04-22T00:00:00"/>
    <x v="1"/>
    <x v="7"/>
    <x v="3"/>
    <x v="0"/>
    <x v="0"/>
    <x v="1"/>
    <s v="Yes"/>
    <x v="1"/>
    <n v="2"/>
    <x v="1"/>
  </r>
  <r>
    <s v="ORD0187"/>
    <x v="186"/>
    <d v="2025-04-23T00:00:00"/>
    <x v="0"/>
    <x v="0"/>
    <x v="0"/>
    <x v="1"/>
    <x v="0"/>
    <x v="0"/>
    <s v="No"/>
    <x v="1"/>
    <n v="2"/>
    <x v="0"/>
  </r>
  <r>
    <s v="ORD0188"/>
    <x v="187"/>
    <d v="2025-04-24T00:00:00"/>
    <x v="0"/>
    <x v="0"/>
    <x v="4"/>
    <x v="1"/>
    <x v="0"/>
    <x v="0"/>
    <s v="No"/>
    <x v="1"/>
    <n v="2"/>
    <x v="0"/>
  </r>
  <r>
    <s v="ORD0189"/>
    <x v="188"/>
    <d v="2025-04-25T00:00:00"/>
    <x v="0"/>
    <x v="0"/>
    <x v="2"/>
    <x v="1"/>
    <x v="2"/>
    <x v="0"/>
    <s v="No"/>
    <x v="1"/>
    <n v="2"/>
    <x v="0"/>
  </r>
  <r>
    <s v="ORD0190"/>
    <x v="189"/>
    <d v="2025-04-26T00:00:00"/>
    <x v="0"/>
    <x v="0"/>
    <x v="0"/>
    <x v="0"/>
    <x v="2"/>
    <x v="0"/>
    <s v="No"/>
    <x v="1"/>
    <n v="2"/>
    <x v="0"/>
  </r>
  <r>
    <s v="ORD0191"/>
    <x v="190"/>
    <d v="2025-04-27T00:00:00"/>
    <x v="1"/>
    <x v="7"/>
    <x v="0"/>
    <x v="0"/>
    <x v="2"/>
    <x v="1"/>
    <s v="Yes"/>
    <x v="1"/>
    <n v="2"/>
    <x v="1"/>
  </r>
  <r>
    <s v="ORD0192"/>
    <x v="191"/>
    <d v="2025-04-28T00:00:00"/>
    <x v="1"/>
    <x v="7"/>
    <x v="3"/>
    <x v="0"/>
    <x v="0"/>
    <x v="1"/>
    <s v="Yes"/>
    <x v="1"/>
    <n v="2"/>
    <x v="1"/>
  </r>
  <r>
    <s v="ORD0193"/>
    <x v="192"/>
    <d v="2025-04-29T00:00:00"/>
    <x v="0"/>
    <x v="0"/>
    <x v="1"/>
    <x v="1"/>
    <x v="1"/>
    <x v="0"/>
    <s v="No"/>
    <x v="1"/>
    <n v="2"/>
    <x v="0"/>
  </r>
  <r>
    <s v="ORD0194"/>
    <x v="193"/>
    <d v="2025-04-30T00:00:00"/>
    <x v="0"/>
    <x v="0"/>
    <x v="3"/>
    <x v="0"/>
    <x v="2"/>
    <x v="0"/>
    <s v="No"/>
    <x v="1"/>
    <n v="2"/>
    <x v="0"/>
  </r>
  <r>
    <s v="ORD0195"/>
    <x v="194"/>
    <d v="2025-05-01T00:00:00"/>
    <x v="2"/>
    <x v="5"/>
    <x v="2"/>
    <x v="0"/>
    <x v="0"/>
    <x v="1"/>
    <s v="Yes"/>
    <x v="1"/>
    <n v="2"/>
    <x v="1"/>
  </r>
  <r>
    <s v="ORD0196"/>
    <x v="195"/>
    <d v="2025-05-02T00:00:00"/>
    <x v="2"/>
    <x v="4"/>
    <x v="3"/>
    <x v="0"/>
    <x v="1"/>
    <x v="1"/>
    <s v="Yes"/>
    <x v="1"/>
    <n v="2"/>
    <x v="1"/>
  </r>
  <r>
    <s v="ORD0197"/>
    <x v="196"/>
    <d v="2025-05-03T00:00:00"/>
    <x v="0"/>
    <x v="0"/>
    <x v="0"/>
    <x v="0"/>
    <x v="0"/>
    <x v="0"/>
    <s v="No"/>
    <x v="1"/>
    <n v="2"/>
    <x v="0"/>
  </r>
  <r>
    <s v="ORD0198"/>
    <x v="197"/>
    <d v="2025-05-04T00:00:00"/>
    <x v="2"/>
    <x v="5"/>
    <x v="1"/>
    <x v="0"/>
    <x v="2"/>
    <x v="1"/>
    <s v="Yes"/>
    <x v="1"/>
    <n v="2"/>
    <x v="1"/>
  </r>
  <r>
    <s v="ORD0199"/>
    <x v="198"/>
    <d v="2025-05-05T00:00:00"/>
    <x v="0"/>
    <x v="0"/>
    <x v="1"/>
    <x v="0"/>
    <x v="0"/>
    <x v="0"/>
    <s v="No"/>
    <x v="1"/>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7">
  <location ref="A117:E121" firstHeaderRow="1" firstDataRow="2" firstDataCol="1"/>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axis="axisCol"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sortType="descending">
      <items count="10">
        <item m="1" x="8"/>
        <item x="7"/>
        <item x="2"/>
        <item x="4"/>
        <item x="1"/>
        <item x="5"/>
        <item h="1" x="0"/>
        <item x="3"/>
        <item x="6"/>
        <item t="default"/>
      </items>
      <autoSortScope>
        <pivotArea dataOnly="0" outline="0" fieldPosition="0">
          <references count="1">
            <reference field="4294967294" count="1" selected="0">
              <x v="0"/>
            </reference>
          </references>
        </pivotArea>
      </autoSortScope>
    </pivotField>
    <pivotField showAll="0">
      <items count="6">
        <item x="4"/>
        <item x="2"/>
        <item x="0"/>
        <item x="1"/>
        <item x="3"/>
        <item t="default"/>
      </items>
    </pivotField>
    <pivotField axis="axisRow" showAll="0">
      <items count="3">
        <item x="0"/>
        <item x="1"/>
        <item t="default"/>
      </items>
    </pivotField>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6"/>
  </rowFields>
  <rowItems count="3">
    <i>
      <x/>
    </i>
    <i>
      <x v="1"/>
    </i>
    <i t="grand">
      <x/>
    </i>
  </rowItems>
  <colFields count="1">
    <field x="3"/>
  </colFields>
  <colItems count="4">
    <i>
      <x v="1"/>
    </i>
    <i>
      <x/>
    </i>
    <i>
      <x v="2"/>
    </i>
    <i t="grand">
      <x/>
    </i>
  </colItems>
  <dataFields count="1">
    <dataField name="Total Order" fld="0" subtotal="count" showDataAs="percentOfCol" baseField="9" baseItem="0" numFmtId="10"/>
  </dataFields>
  <chartFormats count="12">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8" format="0" series="1">
      <pivotArea type="data" outline="0" fieldPosition="0">
        <references count="2">
          <reference field="4294967294" count="1" selected="0">
            <x v="0"/>
          </reference>
          <reference field="3" count="1" selected="0">
            <x v="1"/>
          </reference>
        </references>
      </pivotArea>
    </chartFormat>
    <chartFormat chart="18" format="1" series="1">
      <pivotArea type="data" outline="0" fieldPosition="0">
        <references count="2">
          <reference field="4294967294" count="1" selected="0">
            <x v="0"/>
          </reference>
          <reference field="3" count="1" selected="0">
            <x v="0"/>
          </reference>
        </references>
      </pivotArea>
    </chartFormat>
    <chartFormat chart="18" format="2" series="1">
      <pivotArea type="data" outline="0" fieldPosition="0">
        <references count="2">
          <reference field="4294967294" count="1" selected="0">
            <x v="0"/>
          </reference>
          <reference field="3" count="1" selected="0">
            <x v="2"/>
          </reference>
        </references>
      </pivotArea>
    </chartFormat>
    <chartFormat chart="20" format="6" series="1">
      <pivotArea type="data" outline="0" fieldPosition="0">
        <references count="2">
          <reference field="4294967294" count="1" selected="0">
            <x v="0"/>
          </reference>
          <reference field="3" count="1" selected="0">
            <x v="1"/>
          </reference>
        </references>
      </pivotArea>
    </chartFormat>
    <chartFormat chart="20" format="7" series="1">
      <pivotArea type="data" outline="0" fieldPosition="0">
        <references count="2">
          <reference field="4294967294" count="1" selected="0">
            <x v="0"/>
          </reference>
          <reference field="3" count="1" selected="0">
            <x v="0"/>
          </reference>
        </references>
      </pivotArea>
    </chartFormat>
    <chartFormat chart="20" format="8" series="1">
      <pivotArea type="data" outline="0" fieldPosition="0">
        <references count="2">
          <reference field="4294967294" count="1" selected="0">
            <x v="0"/>
          </reference>
          <reference field="3" count="1" selected="0">
            <x v="2"/>
          </reference>
        </references>
      </pivotArea>
    </chartFormat>
    <chartFormat chart="26" format="12" series="1">
      <pivotArea type="data" outline="0" fieldPosition="0">
        <references count="2">
          <reference field="4294967294" count="1" selected="0">
            <x v="0"/>
          </reference>
          <reference field="3" count="1" selected="0">
            <x v="1"/>
          </reference>
        </references>
      </pivotArea>
    </chartFormat>
    <chartFormat chart="26" format="13" series="1">
      <pivotArea type="data" outline="0" fieldPosition="0">
        <references count="2">
          <reference field="4294967294" count="1" selected="0">
            <x v="0"/>
          </reference>
          <reference field="3" count="1" selected="0">
            <x v="0"/>
          </reference>
        </references>
      </pivotArea>
    </chartFormat>
    <chartFormat chart="26" format="14"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7">
  <location ref="G31:H34" firstHeaderRow="1" firstDataRow="1" firstDataCol="1"/>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axis="axisRow" showAll="0">
      <items count="3">
        <item x="0"/>
        <item x="1"/>
        <item t="default"/>
      </items>
    </pivotField>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10"/>
  </rowFields>
  <rowItems count="3">
    <i>
      <x/>
    </i>
    <i>
      <x v="1"/>
    </i>
    <i t="grand">
      <x/>
    </i>
  </rowItems>
  <colItems count="1">
    <i/>
  </colItems>
  <dataFields count="1">
    <dataField name="Total Order" fld="0" subtotal="count" showDataAs="percentOfTotal" baseField="9" baseItem="0" numFmtId="10"/>
  </dataFields>
  <chartFormats count="11">
    <chartFormat chart="3"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19" format="2">
      <pivotArea type="data" outline="0" fieldPosition="0">
        <references count="2">
          <reference field="4294967294" count="1" selected="0">
            <x v="0"/>
          </reference>
          <reference field="10" count="1" selected="0">
            <x v="0"/>
          </reference>
        </references>
      </pivotArea>
    </chartFormat>
    <chartFormat chart="21" format="6" series="1">
      <pivotArea type="data" outline="0" fieldPosition="0">
        <references count="1">
          <reference field="4294967294" count="1" selected="0">
            <x v="0"/>
          </reference>
        </references>
      </pivotArea>
    </chartFormat>
    <chartFormat chart="21" format="7">
      <pivotArea type="data" outline="0" fieldPosition="0">
        <references count="2">
          <reference field="4294967294" count="1" selected="0">
            <x v="0"/>
          </reference>
          <reference field="10" count="1" selected="0">
            <x v="0"/>
          </reference>
        </references>
      </pivotArea>
    </chartFormat>
    <chartFormat chart="21" format="8">
      <pivotArea type="data" outline="0" fieldPosition="0">
        <references count="2">
          <reference field="4294967294" count="1" selected="0">
            <x v="0"/>
          </reference>
          <reference field="10" count="1" selected="0">
            <x v="1"/>
          </reference>
        </references>
      </pivotArea>
    </chartFormat>
    <chartFormat chart="19" format="3">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1" type="dateBetween" evalOrder="-1" id="33" name="Order Date">
      <autoFilter ref="A1">
        <filterColumn colId="0">
          <customFilters and="1">
            <customFilter operator="greaterThanOrEqual" val="45931"/>
            <customFilter operator="lessThanOrEqual" val="459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6">
  <location ref="A112:E116" firstHeaderRow="1" firstDataRow="2" firstDataCol="1"/>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showAll="0" sortType="descending">
      <autoSortScope>
        <pivotArea dataOnly="0" outline="0" fieldPosition="0">
          <references count="1">
            <reference field="4294967294" count="1" selected="0">
              <x v="0"/>
            </reference>
          </references>
        </pivotArea>
      </autoSortScope>
    </pivotField>
    <pivotField showAll="0" sortType="descending">
      <items count="10">
        <item m="1" x="8"/>
        <item x="7"/>
        <item x="2"/>
        <item x="4"/>
        <item x="1"/>
        <item x="5"/>
        <item h="1" x="0"/>
        <item x="3"/>
        <item x="6"/>
        <item t="default"/>
      </items>
      <autoSortScope>
        <pivotArea dataOnly="0" outline="0" fieldPosition="0">
          <references count="1">
            <reference field="4294967294" count="1" selected="0">
              <x v="0"/>
            </reference>
          </references>
        </pivotArea>
      </autoSortScope>
    </pivotField>
    <pivotField showAll="0">
      <items count="6">
        <item x="4"/>
        <item x="2"/>
        <item x="0"/>
        <item x="1"/>
        <item x="3"/>
        <item t="default"/>
      </items>
    </pivotField>
    <pivotField axis="axisRow" showAll="0">
      <items count="3">
        <item x="0"/>
        <item x="1"/>
        <item t="default"/>
      </items>
    </pivotField>
    <pivotField axis="axisCol"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6"/>
  </rowFields>
  <rowItems count="3">
    <i>
      <x/>
    </i>
    <i>
      <x v="1"/>
    </i>
    <i t="grand">
      <x/>
    </i>
  </rowItems>
  <colFields count="1">
    <field x="7"/>
  </colFields>
  <colItems count="4">
    <i>
      <x v="1"/>
    </i>
    <i>
      <x/>
    </i>
    <i>
      <x v="2"/>
    </i>
    <i t="grand">
      <x/>
    </i>
  </colItems>
  <dataFields count="1">
    <dataField name="Total Order" fld="0" subtotal="count" showDataAs="percentOfCol" baseField="9" baseItem="0" numFmtId="10"/>
  </dataFields>
  <chartFormats count="12">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7" format="0" series="1">
      <pivotArea type="data" outline="0" fieldPosition="0">
        <references count="2">
          <reference field="4294967294" count="1" selected="0">
            <x v="0"/>
          </reference>
          <reference field="7" count="1" selected="0">
            <x v="1"/>
          </reference>
        </references>
      </pivotArea>
    </chartFormat>
    <chartFormat chart="17" format="1" series="1">
      <pivotArea type="data" outline="0" fieldPosition="0">
        <references count="2">
          <reference field="4294967294" count="1" selected="0">
            <x v="0"/>
          </reference>
          <reference field="7" count="1" selected="0">
            <x v="0"/>
          </reference>
        </references>
      </pivotArea>
    </chartFormat>
    <chartFormat chart="17" format="2" series="1">
      <pivotArea type="data" outline="0" fieldPosition="0">
        <references count="2">
          <reference field="4294967294" count="1" selected="0">
            <x v="0"/>
          </reference>
          <reference field="7" count="1" selected="0">
            <x v="2"/>
          </reference>
        </references>
      </pivotArea>
    </chartFormat>
    <chartFormat chart="19" format="6" series="1">
      <pivotArea type="data" outline="0" fieldPosition="0">
        <references count="2">
          <reference field="4294967294" count="1" selected="0">
            <x v="0"/>
          </reference>
          <reference field="7" count="1" selected="0">
            <x v="1"/>
          </reference>
        </references>
      </pivotArea>
    </chartFormat>
    <chartFormat chart="19" format="7" series="1">
      <pivotArea type="data" outline="0" fieldPosition="0">
        <references count="2">
          <reference field="4294967294" count="1" selected="0">
            <x v="0"/>
          </reference>
          <reference field="7" count="1" selected="0">
            <x v="0"/>
          </reference>
        </references>
      </pivotArea>
    </chartFormat>
    <chartFormat chart="19" format="8" series="1">
      <pivotArea type="data" outline="0" fieldPosition="0">
        <references count="2">
          <reference field="4294967294" count="1" selected="0">
            <x v="0"/>
          </reference>
          <reference field="7" count="1" selected="0">
            <x v="2"/>
          </reference>
        </references>
      </pivotArea>
    </chartFormat>
    <chartFormat chart="25" format="12" series="1">
      <pivotArea type="data" outline="0" fieldPosition="0">
        <references count="2">
          <reference field="4294967294" count="1" selected="0">
            <x v="0"/>
          </reference>
          <reference field="7" count="1" selected="0">
            <x v="1"/>
          </reference>
        </references>
      </pivotArea>
    </chartFormat>
    <chartFormat chart="25" format="13" series="1">
      <pivotArea type="data" outline="0" fieldPosition="0">
        <references count="2">
          <reference field="4294967294" count="1" selected="0">
            <x v="0"/>
          </reference>
          <reference field="7" count="1" selected="0">
            <x v="0"/>
          </reference>
        </references>
      </pivotArea>
    </chartFormat>
    <chartFormat chart="25" format="14"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2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2">
  <location ref="A53:B57" firstHeaderRow="1" firstDataRow="1" firstDataCol="1"/>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7"/>
  </rowFields>
  <rowItems count="4">
    <i>
      <x v="1"/>
    </i>
    <i>
      <x/>
    </i>
    <i>
      <x v="2"/>
    </i>
    <i t="grand">
      <x/>
    </i>
  </rowItems>
  <colItems count="1">
    <i/>
  </colItems>
  <dataFields count="1">
    <dataField name="Total Order" fld="0" subtotal="count" showDataAs="percentOfTotal" baseField="9" baseItem="0" numFmtId="10"/>
  </dataFields>
  <chartFormats count="9">
    <chartFormat chart="3" format="0"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 chart="21" format="4" series="1">
      <pivotArea type="data" outline="0" fieldPosition="0">
        <references count="1">
          <reference field="4294967294" count="1" selected="0">
            <x v="0"/>
          </reference>
        </references>
      </pivotArea>
    </chartFormat>
    <chartFormat chart="21" format="5">
      <pivotArea type="data" outline="0" fieldPosition="0">
        <references count="2">
          <reference field="4294967294" count="1" selected="0">
            <x v="0"/>
          </reference>
          <reference field="7" count="1" selected="0">
            <x v="1"/>
          </reference>
        </references>
      </pivotArea>
    </chartFormat>
    <chartFormat chart="21" format="6">
      <pivotArea type="data" outline="0" fieldPosition="0">
        <references count="2">
          <reference field="4294967294" count="1" selected="0">
            <x v="0"/>
          </reference>
          <reference field="7" count="1" selected="0">
            <x v="0"/>
          </reference>
        </references>
      </pivotArea>
    </chartFormat>
    <chartFormat chart="21" format="7">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2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59:E64" firstHeaderRow="1" firstDataRow="2" firstDataCol="1"/>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axis="axisCol"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7"/>
  </rowFields>
  <rowItems count="4">
    <i>
      <x v="1"/>
    </i>
    <i>
      <x/>
    </i>
    <i>
      <x v="2"/>
    </i>
    <i t="grand">
      <x/>
    </i>
  </rowItems>
  <colFields count="1">
    <field x="3"/>
  </colFields>
  <colItems count="4">
    <i>
      <x v="1"/>
    </i>
    <i>
      <x/>
    </i>
    <i>
      <x v="2"/>
    </i>
    <i t="grand">
      <x/>
    </i>
  </colItems>
  <dataFields count="1">
    <dataField name="Total Order" fld="0" subtotal="count" showDataAs="percentOfRow" baseField="9" baseItem="0" numFmtId="10"/>
  </dataFields>
  <chartFormats count="4">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1"/>
          </reference>
        </references>
      </pivotArea>
    </chartFormat>
    <chartFormat chart="7" format="2">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0">
  <location ref="D17:E20" firstHeaderRow="1" firstDataRow="1" firstDataCol="1"/>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6"/>
  </rowFields>
  <rowItems count="3">
    <i>
      <x/>
    </i>
    <i>
      <x v="1"/>
    </i>
    <i t="grand">
      <x/>
    </i>
  </rowItems>
  <colItems count="1">
    <i/>
  </colItems>
  <dataFields count="1">
    <dataField name="Total Order" fld="0" subtotal="count" showDataAs="percentOfTotal" baseField="9" baseItem="0" numFmtId="10"/>
  </dataFields>
  <chartFormats count="9">
    <chartFormat chart="3"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0"/>
          </reference>
        </references>
      </pivotArea>
    </chartFormat>
    <chartFormat chart="18" format="7">
      <pivotArea type="data" outline="0" fieldPosition="0">
        <references count="2">
          <reference field="4294967294" count="1" selected="0">
            <x v="0"/>
          </reference>
          <reference field="6" count="1" selected="0">
            <x v="0"/>
          </reference>
        </references>
      </pivotArea>
    </chartFormat>
    <chartFormat chart="18" format="8">
      <pivotArea type="data" outline="0" fieldPosition="0">
        <references count="2">
          <reference field="4294967294" count="1" selected="0">
            <x v="0"/>
          </reference>
          <reference field="6" count="1" selected="0">
            <x v="1"/>
          </reference>
        </references>
      </pivotArea>
    </chartFormat>
    <chartFormat chart="19" format="3" series="1">
      <pivotArea type="data" outline="0" fieldPosition="0">
        <references count="1">
          <reference field="4294967294" count="1" selected="0">
            <x v="0"/>
          </reference>
        </references>
      </pivotArea>
    </chartFormat>
    <chartFormat chart="19" format="4">
      <pivotArea type="data" outline="0" fieldPosition="0">
        <references count="2">
          <reference field="4294967294" count="1" selected="0">
            <x v="0"/>
          </reference>
          <reference field="6" count="1" selected="0">
            <x v="0"/>
          </reference>
        </references>
      </pivotArea>
    </chartFormat>
    <chartFormat chart="19" format="5">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filters count="1">
    <filter fld="1" type="dateBetween" evalOrder="-1" id="33" name="Order Date">
      <autoFilter ref="A1">
        <filterColumn colId="0">
          <customFilters and="1">
            <customFilter operator="greaterThanOrEqual" val="45931"/>
            <customFilter operator="lessThanOrEqual" val="459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8:B16" firstHeaderRow="1" firstDataRow="1" firstDataCol="1"/>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showAll="0"/>
    <pivotField axis="axisRow" showAll="0" sortType="descending">
      <items count="10">
        <item h="1" m="1" x="8"/>
        <item x="7"/>
        <item x="2"/>
        <item x="4"/>
        <item x="1"/>
        <item x="5"/>
        <item h="1" x="0"/>
        <item x="3"/>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4"/>
  </rowFields>
  <rowItems count="8">
    <i>
      <x v="1"/>
    </i>
    <i>
      <x v="5"/>
    </i>
    <i>
      <x v="7"/>
    </i>
    <i>
      <x v="4"/>
    </i>
    <i>
      <x v="3"/>
    </i>
    <i>
      <x v="2"/>
    </i>
    <i>
      <x v="8"/>
    </i>
    <i t="grand">
      <x/>
    </i>
  </rowItems>
  <colItems count="1">
    <i/>
  </colItems>
  <dataFields count="1">
    <dataField name="Total Order" fld="0" subtotal="count" showDataAs="percentOfTotal" baseField="9" baseItem="0" numFmtId="10"/>
  </dataFields>
  <chartFormats count="9">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8"/>
          </reference>
        </references>
      </pivotArea>
    </chartFormat>
    <chartFormat chart="2" format="2">
      <pivotArea type="data" outline="0" fieldPosition="0">
        <references count="2">
          <reference field="4294967294" count="1" selected="0">
            <x v="0"/>
          </reference>
          <reference field="4" count="1" selected="0">
            <x v="2"/>
          </reference>
        </references>
      </pivotArea>
    </chartFormat>
    <chartFormat chart="2" format="3">
      <pivotArea type="data" outline="0" fieldPosition="0">
        <references count="2">
          <reference field="4294967294" count="1" selected="0">
            <x v="0"/>
          </reference>
          <reference field="4" count="1" selected="0">
            <x v="3"/>
          </reference>
        </references>
      </pivotArea>
    </chartFormat>
    <chartFormat chart="2" format="4">
      <pivotArea type="data" outline="0" fieldPosition="0">
        <references count="2">
          <reference field="4294967294" count="1" selected="0">
            <x v="0"/>
          </reference>
          <reference field="4" count="1" selected="0">
            <x v="4"/>
          </reference>
        </references>
      </pivotArea>
    </chartFormat>
    <chartFormat chart="2" format="5">
      <pivotArea type="data" outline="0" fieldPosition="0">
        <references count="2">
          <reference field="4294967294" count="1" selected="0">
            <x v="0"/>
          </reference>
          <reference field="4" count="1" selected="0">
            <x v="1"/>
          </reference>
        </references>
      </pivotArea>
    </chartFormat>
    <chartFormat chart="2" format="6">
      <pivotArea type="data" outline="0" fieldPosition="0">
        <references count="2">
          <reference field="4294967294" count="1" selected="0">
            <x v="0"/>
          </reference>
          <reference field="4" count="1" selected="0">
            <x v="5"/>
          </reference>
        </references>
      </pivotArea>
    </chartFormat>
    <chartFormat chart="2" format="7">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filters count="1">
    <filter fld="1" type="dateBetween" evalOrder="-1" id="33" name="Order Date">
      <autoFilter ref="A1">
        <filterColumn colId="0">
          <customFilters and="1">
            <customFilter operator="greaterThanOrEqual" val="45931"/>
            <customFilter operator="lessThanOrEqual" val="459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3">
  <location ref="A18:B24" firstHeaderRow="1" firstDataRow="1" firstDataCol="1"/>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showAll="0"/>
    <pivotField showAll="0" sortType="descending">
      <autoSortScope>
        <pivotArea dataOnly="0" outline="0" fieldPosition="0">
          <references count="1">
            <reference field="4294967294" count="1" selected="0">
              <x v="0"/>
            </reference>
          </references>
        </pivotArea>
      </autoSortScope>
    </pivotField>
    <pivotField axis="axisRow" showAll="0" sortType="descending">
      <items count="6">
        <item x="4"/>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5"/>
  </rowFields>
  <rowItems count="6">
    <i>
      <x v="2"/>
    </i>
    <i>
      <x v="3"/>
    </i>
    <i>
      <x v="4"/>
    </i>
    <i>
      <x/>
    </i>
    <i>
      <x v="1"/>
    </i>
    <i t="grand">
      <x/>
    </i>
  </rowItems>
  <colItems count="1">
    <i/>
  </colItems>
  <dataFields count="1">
    <dataField name="Total Order" fld="0" subtotal="count" showDataAs="percentOfTotal" baseField="9" baseItem="0" numFmtId="10"/>
  </dataFields>
  <chartFormats count="5">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33" name="Order Date">
      <autoFilter ref="A1">
        <filterColumn colId="0">
          <customFilters and="1">
            <customFilter operator="greaterThanOrEqual" val="45931"/>
            <customFilter operator="lessThanOrEqual" val="459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36"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D6:D7" firstHeaderRow="1" firstDataRow="1" firstDataCol="0"/>
  <pivotFields count="15">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pivotField showAll="0"/>
    <pivotField showAll="0"/>
    <pivotField showAll="0"/>
    <pivotField showAll="0"/>
    <pivotField dataField="1" showAll="0"/>
    <pivotField showAll="0"/>
    <pivotField showAll="0" defaultSubtotal="0">
      <items count="6">
        <item x="0"/>
        <item x="1"/>
        <item x="2"/>
        <item x="3"/>
        <item x="4"/>
        <item x="5"/>
      </items>
    </pivotField>
    <pivotField showAll="0" defaultSubtotal="0">
      <items count="4">
        <item x="0"/>
        <item x="1"/>
        <item x="2"/>
        <item x="3"/>
      </items>
    </pivotField>
  </pivotFields>
  <rowItems count="1">
    <i/>
  </rowItems>
  <colItems count="1">
    <i/>
  </colItems>
  <dataFields count="1">
    <dataField name="Average of Order to Delivery Duration(Days) " fld="11" subtotal="average" baseField="0" baseItem="1917969424"/>
  </dataFields>
  <pivotTableStyleInfo name="PivotStyleLight16" showRowHeaders="1" showColHeaders="1" showRowStripes="0" showColStripes="0" showLastColumn="1"/>
  <filters count="1">
    <filter fld="1" type="dateBetween" evalOrder="-1" id="33" name="Order Date">
      <autoFilter ref="A1">
        <filterColumn colId="0">
          <customFilters and="1">
            <customFilter operator="greaterThanOrEqual" val="45931"/>
            <customFilter operator="lessThanOrEqual" val="459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Order Status per Year (2024 - 2025 ) "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3">
  <location ref="I19:M23" firstHeaderRow="1" firstDataRow="2" firstDataCol="1"/>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axis="axisCol"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items count="6">
        <item x="4"/>
        <item x="2"/>
        <item x="0"/>
        <item x="1"/>
        <item x="3"/>
        <item t="default"/>
      </items>
    </pivotField>
    <pivotField showAll="0">
      <items count="3">
        <item x="0"/>
        <item x="1"/>
        <item t="default"/>
      </items>
    </pivotField>
    <pivotField showAll="0">
      <items count="4">
        <item x="0"/>
        <item x="2"/>
        <item x="1"/>
        <item t="default"/>
      </items>
    </pivotField>
    <pivotField showAll="0"/>
    <pivotField showAll="0"/>
    <pivotField axis="axisRow" showAll="0">
      <items count="3">
        <item x="0"/>
        <item x="1"/>
        <item t="default"/>
      </items>
    </pivotField>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10"/>
  </rowFields>
  <rowItems count="3">
    <i>
      <x/>
    </i>
    <i>
      <x v="1"/>
    </i>
    <i t="grand">
      <x/>
    </i>
  </rowItems>
  <colFields count="1">
    <field x="3"/>
  </colFields>
  <colItems count="4">
    <i>
      <x v="1"/>
    </i>
    <i>
      <x/>
    </i>
    <i>
      <x v="2"/>
    </i>
    <i t="grand">
      <x/>
    </i>
  </colItems>
  <dataFields count="1">
    <dataField name="Total Order" fld="0" subtotal="count" showDataAs="percentOfTotal" baseField="9" baseItem="0" numFmtId="10"/>
  </dataFields>
  <chartFormats count="12">
    <chartFormat chart="3"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10" count="1" selected="0">
            <x v="0"/>
          </reference>
        </references>
      </pivotArea>
    </chartFormat>
    <chartFormat chart="21" format="6" series="1">
      <pivotArea type="data" outline="0" fieldPosition="0">
        <references count="2">
          <reference field="4294967294" count="1" selected="0">
            <x v="0"/>
          </reference>
          <reference field="3" count="1" selected="0">
            <x v="1"/>
          </reference>
        </references>
      </pivotArea>
    </chartFormat>
    <chartFormat chart="21" format="7" series="1">
      <pivotArea type="data" outline="0" fieldPosition="0">
        <references count="2">
          <reference field="4294967294" count="1" selected="0">
            <x v="0"/>
          </reference>
          <reference field="3" count="1" selected="0">
            <x v="0"/>
          </reference>
        </references>
      </pivotArea>
    </chartFormat>
    <chartFormat chart="21" format="8" series="1">
      <pivotArea type="data" outline="0" fieldPosition="0">
        <references count="2">
          <reference field="4294967294" count="1" selected="0">
            <x v="0"/>
          </reference>
          <reference field="3" count="1" selected="0">
            <x v="2"/>
          </reference>
        </references>
      </pivotArea>
    </chartFormat>
    <chartFormat chart="22" format="3" series="1">
      <pivotArea type="data" outline="0" fieldPosition="0">
        <references count="2">
          <reference field="4294967294" count="1" selected="0">
            <x v="0"/>
          </reference>
          <reference field="3" count="1" selected="0">
            <x v="1"/>
          </reference>
        </references>
      </pivotArea>
    </chartFormat>
    <chartFormat chart="22" format="4" series="1">
      <pivotArea type="data" outline="0" fieldPosition="0">
        <references count="2">
          <reference field="4294967294" count="1" selected="0">
            <x v="0"/>
          </reference>
          <reference field="3" count="1" selected="0">
            <x v="0"/>
          </reference>
        </references>
      </pivotArea>
    </chartFormat>
    <chartFormat chart="22" format="5"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filters count="1">
    <filter fld="1" type="dateBetween" evalOrder="-1" id="33" name="Order Date">
      <autoFilter ref="A1">
        <filterColumn colId="0">
          <customFilters and="1">
            <customFilter operator="greaterThanOrEqual" val="45931"/>
            <customFilter operator="lessThanOrEqual" val="459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ivotTable24"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5">
  <location ref="A66:I71" firstHeaderRow="1" firstDataRow="2" firstDataCol="1"/>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showAll="0" sortType="descending">
      <autoSortScope>
        <pivotArea dataOnly="0" outline="0" fieldPosition="0">
          <references count="1">
            <reference field="4294967294" count="1" selected="0">
              <x v="0"/>
            </reference>
          </references>
        </pivotArea>
      </autoSortScope>
    </pivotField>
    <pivotField axis="axisCol" showAll="0">
      <items count="10">
        <item m="1" x="8"/>
        <item x="7"/>
        <item x="2"/>
        <item x="4"/>
        <item x="1"/>
        <item x="5"/>
        <item h="1" x="0"/>
        <item x="3"/>
        <item x="6"/>
        <item t="default"/>
      </items>
    </pivotField>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7"/>
  </rowFields>
  <rowItems count="4">
    <i>
      <x v="1"/>
    </i>
    <i>
      <x/>
    </i>
    <i>
      <x v="2"/>
    </i>
    <i t="grand">
      <x/>
    </i>
  </rowItems>
  <colFields count="1">
    <field x="4"/>
  </colFields>
  <colItems count="8">
    <i>
      <x v="1"/>
    </i>
    <i>
      <x v="2"/>
    </i>
    <i>
      <x v="3"/>
    </i>
    <i>
      <x v="4"/>
    </i>
    <i>
      <x v="5"/>
    </i>
    <i>
      <x v="7"/>
    </i>
    <i>
      <x v="8"/>
    </i>
    <i t="grand">
      <x/>
    </i>
  </colItems>
  <dataFields count="1">
    <dataField name="Total Order" fld="0" subtotal="count" showDataAs="percentOfRow" baseField="9" baseItem="0" numFmtId="10"/>
  </dataFields>
  <chartFormats count="19">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1"/>
          </reference>
        </references>
      </pivotArea>
    </chartFormat>
    <chartFormat chart="7" format="2">
      <pivotArea type="data" outline="0" fieldPosition="0">
        <references count="2">
          <reference field="4294967294" count="1" selected="0">
            <x v="0"/>
          </reference>
          <reference field="7" count="1" selected="0">
            <x v="2"/>
          </reference>
        </references>
      </pivotArea>
    </chartFormat>
    <chartFormat chart="13" format="14" series="1">
      <pivotArea type="data" outline="0" fieldPosition="0">
        <references count="2">
          <reference field="4294967294" count="1" selected="0">
            <x v="0"/>
          </reference>
          <reference field="4" count="1" selected="0">
            <x v="1"/>
          </reference>
        </references>
      </pivotArea>
    </chartFormat>
    <chartFormat chart="13" format="15" series="1">
      <pivotArea type="data" outline="0" fieldPosition="0">
        <references count="2">
          <reference field="4294967294" count="1" selected="0">
            <x v="0"/>
          </reference>
          <reference field="4" count="1" selected="0">
            <x v="2"/>
          </reference>
        </references>
      </pivotArea>
    </chartFormat>
    <chartFormat chart="13" format="16" series="1">
      <pivotArea type="data" outline="0" fieldPosition="0">
        <references count="2">
          <reference field="4294967294" count="1" selected="0">
            <x v="0"/>
          </reference>
          <reference field="4" count="1" selected="0">
            <x v="3"/>
          </reference>
        </references>
      </pivotArea>
    </chartFormat>
    <chartFormat chart="13" format="17" series="1">
      <pivotArea type="data" outline="0" fieldPosition="0">
        <references count="2">
          <reference field="4294967294" count="1" selected="0">
            <x v="0"/>
          </reference>
          <reference field="4" count="1" selected="0">
            <x v="4"/>
          </reference>
        </references>
      </pivotArea>
    </chartFormat>
    <chartFormat chart="13" format="18" series="1">
      <pivotArea type="data" outline="0" fieldPosition="0">
        <references count="2">
          <reference field="4294967294" count="1" selected="0">
            <x v="0"/>
          </reference>
          <reference field="4" count="1" selected="0">
            <x v="5"/>
          </reference>
        </references>
      </pivotArea>
    </chartFormat>
    <chartFormat chart="13" format="19" series="1">
      <pivotArea type="data" outline="0" fieldPosition="0">
        <references count="2">
          <reference field="4294967294" count="1" selected="0">
            <x v="0"/>
          </reference>
          <reference field="4" count="1" selected="0">
            <x v="7"/>
          </reference>
        </references>
      </pivotArea>
    </chartFormat>
    <chartFormat chart="13" format="20" series="1">
      <pivotArea type="data" outline="0" fieldPosition="0">
        <references count="2">
          <reference field="4294967294" count="1" selected="0">
            <x v="0"/>
          </reference>
          <reference field="4" count="1" selected="0">
            <x v="8"/>
          </reference>
        </references>
      </pivotArea>
    </chartFormat>
    <chartFormat chart="13" format="21" series="1">
      <pivotArea type="data" outline="0" fieldPosition="0">
        <references count="1">
          <reference field="4294967294" count="1" selected="0">
            <x v="0"/>
          </reference>
        </references>
      </pivotArea>
    </chartFormat>
    <chartFormat chart="24" format="8" series="1">
      <pivotArea type="data" outline="0" fieldPosition="0">
        <references count="2">
          <reference field="4294967294" count="1" selected="0">
            <x v="0"/>
          </reference>
          <reference field="4" count="1" selected="0">
            <x v="1"/>
          </reference>
        </references>
      </pivotArea>
    </chartFormat>
    <chartFormat chart="24" format="9" series="1">
      <pivotArea type="data" outline="0" fieldPosition="0">
        <references count="2">
          <reference field="4294967294" count="1" selected="0">
            <x v="0"/>
          </reference>
          <reference field="4" count="1" selected="0">
            <x v="2"/>
          </reference>
        </references>
      </pivotArea>
    </chartFormat>
    <chartFormat chart="24" format="10" series="1">
      <pivotArea type="data" outline="0" fieldPosition="0">
        <references count="2">
          <reference field="4294967294" count="1" selected="0">
            <x v="0"/>
          </reference>
          <reference field="4" count="1" selected="0">
            <x v="3"/>
          </reference>
        </references>
      </pivotArea>
    </chartFormat>
    <chartFormat chart="24" format="11" series="1">
      <pivotArea type="data" outline="0" fieldPosition="0">
        <references count="2">
          <reference field="4294967294" count="1" selected="0">
            <x v="0"/>
          </reference>
          <reference field="4" count="1" selected="0">
            <x v="4"/>
          </reference>
        </references>
      </pivotArea>
    </chartFormat>
    <chartFormat chart="24" format="12" series="1">
      <pivotArea type="data" outline="0" fieldPosition="0">
        <references count="2">
          <reference field="4294967294" count="1" selected="0">
            <x v="0"/>
          </reference>
          <reference field="4" count="1" selected="0">
            <x v="5"/>
          </reference>
        </references>
      </pivotArea>
    </chartFormat>
    <chartFormat chart="24" format="13" series="1">
      <pivotArea type="data" outline="0" fieldPosition="0">
        <references count="2">
          <reference field="4294967294" count="1" selected="0">
            <x v="0"/>
          </reference>
          <reference field="4" count="1" selected="0">
            <x v="7"/>
          </reference>
        </references>
      </pivotArea>
    </chartFormat>
    <chartFormat chart="24" format="14" series="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filters count="1">
    <filter fld="1" type="dateBetween" evalOrder="-1" id="39" name="Order Date">
      <autoFilter ref="A1">
        <filterColumn colId="0">
          <customFilters and="1">
            <customFilter operator="greaterThanOrEqual" val="45931"/>
            <customFilter operator="lessThanOrEqual" val="459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44:D51" firstHeaderRow="1" firstDataRow="2" firstDataCol="1"/>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axis="axisRow" showAll="0" sortType="descending">
      <items count="6">
        <item x="4"/>
        <item x="2"/>
        <item x="0"/>
        <item x="1"/>
        <item x="3"/>
        <item t="default"/>
      </items>
      <autoSortScope>
        <pivotArea dataOnly="0" outline="0" fieldPosition="0">
          <references count="1">
            <reference field="4294967294" count="1" selected="0">
              <x v="0"/>
            </reference>
          </references>
        </pivotArea>
      </autoSortScope>
    </pivotField>
    <pivotField axis="axisCol" showAll="0">
      <items count="3">
        <item x="0"/>
        <item x="1"/>
        <item t="default"/>
      </items>
    </pivotField>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5"/>
  </rowFields>
  <rowItems count="6">
    <i>
      <x v="2"/>
    </i>
    <i>
      <x v="3"/>
    </i>
    <i>
      <x v="4"/>
    </i>
    <i>
      <x/>
    </i>
    <i>
      <x v="1"/>
    </i>
    <i t="grand">
      <x/>
    </i>
  </rowItems>
  <colFields count="1">
    <field x="6"/>
  </colFields>
  <colItems count="3">
    <i>
      <x/>
    </i>
    <i>
      <x v="1"/>
    </i>
    <i t="grand">
      <x/>
    </i>
  </colItems>
  <dataFields count="1">
    <dataField name="Count of Order ID" fld="0"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Order Status Distribution "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6">
  <location ref="A3:B7" firstHeaderRow="1" firstDataRow="1" firstDataCol="1"/>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items count="6">
        <item x="4"/>
        <item x="2"/>
        <item x="0"/>
        <item x="1"/>
        <item x="3"/>
        <item t="default"/>
      </items>
    </pivotField>
    <pivotField showAll="0">
      <items count="3">
        <item x="0"/>
        <item x="1"/>
        <item t="default"/>
      </items>
    </pivotField>
    <pivotField showAll="0">
      <items count="4">
        <item x="0"/>
        <item x="2"/>
        <item x="1"/>
        <item t="default"/>
      </items>
    </pivotField>
    <pivotField showAll="0"/>
    <pivotField showAll="0"/>
    <pivotField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3"/>
  </rowFields>
  <rowItems count="4">
    <i>
      <x v="1"/>
    </i>
    <i>
      <x/>
    </i>
    <i>
      <x v="2"/>
    </i>
    <i t="grand">
      <x/>
    </i>
  </rowItems>
  <colItems count="1">
    <i/>
  </colItems>
  <dataFields count="1">
    <dataField name="Total Order" fld="0" subtotal="count" baseField="9" baseItem="0"/>
  </dataFields>
  <chartFormats count="12">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3" count="1" selected="0">
            <x v="1"/>
          </reference>
        </references>
      </pivotArea>
    </chartFormat>
    <chartFormat chart="3" format="2">
      <pivotArea type="data" outline="0" fieldPosition="0">
        <references count="2">
          <reference field="4294967294" count="1" selected="0">
            <x v="0"/>
          </reference>
          <reference field="3" count="1" selected="0">
            <x v="0"/>
          </reference>
        </references>
      </pivotArea>
    </chartFormat>
    <chartFormat chart="3" format="3">
      <pivotArea type="data" outline="0" fieldPosition="0">
        <references count="2">
          <reference field="4294967294" count="1" selected="0">
            <x v="0"/>
          </reference>
          <reference field="3"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3" count="1" selected="0">
            <x v="1"/>
          </reference>
        </references>
      </pivotArea>
    </chartFormat>
    <chartFormat chart="5" format="10">
      <pivotArea type="data" outline="0" fieldPosition="0">
        <references count="2">
          <reference field="4294967294" count="1" selected="0">
            <x v="0"/>
          </reference>
          <reference field="3" count="1" selected="0">
            <x v="0"/>
          </reference>
        </references>
      </pivotArea>
    </chartFormat>
    <chartFormat chart="5" format="11">
      <pivotArea type="data" outline="0" fieldPosition="0">
        <references count="2">
          <reference field="4294967294" count="1" selected="0">
            <x v="0"/>
          </reference>
          <reference field="3" count="1" selected="0">
            <x v="2"/>
          </reference>
        </references>
      </pivotArea>
    </chartFormat>
    <chartFormat chart="15" format="16" series="1">
      <pivotArea type="data" outline="0" fieldPosition="0">
        <references count="1">
          <reference field="4294967294" count="1" selected="0">
            <x v="0"/>
          </reference>
        </references>
      </pivotArea>
    </chartFormat>
    <chartFormat chart="15" format="17">
      <pivotArea type="data" outline="0" fieldPosition="0">
        <references count="2">
          <reference field="4294967294" count="1" selected="0">
            <x v="0"/>
          </reference>
          <reference field="3" count="1" selected="0">
            <x v="1"/>
          </reference>
        </references>
      </pivotArea>
    </chartFormat>
    <chartFormat chart="15" format="18">
      <pivotArea type="data" outline="0" fieldPosition="0">
        <references count="2">
          <reference field="4294967294" count="1" selected="0">
            <x v="0"/>
          </reference>
          <reference field="3" count="1" selected="0">
            <x v="0"/>
          </reference>
        </references>
      </pivotArea>
    </chartFormat>
    <chartFormat chart="15" format="19">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filters count="1">
    <filter fld="1" type="dateBetween" evalOrder="-1" id="33" name="Order Date">
      <autoFilter ref="A1">
        <filterColumn colId="0">
          <customFilters and="1">
            <customFilter operator="greaterThanOrEqual" val="45931"/>
            <customFilter operator="lessThanOrEqual" val="459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5">
  <location ref="D9:E13" firstHeaderRow="1" firstDataRow="1" firstDataCol="1"/>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axis="axisRow" showAll="0">
      <items count="4">
        <item x="0"/>
        <item x="2"/>
        <item x="1"/>
        <item t="default"/>
      </items>
    </pivotField>
    <pivotField showAll="0"/>
    <pivotField showAll="0"/>
    <pivotField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7"/>
  </rowFields>
  <rowItems count="4">
    <i>
      <x/>
    </i>
    <i>
      <x v="1"/>
    </i>
    <i>
      <x v="2"/>
    </i>
    <i t="grand">
      <x/>
    </i>
  </rowItems>
  <colItems count="1">
    <i/>
  </colItems>
  <dataFields count="1">
    <dataField name="Total Order" fld="0" subtotal="count" showDataAs="percentOfTotal" baseField="9" baseItem="0" numFmtId="10"/>
  </dataFields>
  <chartFormats count="10">
    <chartFormat chart="3"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0"/>
          </reference>
        </references>
      </pivotArea>
    </chartFormat>
    <chartFormat chart="13" format="10">
      <pivotArea type="data" outline="0" fieldPosition="0">
        <references count="2">
          <reference field="4294967294" count="1" selected="0">
            <x v="0"/>
          </reference>
          <reference field="7" count="1" selected="0">
            <x v="1"/>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7" count="1" selected="0">
            <x v="0"/>
          </reference>
        </references>
      </pivotArea>
    </chartFormat>
    <chartFormat chart="14" format="6">
      <pivotArea type="data" outline="0" fieldPosition="0">
        <references count="2">
          <reference field="4294967294" count="1" selected="0">
            <x v="0"/>
          </reference>
          <reference field="7" count="1" selected="0">
            <x v="1"/>
          </reference>
        </references>
      </pivotArea>
    </chartFormat>
    <chartFormat chart="14" format="7">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filters count="1">
    <filter fld="1" type="dateBetween" evalOrder="-1" id="33" name="Order Date">
      <autoFilter ref="A1">
        <filterColumn colId="0">
          <customFilters and="1">
            <customFilter operator="greaterThanOrEqual" val="45931"/>
            <customFilter operator="lessThanOrEqual" val="459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2.xml><?xml version="1.0" encoding="utf-8"?>
<pivotTableDefinition xmlns="http://schemas.openxmlformats.org/spreadsheetml/2006/main" name="Order Count per Year (2024 - 2025) "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1">
  <location ref="G18:H21" firstHeaderRow="1" firstDataRow="1" firstDataCol="1"/>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showAll="0" sortType="descending">
      <autoSortScope>
        <pivotArea dataOnly="0" outline="0" fieldPosition="0">
          <references count="1">
            <reference field="4294967294" count="1" selected="0">
              <x v="0"/>
            </reference>
          </references>
        </pivotArea>
      </autoSortScope>
    </pivotField>
    <pivotField showAll="0"/>
    <pivotField showAll="0">
      <items count="6">
        <item x="4"/>
        <item x="2"/>
        <item x="0"/>
        <item x="1"/>
        <item x="3"/>
        <item t="default"/>
      </items>
    </pivotField>
    <pivotField showAll="0">
      <items count="3">
        <item x="0"/>
        <item x="1"/>
        <item t="default"/>
      </items>
    </pivotField>
    <pivotField showAll="0">
      <items count="4">
        <item x="0"/>
        <item x="2"/>
        <item x="1"/>
        <item t="default"/>
      </items>
    </pivotField>
    <pivotField showAll="0"/>
    <pivotField showAll="0"/>
    <pivotField axis="axisRow" showAll="0">
      <items count="3">
        <item x="0"/>
        <item x="1"/>
        <item t="default"/>
      </items>
    </pivotField>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10"/>
  </rowFields>
  <rowItems count="3">
    <i>
      <x/>
    </i>
    <i>
      <x v="1"/>
    </i>
    <i t="grand">
      <x/>
    </i>
  </rowItems>
  <colItems count="1">
    <i/>
  </colItems>
  <dataFields count="1">
    <dataField name="Total Order" fld="0" subtotal="count" showDataAs="percentOfTotal" baseField="9" baseItem="0" numFmtId="10"/>
  </dataFields>
  <chartFormats count="10">
    <chartFormat chart="3"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10" count="1" selected="0">
            <x v="0"/>
          </reference>
        </references>
      </pivotArea>
    </chartFormat>
    <chartFormat chart="20" format="5" series="1">
      <pivotArea type="data" outline="0" fieldPosition="0">
        <references count="1">
          <reference field="4294967294" count="1" selected="0">
            <x v="0"/>
          </reference>
        </references>
      </pivotArea>
    </chartFormat>
    <chartFormat chart="20" format="6">
      <pivotArea type="data" outline="0" fieldPosition="0">
        <references count="2">
          <reference field="4294967294" count="1" selected="0">
            <x v="0"/>
          </reference>
          <reference field="10" count="1" selected="0">
            <x v="0"/>
          </reference>
        </references>
      </pivotArea>
    </chartFormat>
    <chartFormat chart="20" format="7">
      <pivotArea type="data" outline="0" fieldPosition="0">
        <references count="2">
          <reference field="4294967294" count="1" selected="0">
            <x v="0"/>
          </reference>
          <reference field="10" count="1" selected="0">
            <x v="1"/>
          </reference>
        </references>
      </pivotArea>
    </chartFormat>
    <chartFormat chart="18" format="2">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1" type="dateBetween" evalOrder="-1" id="33" name="Order Date">
      <autoFilter ref="A1">
        <filterColumn colId="0">
          <customFilters and="1">
            <customFilter operator="greaterThanOrEqual" val="45931"/>
            <customFilter operator="lessThanOrEqual" val="459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3.xml><?xml version="1.0" encoding="utf-8"?>
<pivotTableDefinition xmlns="http://schemas.openxmlformats.org/spreadsheetml/2006/main" name="PivotTable2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E53:F56" firstHeaderRow="1" firstDataRow="1" firstDataCol="1"/>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showAll="0" sortType="descending">
      <autoSortScope>
        <pivotArea dataOnly="0" outline="0" fieldPosition="0">
          <references count="1">
            <reference field="4294967294" count="1" selected="0">
              <x v="0"/>
            </reference>
          </references>
        </pivotArea>
      </autoSortScope>
    </pivotField>
    <pivotField showAll="0"/>
    <pivotField showAll="0">
      <items count="6">
        <item x="4"/>
        <item x="2"/>
        <item x="0"/>
        <item x="1"/>
        <item x="3"/>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axis="axisRow" showAll="0">
      <items count="3">
        <item x="1"/>
        <item x="0"/>
        <item t="default"/>
      </items>
    </pivotField>
    <pivotField showAll="0"/>
    <pivotField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8"/>
  </rowFields>
  <rowItems count="3">
    <i>
      <x/>
    </i>
    <i>
      <x v="1"/>
    </i>
    <i t="grand">
      <x/>
    </i>
  </rowItems>
  <colItems count="1">
    <i/>
  </colItems>
  <dataFields count="1">
    <dataField name="Total Order" fld="0" subtotal="count" showDataAs="percentOfTotal" baseField="9" baseItem="0" numFmtId="10"/>
  </dataFields>
  <chartFormats count="4">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4.xml><?xml version="1.0" encoding="utf-8"?>
<pivotTableDefinition xmlns="http://schemas.openxmlformats.org/spreadsheetml/2006/main" name="PivotTable2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3">
  <location ref="A102:I109" firstHeaderRow="1" firstDataRow="2" firstDataCol="1"/>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showAll="0" sortType="descending">
      <autoSortScope>
        <pivotArea dataOnly="0" outline="0" fieldPosition="0">
          <references count="1">
            <reference field="4294967294" count="1" selected="0">
              <x v="0"/>
            </reference>
          </references>
        </pivotArea>
      </autoSortScope>
    </pivotField>
    <pivotField axis="axisCol" showAll="0" sortType="descending">
      <items count="10">
        <item m="1" x="8"/>
        <item x="7"/>
        <item x="2"/>
        <item x="4"/>
        <item x="1"/>
        <item x="5"/>
        <item h="1" x="0"/>
        <item x="3"/>
        <item x="6"/>
        <item t="default"/>
      </items>
      <autoSortScope>
        <pivotArea dataOnly="0" outline="0" fieldPosition="0">
          <references count="1">
            <reference field="4294967294" count="1" selected="0">
              <x v="0"/>
            </reference>
          </references>
        </pivotArea>
      </autoSortScope>
    </pivotField>
    <pivotField axis="axisRow" showAll="0">
      <items count="6">
        <item x="4"/>
        <item x="2"/>
        <item x="0"/>
        <item x="1"/>
        <item x="3"/>
        <item t="default"/>
      </items>
    </pivotField>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5"/>
  </rowFields>
  <rowItems count="6">
    <i>
      <x/>
    </i>
    <i>
      <x v="1"/>
    </i>
    <i>
      <x v="2"/>
    </i>
    <i>
      <x v="3"/>
    </i>
    <i>
      <x v="4"/>
    </i>
    <i t="grand">
      <x/>
    </i>
  </rowItems>
  <colFields count="1">
    <field x="4"/>
  </colFields>
  <colItems count="8">
    <i>
      <x v="1"/>
    </i>
    <i>
      <x v="5"/>
    </i>
    <i>
      <x v="7"/>
    </i>
    <i>
      <x v="4"/>
    </i>
    <i>
      <x v="3"/>
    </i>
    <i>
      <x v="2"/>
    </i>
    <i>
      <x v="8"/>
    </i>
    <i t="grand">
      <x/>
    </i>
  </colItems>
  <dataFields count="1">
    <dataField name="Total Order" fld="0" subtotal="count" showDataAs="percentOfCol" baseField="9" baseItem="0" numFmtId="10"/>
  </dataFields>
  <chartFormats count="27">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0" series="1">
      <pivotArea type="data" outline="0" fieldPosition="0">
        <references count="2">
          <reference field="4294967294" count="1" selected="0">
            <x v="0"/>
          </reference>
          <reference field="4" count="1" selected="0">
            <x v="1"/>
          </reference>
        </references>
      </pivotArea>
    </chartFormat>
    <chartFormat chart="15" format="0" series="1">
      <pivotArea type="data" outline="0" fieldPosition="0">
        <references count="2">
          <reference field="4294967294" count="1" selected="0">
            <x v="0"/>
          </reference>
          <reference field="4" count="1" selected="0">
            <x v="6"/>
          </reference>
        </references>
      </pivotArea>
    </chartFormat>
    <chartFormat chart="15" format="1" series="1">
      <pivotArea type="data" outline="0" fieldPosition="0">
        <references count="2">
          <reference field="4294967294" count="1" selected="0">
            <x v="0"/>
          </reference>
          <reference field="4" count="1" selected="0">
            <x v="1"/>
          </reference>
        </references>
      </pivotArea>
    </chartFormat>
    <chartFormat chart="15" format="2" series="1">
      <pivotArea type="data" outline="0" fieldPosition="0">
        <references count="2">
          <reference field="4294967294" count="1" selected="0">
            <x v="0"/>
          </reference>
          <reference field="4" count="1" selected="0">
            <x v="7"/>
          </reference>
        </references>
      </pivotArea>
    </chartFormat>
    <chartFormat chart="15" format="3" series="1">
      <pivotArea type="data" outline="0" fieldPosition="0">
        <references count="2">
          <reference field="4294967294" count="1" selected="0">
            <x v="0"/>
          </reference>
          <reference field="4" count="1" selected="0">
            <x v="5"/>
          </reference>
        </references>
      </pivotArea>
    </chartFormat>
    <chartFormat chart="15" format="4" series="1">
      <pivotArea type="data" outline="0" fieldPosition="0">
        <references count="2">
          <reference field="4294967294" count="1" selected="0">
            <x v="0"/>
          </reference>
          <reference field="4" count="1" selected="0">
            <x v="4"/>
          </reference>
        </references>
      </pivotArea>
    </chartFormat>
    <chartFormat chart="15" format="5" series="1">
      <pivotArea type="data" outline="0" fieldPosition="0">
        <references count="2">
          <reference field="4294967294" count="1" selected="0">
            <x v="0"/>
          </reference>
          <reference field="4" count="1" selected="0">
            <x v="2"/>
          </reference>
        </references>
      </pivotArea>
    </chartFormat>
    <chartFormat chart="15" format="6" series="1">
      <pivotArea type="data" outline="0" fieldPosition="0">
        <references count="2">
          <reference field="4294967294" count="1" selected="0">
            <x v="0"/>
          </reference>
          <reference field="4" count="1" selected="0">
            <x v="3"/>
          </reference>
        </references>
      </pivotArea>
    </chartFormat>
    <chartFormat chart="15" format="7" series="1">
      <pivotArea type="data" outline="0" fieldPosition="0">
        <references count="2">
          <reference field="4294967294" count="1" selected="0">
            <x v="0"/>
          </reference>
          <reference field="4" count="1" selected="0">
            <x v="8"/>
          </reference>
        </references>
      </pivotArea>
    </chartFormat>
    <chartFormat chart="16" format="0" series="1">
      <pivotArea type="data" outline="0" fieldPosition="0">
        <references count="2">
          <reference field="4294967294" count="1" selected="0">
            <x v="0"/>
          </reference>
          <reference field="4" count="1" selected="0">
            <x v="6"/>
          </reference>
        </references>
      </pivotArea>
    </chartFormat>
    <chartFormat chart="16" format="1" series="1">
      <pivotArea type="data" outline="0" fieldPosition="0">
        <references count="2">
          <reference field="4294967294" count="1" selected="0">
            <x v="0"/>
          </reference>
          <reference field="4" count="1" selected="0">
            <x v="1"/>
          </reference>
        </references>
      </pivotArea>
    </chartFormat>
    <chartFormat chart="16" format="2" series="1">
      <pivotArea type="data" outline="0" fieldPosition="0">
        <references count="2">
          <reference field="4294967294" count="1" selected="0">
            <x v="0"/>
          </reference>
          <reference field="4" count="1" selected="0">
            <x v="7"/>
          </reference>
        </references>
      </pivotArea>
    </chartFormat>
    <chartFormat chart="16" format="3" series="1">
      <pivotArea type="data" outline="0" fieldPosition="0">
        <references count="2">
          <reference field="4294967294" count="1" selected="0">
            <x v="0"/>
          </reference>
          <reference field="4" count="1" selected="0">
            <x v="5"/>
          </reference>
        </references>
      </pivotArea>
    </chartFormat>
    <chartFormat chart="16" format="4" series="1">
      <pivotArea type="data" outline="0" fieldPosition="0">
        <references count="2">
          <reference field="4294967294" count="1" selected="0">
            <x v="0"/>
          </reference>
          <reference field="4" count="1" selected="0">
            <x v="4"/>
          </reference>
        </references>
      </pivotArea>
    </chartFormat>
    <chartFormat chart="16" format="5" series="1">
      <pivotArea type="data" outline="0" fieldPosition="0">
        <references count="2">
          <reference field="4294967294" count="1" selected="0">
            <x v="0"/>
          </reference>
          <reference field="4" count="1" selected="0">
            <x v="2"/>
          </reference>
        </references>
      </pivotArea>
    </chartFormat>
    <chartFormat chart="16" format="6" series="1">
      <pivotArea type="data" outline="0" fieldPosition="0">
        <references count="2">
          <reference field="4294967294" count="1" selected="0">
            <x v="0"/>
          </reference>
          <reference field="4" count="1" selected="0">
            <x v="3"/>
          </reference>
        </references>
      </pivotArea>
    </chartFormat>
    <chartFormat chart="16" format="7" series="1">
      <pivotArea type="data" outline="0" fieldPosition="0">
        <references count="2">
          <reference field="4294967294" count="1" selected="0">
            <x v="0"/>
          </reference>
          <reference field="4" count="1" selected="0">
            <x v="8"/>
          </reference>
        </references>
      </pivotArea>
    </chartFormat>
    <chartFormat chart="24" format="14" series="1">
      <pivotArea type="data" outline="0" fieldPosition="0">
        <references count="2">
          <reference field="4294967294" count="1" selected="0">
            <x v="0"/>
          </reference>
          <reference field="4" count="1" selected="0">
            <x v="1"/>
          </reference>
        </references>
      </pivotArea>
    </chartFormat>
    <chartFormat chart="24" format="15" series="1">
      <pivotArea type="data" outline="0" fieldPosition="0">
        <references count="2">
          <reference field="4294967294" count="1" selected="0">
            <x v="0"/>
          </reference>
          <reference field="4" count="1" selected="0">
            <x v="5"/>
          </reference>
        </references>
      </pivotArea>
    </chartFormat>
    <chartFormat chart="24" format="16" series="1">
      <pivotArea type="data" outline="0" fieldPosition="0">
        <references count="2">
          <reference field="4294967294" count="1" selected="0">
            <x v="0"/>
          </reference>
          <reference field="4" count="1" selected="0">
            <x v="7"/>
          </reference>
        </references>
      </pivotArea>
    </chartFormat>
    <chartFormat chart="24" format="17" series="1">
      <pivotArea type="data" outline="0" fieldPosition="0">
        <references count="2">
          <reference field="4294967294" count="1" selected="0">
            <x v="0"/>
          </reference>
          <reference field="4" count="1" selected="0">
            <x v="4"/>
          </reference>
        </references>
      </pivotArea>
    </chartFormat>
    <chartFormat chart="24" format="18" series="1">
      <pivotArea type="data" outline="0" fieldPosition="0">
        <references count="2">
          <reference field="4294967294" count="1" selected="0">
            <x v="0"/>
          </reference>
          <reference field="4" count="1" selected="0">
            <x v="3"/>
          </reference>
        </references>
      </pivotArea>
    </chartFormat>
    <chartFormat chart="24" format="19" series="1">
      <pivotArea type="data" outline="0" fieldPosition="0">
        <references count="2">
          <reference field="4294967294" count="1" selected="0">
            <x v="0"/>
          </reference>
          <reference field="4" count="1" selected="0">
            <x v="2"/>
          </reference>
        </references>
      </pivotArea>
    </chartFormat>
    <chartFormat chart="24" format="20" series="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5.xml><?xml version="1.0" encoding="utf-8"?>
<pivotTableDefinition xmlns="http://schemas.openxmlformats.org/spreadsheetml/2006/main" name="PivotTable35"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D4:D5" firstHeaderRow="1" firstDataRow="1" firstDataCol="0"/>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4">
        <item x="0"/>
        <item x="1"/>
        <item x="2"/>
        <item x="3"/>
      </items>
    </pivotField>
  </pivotFields>
  <rowItems count="1">
    <i/>
  </rowItems>
  <colItems count="1">
    <i/>
  </colItems>
  <dataFields count="1">
    <dataField name="Total Order" fld="0" subtotal="count" baseField="9"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33" name="Order Date">
      <autoFilter ref="A1">
        <filterColumn colId="0">
          <customFilters and="1">
            <customFilter operator="greaterThanOrEqual" val="45931"/>
            <customFilter operator="lessThanOrEqual" val="459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6.xml><?xml version="1.0" encoding="utf-8"?>
<pivotTableDefinition xmlns="http://schemas.openxmlformats.org/spreadsheetml/2006/main" name="PivotTable2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92:I99" firstHeaderRow="1" firstDataRow="2" firstDataCol="1"/>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showAll="0" sortType="descending">
      <autoSortScope>
        <pivotArea dataOnly="0" outline="0" fieldPosition="0">
          <references count="1">
            <reference field="4294967294" count="1" selected="0">
              <x v="0"/>
            </reference>
          </references>
        </pivotArea>
      </autoSortScope>
    </pivotField>
    <pivotField axis="axisCol" showAll="0" sortType="descending">
      <items count="10">
        <item m="1" x="8"/>
        <item x="7"/>
        <item x="2"/>
        <item x="4"/>
        <item x="1"/>
        <item x="5"/>
        <item h="1" x="0"/>
        <item x="3"/>
        <item x="6"/>
        <item t="default"/>
      </items>
      <autoSortScope>
        <pivotArea dataOnly="0" outline="0" fieldPosition="0">
          <references count="1">
            <reference field="4294967294" count="1" selected="0">
              <x v="0"/>
            </reference>
          </references>
        </pivotArea>
      </autoSortScope>
    </pivotField>
    <pivotField axis="axisRow" showAll="0">
      <items count="6">
        <item x="4"/>
        <item x="2"/>
        <item x="0"/>
        <item x="1"/>
        <item x="3"/>
        <item t="default"/>
      </items>
    </pivotField>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5"/>
  </rowFields>
  <rowItems count="6">
    <i>
      <x/>
    </i>
    <i>
      <x v="1"/>
    </i>
    <i>
      <x v="2"/>
    </i>
    <i>
      <x v="3"/>
    </i>
    <i>
      <x v="4"/>
    </i>
    <i t="grand">
      <x/>
    </i>
  </rowItems>
  <colFields count="1">
    <field x="4"/>
  </colFields>
  <colItems count="8">
    <i>
      <x v="1"/>
    </i>
    <i>
      <x v="5"/>
    </i>
    <i>
      <x v="7"/>
    </i>
    <i>
      <x v="4"/>
    </i>
    <i>
      <x v="3"/>
    </i>
    <i>
      <x v="2"/>
    </i>
    <i>
      <x v="8"/>
    </i>
    <i t="grand">
      <x/>
    </i>
  </colItems>
  <dataFields count="1">
    <dataField name="Total Order" fld="0" subtotal="count" showDataAs="percentOfRow" baseField="9" baseItem="0" numFmtId="10"/>
  </dataFields>
  <chartFormats count="4">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0"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7.xml><?xml version="1.0" encoding="utf-8"?>
<pivotTableDefinition xmlns="http://schemas.openxmlformats.org/spreadsheetml/2006/main" name="PivotTable2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3">
  <location ref="L107:T111" firstHeaderRow="1" firstDataRow="2" firstDataCol="1"/>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axis="axisRow" showAll="0" sortType="descending">
      <items count="4">
        <item x="1"/>
        <item h="1" x="0"/>
        <item x="2"/>
        <item t="default"/>
      </items>
      <autoSortScope>
        <pivotArea dataOnly="0" outline="0" fieldPosition="0">
          <references count="1">
            <reference field="4294967294" count="1" selected="0">
              <x v="0"/>
            </reference>
          </references>
        </pivotArea>
      </autoSortScope>
    </pivotField>
    <pivotField axis="axisCol" showAll="0">
      <items count="10">
        <item m="1" x="8"/>
        <item x="7"/>
        <item x="2"/>
        <item x="4"/>
        <item x="1"/>
        <item x="5"/>
        <item h="1" x="0"/>
        <item x="3"/>
        <item x="6"/>
        <item t="default"/>
      </items>
    </pivotField>
    <pivotField showAll="0"/>
    <pivotField showAll="0">
      <items count="3">
        <item x="0"/>
        <item x="1"/>
        <item t="default"/>
      </items>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3"/>
  </rowFields>
  <rowItems count="3">
    <i>
      <x/>
    </i>
    <i>
      <x v="2"/>
    </i>
    <i t="grand">
      <x/>
    </i>
  </rowItems>
  <colFields count="1">
    <field x="4"/>
  </colFields>
  <colItems count="8">
    <i>
      <x v="1"/>
    </i>
    <i>
      <x v="2"/>
    </i>
    <i>
      <x v="3"/>
    </i>
    <i>
      <x v="4"/>
    </i>
    <i>
      <x v="5"/>
    </i>
    <i>
      <x v="7"/>
    </i>
    <i>
      <x v="8"/>
    </i>
    <i t="grand">
      <x/>
    </i>
  </colItems>
  <dataFields count="1">
    <dataField name="Total Order" fld="0" subtotal="count" showDataAs="percentOfRow" baseField="9" baseItem="0" numFmtId="10"/>
  </dataFields>
  <chartFormats count="37">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2">
          <reference field="4294967294" count="1" selected="0">
            <x v="0"/>
          </reference>
          <reference field="4" count="1" selected="0">
            <x v="1"/>
          </reference>
        </references>
      </pivotArea>
    </chartFormat>
    <chartFormat chart="8" format="1" series="1">
      <pivotArea type="data" outline="0" fieldPosition="0">
        <references count="2">
          <reference field="4294967294" count="1" selected="0">
            <x v="0"/>
          </reference>
          <reference field="4" count="1" selected="0">
            <x v="2"/>
          </reference>
        </references>
      </pivotArea>
    </chartFormat>
    <chartFormat chart="8" format="2" series="1">
      <pivotArea type="data" outline="0" fieldPosition="0">
        <references count="2">
          <reference field="4294967294" count="1" selected="0">
            <x v="0"/>
          </reference>
          <reference field="4" count="1" selected="0">
            <x v="3"/>
          </reference>
        </references>
      </pivotArea>
    </chartFormat>
    <chartFormat chart="8" format="3" series="1">
      <pivotArea type="data" outline="0" fieldPosition="0">
        <references count="2">
          <reference field="4294967294" count="1" selected="0">
            <x v="0"/>
          </reference>
          <reference field="4" count="1" selected="0">
            <x v="4"/>
          </reference>
        </references>
      </pivotArea>
    </chartFormat>
    <chartFormat chart="8" format="4" series="1">
      <pivotArea type="data" outline="0" fieldPosition="0">
        <references count="2">
          <reference field="4294967294" count="1" selected="0">
            <x v="0"/>
          </reference>
          <reference field="4" count="1" selected="0">
            <x v="5"/>
          </reference>
        </references>
      </pivotArea>
    </chartFormat>
    <chartFormat chart="8" format="5" series="1">
      <pivotArea type="data" outline="0" fieldPosition="0">
        <references count="2">
          <reference field="4294967294" count="1" selected="0">
            <x v="0"/>
          </reference>
          <reference field="4" count="1" selected="0">
            <x v="7"/>
          </reference>
        </references>
      </pivotArea>
    </chartFormat>
    <chartFormat chart="8" format="6" series="1">
      <pivotArea type="data" outline="0" fieldPosition="0">
        <references count="2">
          <reference field="4294967294" count="1" selected="0">
            <x v="0"/>
          </reference>
          <reference field="4" count="1" selected="0">
            <x v="8"/>
          </reference>
        </references>
      </pivotArea>
    </chartFormat>
    <chartFormat chart="12" format="0" series="1">
      <pivotArea type="data" outline="0" fieldPosition="0">
        <references count="2">
          <reference field="4294967294" count="1" selected="0">
            <x v="0"/>
          </reference>
          <reference field="4" count="1" selected="0">
            <x v="1"/>
          </reference>
        </references>
      </pivotArea>
    </chartFormat>
    <chartFormat chart="12" format="1" series="1">
      <pivotArea type="data" outline="0" fieldPosition="0">
        <references count="2">
          <reference field="4294967294" count="1" selected="0">
            <x v="0"/>
          </reference>
          <reference field="4" count="1" selected="0">
            <x v="2"/>
          </reference>
        </references>
      </pivotArea>
    </chartFormat>
    <chartFormat chart="12" format="2" series="1">
      <pivotArea type="data" outline="0" fieldPosition="0">
        <references count="2">
          <reference field="4294967294" count="1" selected="0">
            <x v="0"/>
          </reference>
          <reference field="4" count="1" selected="0">
            <x v="3"/>
          </reference>
        </references>
      </pivotArea>
    </chartFormat>
    <chartFormat chart="12" format="3" series="1">
      <pivotArea type="data" outline="0" fieldPosition="0">
        <references count="2">
          <reference field="4294967294" count="1" selected="0">
            <x v="0"/>
          </reference>
          <reference field="4" count="1" selected="0">
            <x v="4"/>
          </reference>
        </references>
      </pivotArea>
    </chartFormat>
    <chartFormat chart="12" format="4" series="1">
      <pivotArea type="data" outline="0" fieldPosition="0">
        <references count="2">
          <reference field="4294967294" count="1" selected="0">
            <x v="0"/>
          </reference>
          <reference field="4" count="1" selected="0">
            <x v="5"/>
          </reference>
        </references>
      </pivotArea>
    </chartFormat>
    <chartFormat chart="12" format="5" series="1">
      <pivotArea type="data" outline="0" fieldPosition="0">
        <references count="2">
          <reference field="4294967294" count="1" selected="0">
            <x v="0"/>
          </reference>
          <reference field="4" count="1" selected="0">
            <x v="7"/>
          </reference>
        </references>
      </pivotArea>
    </chartFormat>
    <chartFormat chart="12" format="6" series="1">
      <pivotArea type="data" outline="0" fieldPosition="0">
        <references count="2">
          <reference field="4294967294" count="1" selected="0">
            <x v="0"/>
          </reference>
          <reference field="4" count="1" selected="0">
            <x v="8"/>
          </reference>
        </references>
      </pivotArea>
    </chartFormat>
    <chartFormat chart="16" format="0" series="1">
      <pivotArea type="data" outline="0" fieldPosition="0">
        <references count="2">
          <reference field="4294967294" count="1" selected="0">
            <x v="0"/>
          </reference>
          <reference field="4" count="1" selected="0">
            <x v="1"/>
          </reference>
        </references>
      </pivotArea>
    </chartFormat>
    <chartFormat chart="16" format="1" series="1">
      <pivotArea type="data" outline="0" fieldPosition="0">
        <references count="2">
          <reference field="4294967294" count="1" selected="0">
            <x v="0"/>
          </reference>
          <reference field="4" count="1" selected="0">
            <x v="2"/>
          </reference>
        </references>
      </pivotArea>
    </chartFormat>
    <chartFormat chart="16" format="2" series="1">
      <pivotArea type="data" outline="0" fieldPosition="0">
        <references count="2">
          <reference field="4294967294" count="1" selected="0">
            <x v="0"/>
          </reference>
          <reference field="4" count="1" selected="0">
            <x v="3"/>
          </reference>
        </references>
      </pivotArea>
    </chartFormat>
    <chartFormat chart="16" format="3" series="1">
      <pivotArea type="data" outline="0" fieldPosition="0">
        <references count="2">
          <reference field="4294967294" count="1" selected="0">
            <x v="0"/>
          </reference>
          <reference field="4" count="1" selected="0">
            <x v="4"/>
          </reference>
        </references>
      </pivotArea>
    </chartFormat>
    <chartFormat chart="16" format="4" series="1">
      <pivotArea type="data" outline="0" fieldPosition="0">
        <references count="2">
          <reference field="4294967294" count="1" selected="0">
            <x v="0"/>
          </reference>
          <reference field="4" count="1" selected="0">
            <x v="5"/>
          </reference>
        </references>
      </pivotArea>
    </chartFormat>
    <chartFormat chart="16" format="5" series="1">
      <pivotArea type="data" outline="0" fieldPosition="0">
        <references count="2">
          <reference field="4294967294" count="1" selected="0">
            <x v="0"/>
          </reference>
          <reference field="4" count="1" selected="0">
            <x v="7"/>
          </reference>
        </references>
      </pivotArea>
    </chartFormat>
    <chartFormat chart="16" format="6" series="1">
      <pivotArea type="data" outline="0" fieldPosition="0">
        <references count="2">
          <reference field="4294967294" count="1" selected="0">
            <x v="0"/>
          </reference>
          <reference field="4" count="1" selected="0">
            <x v="8"/>
          </reference>
        </references>
      </pivotArea>
    </chartFormat>
    <chartFormat chart="18" format="14" series="1">
      <pivotArea type="data" outline="0" fieldPosition="0">
        <references count="2">
          <reference field="4294967294" count="1" selected="0">
            <x v="0"/>
          </reference>
          <reference field="4" count="1" selected="0">
            <x v="1"/>
          </reference>
        </references>
      </pivotArea>
    </chartFormat>
    <chartFormat chart="18" format="15" series="1">
      <pivotArea type="data" outline="0" fieldPosition="0">
        <references count="2">
          <reference field="4294967294" count="1" selected="0">
            <x v="0"/>
          </reference>
          <reference field="4" count="1" selected="0">
            <x v="2"/>
          </reference>
        </references>
      </pivotArea>
    </chartFormat>
    <chartFormat chart="18" format="16" series="1">
      <pivotArea type="data" outline="0" fieldPosition="0">
        <references count="2">
          <reference field="4294967294" count="1" selected="0">
            <x v="0"/>
          </reference>
          <reference field="4" count="1" selected="0">
            <x v="3"/>
          </reference>
        </references>
      </pivotArea>
    </chartFormat>
    <chartFormat chart="18" format="17" series="1">
      <pivotArea type="data" outline="0" fieldPosition="0">
        <references count="2">
          <reference field="4294967294" count="1" selected="0">
            <x v="0"/>
          </reference>
          <reference field="4" count="1" selected="0">
            <x v="4"/>
          </reference>
        </references>
      </pivotArea>
    </chartFormat>
    <chartFormat chart="18" format="18" series="1">
      <pivotArea type="data" outline="0" fieldPosition="0">
        <references count="2">
          <reference field="4294967294" count="1" selected="0">
            <x v="0"/>
          </reference>
          <reference field="4" count="1" selected="0">
            <x v="5"/>
          </reference>
        </references>
      </pivotArea>
    </chartFormat>
    <chartFormat chart="18" format="19" series="1">
      <pivotArea type="data" outline="0" fieldPosition="0">
        <references count="2">
          <reference field="4294967294" count="1" selected="0">
            <x v="0"/>
          </reference>
          <reference field="4" count="1" selected="0">
            <x v="7"/>
          </reference>
        </references>
      </pivotArea>
    </chartFormat>
    <chartFormat chart="18" format="20" series="1">
      <pivotArea type="data" outline="0" fieldPosition="0">
        <references count="2">
          <reference field="4294967294" count="1" selected="0">
            <x v="0"/>
          </reference>
          <reference field="4" count="1" selected="0">
            <x v="8"/>
          </reference>
        </references>
      </pivotArea>
    </chartFormat>
    <chartFormat chart="22" format="0" series="1">
      <pivotArea type="data" outline="0" fieldPosition="0">
        <references count="2">
          <reference field="4294967294" count="1" selected="0">
            <x v="0"/>
          </reference>
          <reference field="4" count="1" selected="0">
            <x v="1"/>
          </reference>
        </references>
      </pivotArea>
    </chartFormat>
    <chartFormat chart="22" format="1" series="1">
      <pivotArea type="data" outline="0" fieldPosition="0">
        <references count="2">
          <reference field="4294967294" count="1" selected="0">
            <x v="0"/>
          </reference>
          <reference field="4" count="1" selected="0">
            <x v="2"/>
          </reference>
        </references>
      </pivotArea>
    </chartFormat>
    <chartFormat chart="22" format="2" series="1">
      <pivotArea type="data" outline="0" fieldPosition="0">
        <references count="2">
          <reference field="4294967294" count="1" selected="0">
            <x v="0"/>
          </reference>
          <reference field="4" count="1" selected="0">
            <x v="3"/>
          </reference>
        </references>
      </pivotArea>
    </chartFormat>
    <chartFormat chart="22" format="3" series="1">
      <pivotArea type="data" outline="0" fieldPosition="0">
        <references count="2">
          <reference field="4294967294" count="1" selected="0">
            <x v="0"/>
          </reference>
          <reference field="4" count="1" selected="0">
            <x v="4"/>
          </reference>
        </references>
      </pivotArea>
    </chartFormat>
    <chartFormat chart="22" format="4" series="1">
      <pivotArea type="data" outline="0" fieldPosition="0">
        <references count="2">
          <reference field="4294967294" count="1" selected="0">
            <x v="0"/>
          </reference>
          <reference field="4" count="1" selected="0">
            <x v="5"/>
          </reference>
        </references>
      </pivotArea>
    </chartFormat>
    <chartFormat chart="22" format="5" series="1">
      <pivotArea type="data" outline="0" fieldPosition="0">
        <references count="2">
          <reference field="4294967294" count="1" selected="0">
            <x v="0"/>
          </reference>
          <reference field="4" count="1" selected="0">
            <x v="7"/>
          </reference>
        </references>
      </pivotArea>
    </chartFormat>
    <chartFormat chart="22" format="6" series="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8.xml><?xml version="1.0" encoding="utf-8"?>
<pivotTableDefinition xmlns="http://schemas.openxmlformats.org/spreadsheetml/2006/main" name="PivotTable2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4">
  <location ref="A83:C90" firstHeaderRow="1" firstDataRow="2" firstDataCol="1"/>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showAll="0" sortType="descending">
      <autoSortScope>
        <pivotArea dataOnly="0" outline="0" fieldPosition="0">
          <references count="1">
            <reference field="4294967294" count="1" selected="0">
              <x v="0"/>
            </reference>
          </references>
        </pivotArea>
      </autoSortScope>
    </pivotField>
    <pivotField axis="axisCol" showAll="0" sortType="descending">
      <items count="10">
        <item h="1" m="1" x="8"/>
        <item x="7"/>
        <item h="1" x="2"/>
        <item h="1" x="4"/>
        <item h="1" x="1"/>
        <item h="1" x="5"/>
        <item h="1" x="0"/>
        <item h="1" x="3"/>
        <item h="1" x="6"/>
        <item t="default"/>
      </items>
      <autoSortScope>
        <pivotArea dataOnly="0" outline="0" fieldPosition="0">
          <references count="1">
            <reference field="4294967294" count="1" selected="0">
              <x v="0"/>
            </reference>
          </references>
        </pivotArea>
      </autoSortScope>
    </pivotField>
    <pivotField axis="axisRow" showAll="0">
      <items count="6">
        <item x="4"/>
        <item x="2"/>
        <item x="0"/>
        <item x="1"/>
        <item x="3"/>
        <item t="default"/>
      </items>
    </pivotField>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5"/>
  </rowFields>
  <rowItems count="6">
    <i>
      <x/>
    </i>
    <i>
      <x v="1"/>
    </i>
    <i>
      <x v="2"/>
    </i>
    <i>
      <x v="3"/>
    </i>
    <i>
      <x v="4"/>
    </i>
    <i t="grand">
      <x/>
    </i>
  </rowItems>
  <colFields count="1">
    <field x="4"/>
  </colFields>
  <colItems count="2">
    <i>
      <x v="1"/>
    </i>
    <i t="grand">
      <x/>
    </i>
  </colItems>
  <dataFields count="1">
    <dataField name="Total Order" fld="0" subtotal="count" showDataAs="percentOfTotal" baseField="9" baseItem="0" numFmtId="10"/>
  </dataFields>
  <chartFormats count="15">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0" series="1">
      <pivotArea type="data" outline="0" fieldPosition="0">
        <references count="2">
          <reference field="4294967294" count="1" selected="0">
            <x v="0"/>
          </reference>
          <reference field="4" count="1" selected="0">
            <x v="1"/>
          </reference>
        </references>
      </pivotArea>
    </chartFormat>
    <chartFormat chart="14" format="1">
      <pivotArea type="data" outline="0" fieldPosition="0">
        <references count="3">
          <reference field="4294967294" count="1" selected="0">
            <x v="0"/>
          </reference>
          <reference field="4" count="1" selected="0">
            <x v="1"/>
          </reference>
          <reference field="5" count="1" selected="0">
            <x v="4"/>
          </reference>
        </references>
      </pivotArea>
    </chartFormat>
    <chartFormat chart="14" format="2">
      <pivotArea type="data" outline="0" fieldPosition="0">
        <references count="3">
          <reference field="4294967294" count="1" selected="0">
            <x v="0"/>
          </reference>
          <reference field="4" count="1" selected="0">
            <x v="1"/>
          </reference>
          <reference field="5" count="1" selected="0">
            <x v="0"/>
          </reference>
        </references>
      </pivotArea>
    </chartFormat>
    <chartFormat chart="14" format="3">
      <pivotArea type="data" outline="0" fieldPosition="0">
        <references count="3">
          <reference field="4294967294" count="1" selected="0">
            <x v="0"/>
          </reference>
          <reference field="4" count="1" selected="0">
            <x v="1"/>
          </reference>
          <reference field="5" count="1" selected="0">
            <x v="3"/>
          </reference>
        </references>
      </pivotArea>
    </chartFormat>
    <chartFormat chart="14" format="4">
      <pivotArea type="data" outline="0" fieldPosition="0">
        <references count="3">
          <reference field="4294967294" count="1" selected="0">
            <x v="0"/>
          </reference>
          <reference field="4" count="1" selected="0">
            <x v="1"/>
          </reference>
          <reference field="5" count="1" selected="0">
            <x v="2"/>
          </reference>
        </references>
      </pivotArea>
    </chartFormat>
    <chartFormat chart="14" format="5">
      <pivotArea type="data" outline="0" fieldPosition="0">
        <references count="3">
          <reference field="4294967294" count="1" selected="0">
            <x v="0"/>
          </reference>
          <reference field="4" count="1" selected="0">
            <x v="1"/>
          </reference>
          <reference field="5" count="1" selected="0">
            <x v="1"/>
          </reference>
        </references>
      </pivotArea>
    </chartFormat>
    <chartFormat chart="18" format="12" series="1">
      <pivotArea type="data" outline="0" fieldPosition="0">
        <references count="2">
          <reference field="4294967294" count="1" selected="0">
            <x v="0"/>
          </reference>
          <reference field="4" count="1" selected="0">
            <x v="1"/>
          </reference>
        </references>
      </pivotArea>
    </chartFormat>
    <chartFormat chart="18" format="13">
      <pivotArea type="data" outline="0" fieldPosition="0">
        <references count="3">
          <reference field="4294967294" count="1" selected="0">
            <x v="0"/>
          </reference>
          <reference field="4" count="1" selected="0">
            <x v="1"/>
          </reference>
          <reference field="5" count="1" selected="0">
            <x v="0"/>
          </reference>
        </references>
      </pivotArea>
    </chartFormat>
    <chartFormat chart="18" format="14">
      <pivotArea type="data" outline="0" fieldPosition="0">
        <references count="3">
          <reference field="4294967294" count="1" selected="0">
            <x v="0"/>
          </reference>
          <reference field="4" count="1" selected="0">
            <x v="1"/>
          </reference>
          <reference field="5" count="1" selected="0">
            <x v="1"/>
          </reference>
        </references>
      </pivotArea>
    </chartFormat>
    <chartFormat chart="18" format="15">
      <pivotArea type="data" outline="0" fieldPosition="0">
        <references count="3">
          <reference field="4294967294" count="1" selected="0">
            <x v="0"/>
          </reference>
          <reference field="4" count="1" selected="0">
            <x v="1"/>
          </reference>
          <reference field="5" count="1" selected="0">
            <x v="2"/>
          </reference>
        </references>
      </pivotArea>
    </chartFormat>
    <chartFormat chart="18" format="16">
      <pivotArea type="data" outline="0" fieldPosition="0">
        <references count="3">
          <reference field="4294967294" count="1" selected="0">
            <x v="0"/>
          </reference>
          <reference field="4" count="1" selected="0">
            <x v="1"/>
          </reference>
          <reference field="5" count="1" selected="0">
            <x v="3"/>
          </reference>
        </references>
      </pivotArea>
    </chartFormat>
    <chartFormat chart="18" format="17">
      <pivotArea type="data" outline="0" fieldPosition="0">
        <references count="3">
          <reference field="4294967294" count="1" selected="0">
            <x v="0"/>
          </reference>
          <reference field="4" count="1" selected="0">
            <x v="1"/>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9.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1">
  <location ref="A26:E33" firstHeaderRow="1" firstDataRow="2" firstDataCol="1"/>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axis="axisCol" showAll="0">
      <items count="4">
        <item x="1"/>
        <item x="0"/>
        <item x="2"/>
        <item t="default"/>
      </items>
    </pivotField>
    <pivotField showAll="0"/>
    <pivotField axis="axisRow" showAll="0" sortType="descending">
      <items count="6">
        <item x="4"/>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5"/>
  </rowFields>
  <rowItems count="6">
    <i>
      <x v="2"/>
    </i>
    <i>
      <x v="3"/>
    </i>
    <i>
      <x v="4"/>
    </i>
    <i>
      <x/>
    </i>
    <i>
      <x v="1"/>
    </i>
    <i t="grand">
      <x/>
    </i>
  </rowItems>
  <colFields count="1">
    <field x="3"/>
  </colFields>
  <colItems count="4">
    <i>
      <x/>
    </i>
    <i>
      <x v="1"/>
    </i>
    <i>
      <x v="2"/>
    </i>
    <i t="grand">
      <x/>
    </i>
  </colItems>
  <dataFields count="1">
    <dataField name="Count of Order ID" fld="0" subtotal="count" showDataAs="percentOfRow" baseField="0" baseItem="0" numFmtId="10"/>
  </dataFields>
  <chartFormats count="10">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2"/>
          </reference>
        </references>
      </pivotArea>
    </chartFormat>
    <chartFormat chart="4" format="3" series="1">
      <pivotArea type="data" outline="0" fieldPosition="0">
        <references count="1">
          <reference field="4294967294" count="1" selected="0">
            <x v="0"/>
          </reference>
        </references>
      </pivotArea>
    </chartFormat>
    <chartFormat chart="8" format="0" series="1">
      <pivotArea type="data" outline="0" fieldPosition="0">
        <references count="2">
          <reference field="4294967294" count="1" selected="0">
            <x v="0"/>
          </reference>
          <reference field="3" count="1" selected="0">
            <x v="0"/>
          </reference>
        </references>
      </pivotArea>
    </chartFormat>
    <chartFormat chart="8" format="1" series="1">
      <pivotArea type="data" outline="0" fieldPosition="0">
        <references count="2">
          <reference field="4294967294" count="1" selected="0">
            <x v="0"/>
          </reference>
          <reference field="3" count="1" selected="0">
            <x v="1"/>
          </reference>
        </references>
      </pivotArea>
    </chartFormat>
    <chartFormat chart="8" format="2" series="1">
      <pivotArea type="data" outline="0" fieldPosition="0">
        <references count="2">
          <reference field="4294967294" count="1" selected="0">
            <x v="0"/>
          </reference>
          <reference field="3" count="1" selected="0">
            <x v="2"/>
          </reference>
        </references>
      </pivotArea>
    </chartFormat>
    <chartFormat chart="10" format="6" series="1">
      <pivotArea type="data" outline="0" fieldPosition="0">
        <references count="2">
          <reference field="4294967294" count="1" selected="0">
            <x v="0"/>
          </reference>
          <reference field="3" count="1" selected="0">
            <x v="0"/>
          </reference>
        </references>
      </pivotArea>
    </chartFormat>
    <chartFormat chart="10" format="7" series="1">
      <pivotArea type="data" outline="0" fieldPosition="0">
        <references count="2">
          <reference field="4294967294" count="1" selected="0">
            <x v="0"/>
          </reference>
          <reference field="3" count="1" selected="0">
            <x v="1"/>
          </reference>
        </references>
      </pivotArea>
    </chartFormat>
    <chartFormat chart="10"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filters count="1">
    <filter fld="1" type="dateBetween" evalOrder="-1" id="33" name="Order Date">
      <autoFilter ref="A1">
        <filterColumn colId="0">
          <customFilters and="1">
            <customFilter operator="greaterThanOrEqual" val="45931"/>
            <customFilter operator="lessThanOrEqual" val="459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6">
  <location ref="A129:D141" firstHeaderRow="1" firstDataRow="2" firstDataCol="1"/>
  <pivotFields count="15">
    <pivotField dataField="1"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items count="6">
        <item x="4"/>
        <item x="2"/>
        <item x="0"/>
        <item x="1"/>
        <item x="3"/>
        <item t="default"/>
      </items>
    </pivotField>
    <pivotField showAll="0">
      <items count="3">
        <item x="0"/>
        <item x="1"/>
        <item t="default"/>
      </items>
    </pivotField>
    <pivotField showAll="0">
      <items count="4">
        <item x="0"/>
        <item x="2"/>
        <item x="1"/>
        <item t="default"/>
      </items>
    </pivotField>
    <pivotField axis="axisCol" showAll="0">
      <items count="3">
        <item x="1"/>
        <item x="0"/>
        <item t="default"/>
      </items>
    </pivotField>
    <pivotField showAll="0"/>
    <pivotField showAll="0"/>
    <pivotField showAll="0"/>
    <pivotField showAll="0"/>
    <pivotField showAll="0" defaultSubtotal="0">
      <items count="6">
        <item sd="0" x="0"/>
        <item sd="0" x="1"/>
        <item sd="0" x="2"/>
        <item sd="0" x="3"/>
        <item sd="0" x="4"/>
        <item sd="0" x="5"/>
      </items>
    </pivotField>
    <pivotField axis="axisRow" showAll="0" defaultSubtotal="0">
      <items count="4">
        <item x="0"/>
        <item x="1"/>
        <item x="2"/>
        <item x="3"/>
      </items>
    </pivotField>
  </pivotFields>
  <rowFields count="2">
    <field x="14"/>
    <field x="1"/>
  </rowFields>
  <rowItems count="11">
    <i>
      <x v="1"/>
    </i>
    <i r="1">
      <x v="10"/>
    </i>
    <i r="1">
      <x v="11"/>
    </i>
    <i r="1">
      <x v="12"/>
    </i>
    <i>
      <x v="2"/>
    </i>
    <i r="1">
      <x v="1"/>
    </i>
    <i r="1">
      <x v="2"/>
    </i>
    <i r="1">
      <x v="3"/>
    </i>
    <i r="1">
      <x v="4"/>
    </i>
    <i r="1">
      <x v="5"/>
    </i>
    <i t="grand">
      <x/>
    </i>
  </rowItems>
  <colFields count="1">
    <field x="8"/>
  </colFields>
  <colItems count="3">
    <i>
      <x/>
    </i>
    <i>
      <x v="1"/>
    </i>
    <i t="grand">
      <x/>
    </i>
  </colItems>
  <dataFields count="1">
    <dataField name="Count of Order ID" fld="0" subtotal="count" showDataAs="percentOfTotal" baseField="0" baseItem="0" numFmtId="10"/>
  </dataFields>
  <chartFormats count="10">
    <chartFormat chart="17" format="0" series="1">
      <pivotArea type="data" outline="0" fieldPosition="0">
        <references count="2">
          <reference field="4294967294" count="1" selected="0">
            <x v="0"/>
          </reference>
          <reference field="8" count="1" selected="0">
            <x v="0"/>
          </reference>
        </references>
      </pivotArea>
    </chartFormat>
    <chartFormat chart="17" format="1" series="1">
      <pivotArea type="data" outline="0" fieldPosition="0">
        <references count="2">
          <reference field="4294967294" count="1" selected="0">
            <x v="0"/>
          </reference>
          <reference field="8" count="1" selected="0">
            <x v="1"/>
          </reference>
        </references>
      </pivotArea>
    </chartFormat>
    <chartFormat chart="21" format="0" series="1">
      <pivotArea type="data" outline="0" fieldPosition="0">
        <references count="2">
          <reference field="4294967294" count="1" selected="0">
            <x v="0"/>
          </reference>
          <reference field="8" count="1" selected="0">
            <x v="0"/>
          </reference>
        </references>
      </pivotArea>
    </chartFormat>
    <chartFormat chart="21" format="1" series="1">
      <pivotArea type="data" outline="0" fieldPosition="0">
        <references count="2">
          <reference field="4294967294" count="1" selected="0">
            <x v="0"/>
          </reference>
          <reference field="8" count="1" selected="0">
            <x v="1"/>
          </reference>
        </references>
      </pivotArea>
    </chartFormat>
    <chartFormat chart="29" format="4" series="1">
      <pivotArea type="data" outline="0" fieldPosition="0">
        <references count="2">
          <reference field="4294967294" count="1" selected="0">
            <x v="0"/>
          </reference>
          <reference field="8" count="1" selected="0">
            <x v="0"/>
          </reference>
        </references>
      </pivotArea>
    </chartFormat>
    <chartFormat chart="29" format="5" series="1">
      <pivotArea type="data" outline="0" fieldPosition="0">
        <references count="2">
          <reference field="4294967294" count="1" selected="0">
            <x v="0"/>
          </reference>
          <reference field="8" count="1" selected="0">
            <x v="1"/>
          </reference>
        </references>
      </pivotArea>
    </chartFormat>
    <chartFormat chart="31" format="4" series="1">
      <pivotArea type="data" outline="0" fieldPosition="0">
        <references count="2">
          <reference field="4294967294" count="1" selected="0">
            <x v="0"/>
          </reference>
          <reference field="8" count="1" selected="0">
            <x v="0"/>
          </reference>
        </references>
      </pivotArea>
    </chartFormat>
    <chartFormat chart="31" format="5" series="1">
      <pivotArea type="data" outline="0" fieldPosition="0">
        <references count="2">
          <reference field="4294967294" count="1" selected="0">
            <x v="0"/>
          </reference>
          <reference field="8" count="1" selected="0">
            <x v="1"/>
          </reference>
        </references>
      </pivotArea>
    </chartFormat>
    <chartFormat chart="45" format="8" series="1">
      <pivotArea type="data" outline="0" fieldPosition="0">
        <references count="2">
          <reference field="4294967294" count="1" selected="0">
            <x v="0"/>
          </reference>
          <reference field="8" count="1" selected="0">
            <x v="0"/>
          </reference>
        </references>
      </pivotArea>
    </chartFormat>
    <chartFormat chart="45" format="9"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0.xml><?xml version="1.0" encoding="utf-8"?>
<pivotTableDefinition xmlns="http://schemas.openxmlformats.org/spreadsheetml/2006/main" name="PivotTable3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6">
  <location ref="A123:I127" firstHeaderRow="1" firstDataRow="2" firstDataCol="1"/>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showAll="0" sortType="descending">
      <autoSortScope>
        <pivotArea dataOnly="0" outline="0" fieldPosition="0">
          <references count="1">
            <reference field="4294967294" count="1" selected="0">
              <x v="0"/>
            </reference>
          </references>
        </pivotArea>
      </autoSortScope>
    </pivotField>
    <pivotField axis="axisCol" showAll="0">
      <items count="10">
        <item m="1" x="8"/>
        <item x="7"/>
        <item x="2"/>
        <item x="4"/>
        <item x="1"/>
        <item x="5"/>
        <item h="1" x="0"/>
        <item x="3"/>
        <item x="6"/>
        <item t="default"/>
      </items>
    </pivotField>
    <pivotField showAll="0"/>
    <pivotField axis="axisRow" showAll="0">
      <items count="3">
        <item x="0"/>
        <item x="1"/>
        <item t="default"/>
      </items>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6"/>
  </rowFields>
  <rowItems count="3">
    <i>
      <x/>
    </i>
    <i>
      <x v="1"/>
    </i>
    <i t="grand">
      <x/>
    </i>
  </rowItems>
  <colFields count="1">
    <field x="4"/>
  </colFields>
  <colItems count="8">
    <i>
      <x v="1"/>
    </i>
    <i>
      <x v="2"/>
    </i>
    <i>
      <x v="3"/>
    </i>
    <i>
      <x v="4"/>
    </i>
    <i>
      <x v="5"/>
    </i>
    <i>
      <x v="7"/>
    </i>
    <i>
      <x v="8"/>
    </i>
    <i t="grand">
      <x/>
    </i>
  </colItems>
  <dataFields count="1">
    <dataField name="Total Order" fld="0" subtotal="count" showDataAs="percentOfRow" baseField="9" baseItem="0" numFmtId="10"/>
  </dataFields>
  <chartFormats count="32">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2">
          <reference field="4294967294" count="1" selected="0">
            <x v="0"/>
          </reference>
          <reference field="4" count="1" selected="0">
            <x v="1"/>
          </reference>
        </references>
      </pivotArea>
    </chartFormat>
    <chartFormat chart="8" format="1" series="1">
      <pivotArea type="data" outline="0" fieldPosition="0">
        <references count="2">
          <reference field="4294967294" count="1" selected="0">
            <x v="0"/>
          </reference>
          <reference field="4" count="1" selected="0">
            <x v="2"/>
          </reference>
        </references>
      </pivotArea>
    </chartFormat>
    <chartFormat chart="8" format="2" series="1">
      <pivotArea type="data" outline="0" fieldPosition="0">
        <references count="2">
          <reference field="4294967294" count="1" selected="0">
            <x v="0"/>
          </reference>
          <reference field="4" count="1" selected="0">
            <x v="3"/>
          </reference>
        </references>
      </pivotArea>
    </chartFormat>
    <chartFormat chart="8" format="3" series="1">
      <pivotArea type="data" outline="0" fieldPosition="0">
        <references count="2">
          <reference field="4294967294" count="1" selected="0">
            <x v="0"/>
          </reference>
          <reference field="4" count="1" selected="0">
            <x v="4"/>
          </reference>
        </references>
      </pivotArea>
    </chartFormat>
    <chartFormat chart="8" format="4" series="1">
      <pivotArea type="data" outline="0" fieldPosition="0">
        <references count="2">
          <reference field="4294967294" count="1" selected="0">
            <x v="0"/>
          </reference>
          <reference field="4" count="1" selected="0">
            <x v="5"/>
          </reference>
        </references>
      </pivotArea>
    </chartFormat>
    <chartFormat chart="8" format="5" series="1">
      <pivotArea type="data" outline="0" fieldPosition="0">
        <references count="2">
          <reference field="4294967294" count="1" selected="0">
            <x v="0"/>
          </reference>
          <reference field="4" count="1" selected="0">
            <x v="7"/>
          </reference>
        </references>
      </pivotArea>
    </chartFormat>
    <chartFormat chart="8" format="6" series="1">
      <pivotArea type="data" outline="0" fieldPosition="0">
        <references count="2">
          <reference field="4294967294" count="1" selected="0">
            <x v="0"/>
          </reference>
          <reference field="4" count="1" selected="0">
            <x v="8"/>
          </reference>
        </references>
      </pivotArea>
    </chartFormat>
    <chartFormat chart="12" format="0" series="1">
      <pivotArea type="data" outline="0" fieldPosition="0">
        <references count="2">
          <reference field="4294967294" count="1" selected="0">
            <x v="0"/>
          </reference>
          <reference field="4" count="1" selected="0">
            <x v="1"/>
          </reference>
        </references>
      </pivotArea>
    </chartFormat>
    <chartFormat chart="12" format="1" series="1">
      <pivotArea type="data" outline="0" fieldPosition="0">
        <references count="2">
          <reference field="4294967294" count="1" selected="0">
            <x v="0"/>
          </reference>
          <reference field="4" count="1" selected="0">
            <x v="2"/>
          </reference>
        </references>
      </pivotArea>
    </chartFormat>
    <chartFormat chart="12" format="2" series="1">
      <pivotArea type="data" outline="0" fieldPosition="0">
        <references count="2">
          <reference field="4294967294" count="1" selected="0">
            <x v="0"/>
          </reference>
          <reference field="4" count="1" selected="0">
            <x v="3"/>
          </reference>
        </references>
      </pivotArea>
    </chartFormat>
    <chartFormat chart="12" format="3" series="1">
      <pivotArea type="data" outline="0" fieldPosition="0">
        <references count="2">
          <reference field="4294967294" count="1" selected="0">
            <x v="0"/>
          </reference>
          <reference field="4" count="1" selected="0">
            <x v="4"/>
          </reference>
        </references>
      </pivotArea>
    </chartFormat>
    <chartFormat chart="12" format="4" series="1">
      <pivotArea type="data" outline="0" fieldPosition="0">
        <references count="2">
          <reference field="4294967294" count="1" selected="0">
            <x v="0"/>
          </reference>
          <reference field="4" count="1" selected="0">
            <x v="5"/>
          </reference>
        </references>
      </pivotArea>
    </chartFormat>
    <chartFormat chart="12" format="5" series="1">
      <pivotArea type="data" outline="0" fieldPosition="0">
        <references count="2">
          <reference field="4294967294" count="1" selected="0">
            <x v="0"/>
          </reference>
          <reference field="4" count="1" selected="0">
            <x v="7"/>
          </reference>
        </references>
      </pivotArea>
    </chartFormat>
    <chartFormat chart="12" format="6" series="1">
      <pivotArea type="data" outline="0" fieldPosition="0">
        <references count="2">
          <reference field="4294967294" count="1" selected="0">
            <x v="0"/>
          </reference>
          <reference field="4" count="1" selected="0">
            <x v="8"/>
          </reference>
        </references>
      </pivotArea>
    </chartFormat>
    <chartFormat chart="16" format="0" series="1">
      <pivotArea type="data" outline="0" fieldPosition="0">
        <references count="2">
          <reference field="4294967294" count="1" selected="0">
            <x v="0"/>
          </reference>
          <reference field="4" count="1" selected="0">
            <x v="1"/>
          </reference>
        </references>
      </pivotArea>
    </chartFormat>
    <chartFormat chart="16" format="1" series="1">
      <pivotArea type="data" outline="0" fieldPosition="0">
        <references count="2">
          <reference field="4294967294" count="1" selected="0">
            <x v="0"/>
          </reference>
          <reference field="4" count="1" selected="0">
            <x v="2"/>
          </reference>
        </references>
      </pivotArea>
    </chartFormat>
    <chartFormat chart="16" format="2" series="1">
      <pivotArea type="data" outline="0" fieldPosition="0">
        <references count="2">
          <reference field="4294967294" count="1" selected="0">
            <x v="0"/>
          </reference>
          <reference field="4" count="1" selected="0">
            <x v="3"/>
          </reference>
        </references>
      </pivotArea>
    </chartFormat>
    <chartFormat chart="16" format="3" series="1">
      <pivotArea type="data" outline="0" fieldPosition="0">
        <references count="2">
          <reference field="4294967294" count="1" selected="0">
            <x v="0"/>
          </reference>
          <reference field="4" count="1" selected="0">
            <x v="4"/>
          </reference>
        </references>
      </pivotArea>
    </chartFormat>
    <chartFormat chart="16" format="4" series="1">
      <pivotArea type="data" outline="0" fieldPosition="0">
        <references count="2">
          <reference field="4294967294" count="1" selected="0">
            <x v="0"/>
          </reference>
          <reference field="4" count="1" selected="0">
            <x v="5"/>
          </reference>
        </references>
      </pivotArea>
    </chartFormat>
    <chartFormat chart="16" format="5" series="1">
      <pivotArea type="data" outline="0" fieldPosition="0">
        <references count="2">
          <reference field="4294967294" count="1" selected="0">
            <x v="0"/>
          </reference>
          <reference field="4" count="1" selected="0">
            <x v="7"/>
          </reference>
        </references>
      </pivotArea>
    </chartFormat>
    <chartFormat chart="16" format="6" series="1">
      <pivotArea type="data" outline="0" fieldPosition="0">
        <references count="2">
          <reference field="4294967294" count="1" selected="0">
            <x v="0"/>
          </reference>
          <reference field="4" count="1" selected="0">
            <x v="8"/>
          </reference>
        </references>
      </pivotArea>
    </chartFormat>
    <chartFormat chart="18" format="14" series="1">
      <pivotArea type="data" outline="0" fieldPosition="0">
        <references count="2">
          <reference field="4294967294" count="1" selected="0">
            <x v="0"/>
          </reference>
          <reference field="4" count="1" selected="0">
            <x v="1"/>
          </reference>
        </references>
      </pivotArea>
    </chartFormat>
    <chartFormat chart="18" format="15" series="1">
      <pivotArea type="data" outline="0" fieldPosition="0">
        <references count="2">
          <reference field="4294967294" count="1" selected="0">
            <x v="0"/>
          </reference>
          <reference field="4" count="1" selected="0">
            <x v="2"/>
          </reference>
        </references>
      </pivotArea>
    </chartFormat>
    <chartFormat chart="18" format="16" series="1">
      <pivotArea type="data" outline="0" fieldPosition="0">
        <references count="2">
          <reference field="4294967294" count="1" selected="0">
            <x v="0"/>
          </reference>
          <reference field="4" count="1" selected="0">
            <x v="3"/>
          </reference>
        </references>
      </pivotArea>
    </chartFormat>
    <chartFormat chart="18" format="17" series="1">
      <pivotArea type="data" outline="0" fieldPosition="0">
        <references count="2">
          <reference field="4294967294" count="1" selected="0">
            <x v="0"/>
          </reference>
          <reference field="4" count="1" selected="0">
            <x v="4"/>
          </reference>
        </references>
      </pivotArea>
    </chartFormat>
    <chartFormat chart="18" format="18" series="1">
      <pivotArea type="data" outline="0" fieldPosition="0">
        <references count="2">
          <reference field="4294967294" count="1" selected="0">
            <x v="0"/>
          </reference>
          <reference field="4" count="1" selected="0">
            <x v="5"/>
          </reference>
        </references>
      </pivotArea>
    </chartFormat>
    <chartFormat chart="18" format="19" series="1">
      <pivotArea type="data" outline="0" fieldPosition="0">
        <references count="2">
          <reference field="4294967294" count="1" selected="0">
            <x v="0"/>
          </reference>
          <reference field="4" count="1" selected="0">
            <x v="7"/>
          </reference>
        </references>
      </pivotArea>
    </chartFormat>
    <chartFormat chart="18" format="20" series="1">
      <pivotArea type="data" outline="0" fieldPosition="0">
        <references count="2">
          <reference field="4294967294" count="1" selected="0">
            <x v="0"/>
          </reference>
          <reference field="4" count="1" selected="0">
            <x v="8"/>
          </reference>
        </references>
      </pivotArea>
    </chartFormat>
    <chartFormat chart="18" format="21">
      <pivotArea type="data" outline="0" fieldPosition="0">
        <references count="3">
          <reference field="4294967294" count="1" selected="0">
            <x v="0"/>
          </reference>
          <reference field="4" count="1" selected="0">
            <x v="1"/>
          </reference>
          <reference field="6" count="1" selected="0">
            <x v="1"/>
          </reference>
        </references>
      </pivotArea>
    </chartFormat>
    <chartFormat chart="18" format="22">
      <pivotArea type="data" outline="0" fieldPosition="0">
        <references count="3">
          <reference field="4294967294" count="1" selected="0">
            <x v="0"/>
          </reference>
          <reference field="4" count="1" selected="0">
            <x v="2"/>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1.xml><?xml version="1.0" encoding="utf-8"?>
<pivotTableDefinition xmlns="http://schemas.openxmlformats.org/spreadsheetml/2006/main" name="Monthly Breakdown of Service Failures: Customer Cancellations vs. Quality Issues (Nov 2024 – Apr 202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3">
  <location ref="A208:D221" firstHeaderRow="1" firstDataRow="2" firstDataCol="1"/>
  <pivotFields count="15">
    <pivotField dataField="1" showAll="0"/>
    <pivotField axis="axisRow" numFmtId="14" showAll="0">
      <items count="15">
        <item x="0"/>
        <item x="1"/>
        <item x="2"/>
        <item x="3"/>
        <item x="4"/>
        <item x="5"/>
        <item x="6"/>
        <item x="7"/>
        <item x="8"/>
        <item x="9"/>
        <item x="10"/>
        <item x="11"/>
        <item x="12"/>
        <item x="13"/>
        <item t="default"/>
      </items>
    </pivotField>
    <pivotField numFmtId="14" showAll="0"/>
    <pivotField showAll="0" sortType="descending">
      <autoSortScope>
        <pivotArea dataOnly="0" outline="0" fieldPosition="0">
          <references count="1">
            <reference field="4294967294" count="1" selected="0">
              <x v="0"/>
            </reference>
          </references>
        </pivotArea>
      </autoSortScope>
    </pivotField>
    <pivotField axis="axisCol" showAll="0" sortType="descending">
      <items count="10">
        <item h="1" m="1" x="8"/>
        <item x="7"/>
        <item h="1" x="2"/>
        <item h="1" x="4"/>
        <item h="1" x="1"/>
        <item h="1" x="5"/>
        <item h="1" x="0"/>
        <item x="3"/>
        <item h="1" x="6"/>
        <item t="default"/>
      </items>
      <autoSortScope>
        <pivotArea dataOnly="0" outline="0" fieldPosition="0">
          <references count="1">
            <reference field="4294967294" count="1" selected="0">
              <x v="0"/>
            </reference>
          </references>
        </pivotArea>
      </autoSortScope>
    </pivotField>
    <pivotField showAll="0">
      <items count="6">
        <item x="4"/>
        <item x="2"/>
        <item x="0"/>
        <item x="1"/>
        <item x="3"/>
        <item t="default"/>
      </items>
    </pivotField>
    <pivotField showAll="0">
      <items count="3">
        <item x="0"/>
        <item x="1"/>
        <item t="default"/>
      </items>
    </pivotField>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axis="axisRow" showAll="0" defaultSubtotal="0">
      <items count="6">
        <item sd="0" x="0"/>
        <item x="1"/>
        <item x="2"/>
        <item sd="0" x="3"/>
        <item x="4"/>
        <item sd="0" x="5"/>
      </items>
    </pivotField>
    <pivotField axis="axisRow" showAll="0" defaultSubtotal="0">
      <items count="4">
        <item sd="0" x="0"/>
        <item x="1"/>
        <item x="2"/>
        <item sd="0" x="3"/>
      </items>
    </pivotField>
  </pivotFields>
  <rowFields count="3">
    <field x="14"/>
    <field x="13"/>
    <field x="1"/>
  </rowFields>
  <rowItems count="12">
    <i>
      <x v="1"/>
    </i>
    <i r="1">
      <x v="4"/>
    </i>
    <i r="2">
      <x v="11"/>
    </i>
    <i r="2">
      <x v="12"/>
    </i>
    <i>
      <x v="2"/>
    </i>
    <i r="1">
      <x v="1"/>
    </i>
    <i r="2">
      <x v="1"/>
    </i>
    <i r="2">
      <x v="2"/>
    </i>
    <i r="2">
      <x v="3"/>
    </i>
    <i r="1">
      <x v="2"/>
    </i>
    <i r="2">
      <x v="4"/>
    </i>
    <i t="grand">
      <x/>
    </i>
  </rowItems>
  <colFields count="1">
    <field x="4"/>
  </colFields>
  <colItems count="3">
    <i>
      <x v="1"/>
    </i>
    <i>
      <x v="7"/>
    </i>
    <i t="grand">
      <x/>
    </i>
  </colItems>
  <dataFields count="1">
    <dataField name="Total Order" fld="0" subtotal="count" showDataAs="percentOfTotal" baseField="9" baseItem="0" numFmtId="10"/>
  </dataFields>
  <chartFormats count="14">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 chart="29" format="0" series="1">
      <pivotArea type="data" outline="0" fieldPosition="0">
        <references count="2">
          <reference field="4294967294" count="1" selected="0">
            <x v="0"/>
          </reference>
          <reference field="4" count="1" selected="0">
            <x v="7"/>
          </reference>
        </references>
      </pivotArea>
    </chartFormat>
    <chartFormat chart="29" format="1" series="1">
      <pivotArea type="data" outline="0" fieldPosition="0">
        <references count="2">
          <reference field="4294967294" count="1" selected="0">
            <x v="0"/>
          </reference>
          <reference field="4" count="1" selected="0">
            <x v="1"/>
          </reference>
        </references>
      </pivotArea>
    </chartFormat>
    <chartFormat chart="31" format="3" series="1">
      <pivotArea type="data" outline="0" fieldPosition="0">
        <references count="2">
          <reference field="4294967294" count="1" selected="0">
            <x v="0"/>
          </reference>
          <reference field="4" count="1" selected="0">
            <x v="7"/>
          </reference>
        </references>
      </pivotArea>
    </chartFormat>
    <chartFormat chart="33" format="0" series="1">
      <pivotArea type="data" outline="0" fieldPosition="0">
        <references count="2">
          <reference field="4294967294" count="1" selected="0">
            <x v="0"/>
          </reference>
          <reference field="4" count="1" selected="0">
            <x v="1"/>
          </reference>
        </references>
      </pivotArea>
    </chartFormat>
    <chartFormat chart="33" format="1" series="1">
      <pivotArea type="data" outline="0" fieldPosition="0">
        <references count="2">
          <reference field="4294967294" count="1" selected="0">
            <x v="0"/>
          </reference>
          <reference field="4" count="1" selected="0">
            <x v="7"/>
          </reference>
        </references>
      </pivotArea>
    </chartFormat>
    <chartFormat chart="36" format="4" series="1">
      <pivotArea type="data" outline="0" fieldPosition="0">
        <references count="2">
          <reference field="4294967294" count="1" selected="0">
            <x v="0"/>
          </reference>
          <reference field="4" count="1" selected="0">
            <x v="1"/>
          </reference>
        </references>
      </pivotArea>
    </chartFormat>
    <chartFormat chart="36" format="5" series="1">
      <pivotArea type="data" outline="0" fieldPosition="0">
        <references count="2">
          <reference field="4294967294" count="1" selected="0">
            <x v="0"/>
          </reference>
          <reference field="4" count="1" selected="0">
            <x v="7"/>
          </reference>
        </references>
      </pivotArea>
    </chartFormat>
    <chartFormat chart="42" format="8" series="1">
      <pivotArea type="data" outline="0" fieldPosition="0">
        <references count="2">
          <reference field="4294967294" count="1" selected="0">
            <x v="0"/>
          </reference>
          <reference field="4" count="1" selected="0">
            <x v="1"/>
          </reference>
        </references>
      </pivotArea>
    </chartFormat>
    <chartFormat chart="42" format="9"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2.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6">
  <location ref="Q32:R34" firstHeaderRow="1" firstDataRow="2" firstDataCol="1"/>
  <pivotFields count="15">
    <pivotField dataField="1" showAll="0"/>
    <pivotField axis="axisRow" numFmtId="14" showAll="0">
      <items count="15">
        <item x="0"/>
        <item x="1"/>
        <item x="2"/>
        <item x="3"/>
        <item x="4"/>
        <item x="5"/>
        <item x="6"/>
        <item x="7"/>
        <item x="8"/>
        <item x="9"/>
        <item x="10"/>
        <item x="11"/>
        <item x="12"/>
        <item x="13"/>
        <item t="default"/>
      </items>
    </pivotField>
    <pivotField numFmtId="14" showAll="0"/>
    <pivotField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items count="3">
        <item x="1"/>
        <item x="0"/>
        <item t="default"/>
      </items>
    </pivotField>
    <pivotField showAll="0"/>
    <pivotField showAll="0">
      <items count="3">
        <item x="0"/>
        <item x="1"/>
        <item t="default"/>
      </items>
    </pivotField>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1"/>
  </rowFields>
  <rowItems count="1">
    <i t="grand">
      <x/>
    </i>
  </rowItems>
  <colFields count="1">
    <field x="8"/>
  </colFields>
  <colItems count="1">
    <i t="grand">
      <x/>
    </i>
  </colItems>
  <dataFields count="1">
    <dataField name="Total Order" fld="0" subtotal="count" showDataAs="percentOfTotal" baseField="9" baseItem="0" numFmtId="10"/>
  </dataFields>
  <chartFormats count="7">
    <chartFormat chart="3"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33" name="Order Date">
      <autoFilter ref="A1">
        <filterColumn colId="0">
          <customFilters and="1">
            <customFilter operator="greaterThanOrEqual" val="45931"/>
            <customFilter operator="lessThanOrEqual" val="459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3.xml><?xml version="1.0" encoding="utf-8"?>
<pivotTableDefinition xmlns="http://schemas.openxmlformats.org/spreadsheetml/2006/main" name="PivotTable3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5">
  <location ref="A143:B145" firstHeaderRow="1" firstDataRow="2" firstDataCol="1"/>
  <pivotFields count="15">
    <pivotField dataField="1" showAll="0"/>
    <pivotField axis="axisRow" numFmtId="14" showAll="0">
      <items count="15">
        <item x="0"/>
        <item x="1"/>
        <item x="2"/>
        <item x="3"/>
        <item x="4"/>
        <item x="5"/>
        <item x="6"/>
        <item x="7"/>
        <item x="8"/>
        <item x="9"/>
        <item x="10"/>
        <item x="11"/>
        <item x="12"/>
        <item x="13"/>
        <item t="default"/>
      </items>
    </pivotField>
    <pivotField numFmtId="14" showAll="0"/>
    <pivotField showAll="0"/>
    <pivotField axis="axisCol" showAll="0">
      <items count="10">
        <item m="1" x="8"/>
        <item x="7"/>
        <item x="2"/>
        <item x="4"/>
        <item x="1"/>
        <item x="5"/>
        <item h="1" x="0"/>
        <item x="3"/>
        <item x="6"/>
        <item t="default"/>
      </items>
    </pivotField>
    <pivotField showAll="0"/>
    <pivotField showAll="0"/>
    <pivotField showAll="0"/>
    <pivotField showAll="0"/>
    <pivotField showAll="0"/>
    <pivotField showAll="0"/>
    <pivotField showAll="0"/>
    <pivotField showAll="0"/>
    <pivotField axis="axisRow" showAll="0" defaultSubtotal="0">
      <items count="6">
        <item sd="0" x="0"/>
        <item x="1"/>
        <item x="2"/>
        <item sd="0" x="3"/>
        <item x="4"/>
        <item sd="0" x="5"/>
      </items>
    </pivotField>
    <pivotField axis="axisRow" showAll="0" defaultSubtotal="0">
      <items count="4">
        <item sd="0" x="0"/>
        <item x="1"/>
        <item x="2"/>
        <item sd="0" x="3"/>
      </items>
    </pivotField>
  </pivotFields>
  <rowFields count="3">
    <field x="14"/>
    <field x="13"/>
    <field x="1"/>
  </rowFields>
  <rowItems count="1">
    <i t="grand">
      <x/>
    </i>
  </rowItems>
  <colFields count="1">
    <field x="4"/>
  </colFields>
  <colItems count="1">
    <i t="grand">
      <x/>
    </i>
  </colItems>
  <dataFields count="1">
    <dataField name="Count of Order ID" fld="0" subtotal="count" showDataAs="percentOfTotal" baseField="0" baseItem="0" numFmtId="10"/>
  </dataFields>
  <chartFormats count="8">
    <chartFormat chart="18" format="8" series="1">
      <pivotArea type="data" outline="0" fieldPosition="0">
        <references count="2">
          <reference field="4294967294" count="1" selected="0">
            <x v="0"/>
          </reference>
          <reference field="4" count="1" selected="0">
            <x v="1"/>
          </reference>
        </references>
      </pivotArea>
    </chartFormat>
    <chartFormat chart="18" format="9" series="1">
      <pivotArea type="data" outline="0" fieldPosition="0">
        <references count="2">
          <reference field="4294967294" count="1" selected="0">
            <x v="0"/>
          </reference>
          <reference field="4" count="1" selected="0">
            <x v="2"/>
          </reference>
        </references>
      </pivotArea>
    </chartFormat>
    <chartFormat chart="18" format="10" series="1">
      <pivotArea type="data" outline="0" fieldPosition="0">
        <references count="2">
          <reference field="4294967294" count="1" selected="0">
            <x v="0"/>
          </reference>
          <reference field="4" count="1" selected="0">
            <x v="3"/>
          </reference>
        </references>
      </pivotArea>
    </chartFormat>
    <chartFormat chart="18" format="11" series="1">
      <pivotArea type="data" outline="0" fieldPosition="0">
        <references count="2">
          <reference field="4294967294" count="1" selected="0">
            <x v="0"/>
          </reference>
          <reference field="4" count="1" selected="0">
            <x v="4"/>
          </reference>
        </references>
      </pivotArea>
    </chartFormat>
    <chartFormat chart="18" format="12" series="1">
      <pivotArea type="data" outline="0" fieldPosition="0">
        <references count="2">
          <reference field="4294967294" count="1" selected="0">
            <x v="0"/>
          </reference>
          <reference field="4" count="1" selected="0">
            <x v="5"/>
          </reference>
        </references>
      </pivotArea>
    </chartFormat>
    <chartFormat chart="18" format="13" series="1">
      <pivotArea type="data" outline="0" fieldPosition="0">
        <references count="2">
          <reference field="4294967294" count="1" selected="0">
            <x v="0"/>
          </reference>
          <reference field="4" count="1" selected="0">
            <x v="7"/>
          </reference>
        </references>
      </pivotArea>
    </chartFormat>
    <chartFormat chart="18" format="14" series="1">
      <pivotArea type="data" outline="0" fieldPosition="0">
        <references count="2">
          <reference field="4294967294" count="1" selected="0">
            <x v="0"/>
          </reference>
          <reference field="4" count="1" selected="0">
            <x v="8"/>
          </reference>
        </references>
      </pivotArea>
    </chartFormat>
    <chartFormat chart="18"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33" name="Order Date">
      <autoFilter ref="A1">
        <filterColumn colId="0">
          <customFilters and="1">
            <customFilter operator="greaterThanOrEqual" val="45931"/>
            <customFilter operator="lessThanOrEqual" val="459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4.xml><?xml version="1.0" encoding="utf-8"?>
<pivotTableDefinition xmlns="http://schemas.openxmlformats.org/spreadsheetml/2006/main" name="PivotTable34"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9">
  <location ref="A162:B164" firstHeaderRow="1" firstDataRow="2" firstDataCol="1"/>
  <pivotFields count="15">
    <pivotField dataField="1"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pivotField showAll="0"/>
    <pivotField showAll="0"/>
    <pivotField showAll="0"/>
    <pivotField showAll="0"/>
    <pivotField showAll="0"/>
    <pivotField axis="axisCol" showAll="0">
      <items count="4">
        <item x="1"/>
        <item x="2"/>
        <item h="1" x="0"/>
        <item t="default"/>
      </items>
    </pivotField>
    <pivotField axis="axisRow" showAll="0" defaultSubtotal="0">
      <items count="6">
        <item sd="0" x="0"/>
        <item x="1"/>
        <item x="2"/>
        <item sd="0" x="3"/>
        <item x="4"/>
        <item sd="0" x="5"/>
      </items>
    </pivotField>
    <pivotField axis="axisRow" showAll="0" defaultSubtotal="0">
      <items count="4">
        <item sd="0" x="0"/>
        <item x="1"/>
        <item x="2"/>
        <item sd="0" x="3"/>
      </items>
    </pivotField>
  </pivotFields>
  <rowFields count="3">
    <field x="14"/>
    <field x="13"/>
    <field x="1"/>
  </rowFields>
  <rowItems count="1">
    <i t="grand">
      <x/>
    </i>
  </rowItems>
  <colFields count="1">
    <field x="12"/>
  </colFields>
  <colItems count="1">
    <i t="grand">
      <x/>
    </i>
  </colItems>
  <dataFields count="1">
    <dataField name="Count of Order ID" fld="0" subtotal="count" showDataAs="percentOfTotal" baseField="0" baseItem="0" numFmtId="10"/>
  </dataFields>
  <pivotTableStyleInfo name="PivotStyleLight16" showRowHeaders="1" showColHeaders="1" showRowStripes="0" showColStripes="0" showLastColumn="1"/>
  <filters count="1">
    <filter fld="1" type="dateBetween" evalOrder="-1" id="33" name="Order Date">
      <autoFilter ref="A1">
        <filterColumn colId="0">
          <customFilters and="1">
            <customFilter operator="greaterThanOrEqual" val="45931"/>
            <customFilter operator="lessThanOrEqual" val="459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Monthly Distribution of customer cancellation (Nov 2024 - Apr 2025) "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6">
  <location ref="A194:C206" firstHeaderRow="1" firstDataRow="2" firstDataCol="1"/>
  <pivotFields count="15">
    <pivotField dataField="1" showAll="0"/>
    <pivotField axis="axisRow" numFmtId="14" showAll="0">
      <items count="15">
        <item x="0"/>
        <item x="1"/>
        <item x="2"/>
        <item x="3"/>
        <item x="4"/>
        <item x="5"/>
        <item x="6"/>
        <item x="7"/>
        <item x="8"/>
        <item x="9"/>
        <item x="10"/>
        <item x="11"/>
        <item x="12"/>
        <item x="13"/>
        <item t="default"/>
      </items>
    </pivotField>
    <pivotField numFmtId="14" showAll="0"/>
    <pivotField showAll="0" sortType="descending">
      <autoSortScope>
        <pivotArea dataOnly="0" outline="0" fieldPosition="0">
          <references count="1">
            <reference field="4294967294" count="1" selected="0">
              <x v="0"/>
            </reference>
          </references>
        </pivotArea>
      </autoSortScope>
    </pivotField>
    <pivotField axis="axisCol" showAll="0" sortType="descending">
      <items count="10">
        <item h="1" m="1" x="8"/>
        <item x="7"/>
        <item h="1" x="2"/>
        <item h="1" x="4"/>
        <item h="1" x="1"/>
        <item h="1" x="5"/>
        <item h="1" x="0"/>
        <item h="1" x="3"/>
        <item h="1" x="6"/>
        <item t="default"/>
      </items>
      <autoSortScope>
        <pivotArea dataOnly="0" outline="0" fieldPosition="0">
          <references count="1">
            <reference field="4294967294" count="1" selected="0">
              <x v="0"/>
            </reference>
          </references>
        </pivotArea>
      </autoSortScope>
    </pivotField>
    <pivotField showAll="0">
      <items count="6">
        <item x="4"/>
        <item x="2"/>
        <item x="0"/>
        <item x="1"/>
        <item x="3"/>
        <item t="default"/>
      </items>
    </pivotField>
    <pivotField showAll="0">
      <items count="3">
        <item x="0"/>
        <item x="1"/>
        <item t="default"/>
      </items>
    </pivotField>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axis="axisRow" showAll="0" defaultSubtotal="0">
      <items count="6">
        <item sd="0" x="0"/>
        <item x="1"/>
        <item x="2"/>
        <item sd="0" x="3"/>
        <item x="4"/>
        <item sd="0" x="5"/>
      </items>
    </pivotField>
    <pivotField axis="axisRow" showAll="0" defaultSubtotal="0">
      <items count="4">
        <item sd="0" x="0"/>
        <item x="1"/>
        <item x="2"/>
        <item sd="0" x="3"/>
      </items>
    </pivotField>
  </pivotFields>
  <rowFields count="3">
    <field x="14"/>
    <field x="13"/>
    <field x="1"/>
  </rowFields>
  <rowItems count="11">
    <i>
      <x v="1"/>
    </i>
    <i r="1">
      <x v="4"/>
    </i>
    <i r="2">
      <x v="12"/>
    </i>
    <i>
      <x v="2"/>
    </i>
    <i r="1">
      <x v="1"/>
    </i>
    <i r="2">
      <x v="1"/>
    </i>
    <i r="2">
      <x v="2"/>
    </i>
    <i r="2">
      <x v="3"/>
    </i>
    <i r="1">
      <x v="2"/>
    </i>
    <i r="2">
      <x v="4"/>
    </i>
    <i t="grand">
      <x/>
    </i>
  </rowItems>
  <colFields count="1">
    <field x="4"/>
  </colFields>
  <colItems count="2">
    <i>
      <x v="1"/>
    </i>
    <i t="grand">
      <x/>
    </i>
  </colItems>
  <dataFields count="1">
    <dataField name="Total Order" fld="0" subtotal="count" showDataAs="percentOfTotal" baseField="9" baseItem="0" numFmtId="10"/>
  </dataFields>
  <chartFormats count="11">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 chart="29" format="0" series="1">
      <pivotArea type="data" outline="0" fieldPosition="0">
        <references count="2">
          <reference field="4294967294" count="1" selected="0">
            <x v="0"/>
          </reference>
          <reference field="4" count="1" selected="0">
            <x v="7"/>
          </reference>
        </references>
      </pivotArea>
    </chartFormat>
    <chartFormat chart="29" format="1" series="1">
      <pivotArea type="data" outline="0" fieldPosition="0">
        <references count="2">
          <reference field="4294967294" count="1" selected="0">
            <x v="0"/>
          </reference>
          <reference field="4" count="1" selected="0">
            <x v="1"/>
          </reference>
        </references>
      </pivotArea>
    </chartFormat>
    <chartFormat chart="31" format="3" series="1">
      <pivotArea type="data" outline="0" fieldPosition="0">
        <references count="2">
          <reference field="4294967294" count="1" selected="0">
            <x v="0"/>
          </reference>
          <reference field="4" count="1" selected="0">
            <x v="7"/>
          </reference>
        </references>
      </pivotArea>
    </chartFormat>
    <chartFormat chart="32" format="1" series="1">
      <pivotArea type="data" outline="0" fieldPosition="0">
        <references count="2">
          <reference field="4294967294" count="1" selected="0">
            <x v="0"/>
          </reference>
          <reference field="4" count="1" selected="0">
            <x v="1"/>
          </reference>
        </references>
      </pivotArea>
    </chartFormat>
    <chartFormat chart="37" format="3" series="1">
      <pivotArea type="data" outline="0" fieldPosition="0">
        <references count="2">
          <reference field="4294967294" count="1" selected="0">
            <x v="0"/>
          </reference>
          <reference field="4" count="1" selected="0">
            <x v="1"/>
          </reference>
        </references>
      </pivotArea>
    </chartFormat>
    <chartFormat chart="45"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3">
  <location ref="J31:N35" firstHeaderRow="1" firstDataRow="2" firstDataCol="1"/>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axis="axisCol"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axis="axisRow" showAll="0">
      <items count="3">
        <item x="0"/>
        <item x="1"/>
        <item t="default"/>
      </items>
    </pivotField>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10"/>
  </rowFields>
  <rowItems count="3">
    <i>
      <x/>
    </i>
    <i>
      <x v="1"/>
    </i>
    <i t="grand">
      <x/>
    </i>
  </rowItems>
  <colFields count="1">
    <field x="3"/>
  </colFields>
  <colItems count="4">
    <i>
      <x v="1"/>
    </i>
    <i>
      <x/>
    </i>
    <i>
      <x v="2"/>
    </i>
    <i t="grand">
      <x/>
    </i>
  </colItems>
  <dataFields count="1">
    <dataField name="Total Order" fld="0" subtotal="count" showDataAs="percentOfTotal" baseField="9" baseItem="0" numFmtId="10"/>
  </dataFields>
  <chartFormats count="16">
    <chartFormat chart="3"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19" format="2">
      <pivotArea type="data" outline="0" fieldPosition="0">
        <references count="2">
          <reference field="4294967294" count="1" selected="0">
            <x v="0"/>
          </reference>
          <reference field="10" count="1" selected="0">
            <x v="0"/>
          </reference>
        </references>
      </pivotArea>
    </chartFormat>
    <chartFormat chart="20" format="0" series="1">
      <pivotArea type="data" outline="0" fieldPosition="0">
        <references count="2">
          <reference field="4294967294" count="1" selected="0">
            <x v="0"/>
          </reference>
          <reference field="3" count="1" selected="0">
            <x v="1"/>
          </reference>
        </references>
      </pivotArea>
    </chartFormat>
    <chartFormat chart="20" format="1" series="1">
      <pivotArea type="data" outline="0" fieldPosition="0">
        <references count="2">
          <reference field="4294967294" count="1" selected="0">
            <x v="0"/>
          </reference>
          <reference field="3" count="1" selected="0">
            <x v="0"/>
          </reference>
        </references>
      </pivotArea>
    </chartFormat>
    <chartFormat chart="20" format="2" series="1">
      <pivotArea type="data" outline="0" fieldPosition="0">
        <references count="2">
          <reference field="4294967294" count="1" selected="0">
            <x v="0"/>
          </reference>
          <reference field="3" count="1" selected="0">
            <x v="2"/>
          </reference>
        </references>
      </pivotArea>
    </chartFormat>
    <chartFormat chart="25" format="6" series="1">
      <pivotArea type="data" outline="0" fieldPosition="0">
        <references count="2">
          <reference field="4294967294" count="1" selected="0">
            <x v="0"/>
          </reference>
          <reference field="3" count="1" selected="0">
            <x v="1"/>
          </reference>
        </references>
      </pivotArea>
    </chartFormat>
    <chartFormat chart="25" format="7" series="1">
      <pivotArea type="data" outline="0" fieldPosition="0">
        <references count="2">
          <reference field="4294967294" count="1" selected="0">
            <x v="0"/>
          </reference>
          <reference field="3" count="1" selected="0">
            <x v="0"/>
          </reference>
        </references>
      </pivotArea>
    </chartFormat>
    <chartFormat chart="25" format="8" series="1">
      <pivotArea type="data" outline="0" fieldPosition="0">
        <references count="2">
          <reference field="4294967294" count="1" selected="0">
            <x v="0"/>
          </reference>
          <reference field="3" count="1" selected="0">
            <x v="2"/>
          </reference>
        </references>
      </pivotArea>
    </chartFormat>
    <chartFormat chart="32" format="6" series="1">
      <pivotArea type="data" outline="0" fieldPosition="0">
        <references count="2">
          <reference field="4294967294" count="1" selected="0">
            <x v="0"/>
          </reference>
          <reference field="3" count="1" selected="0">
            <x v="1"/>
          </reference>
        </references>
      </pivotArea>
    </chartFormat>
    <chartFormat chart="32" format="7" series="1">
      <pivotArea type="data" outline="0" fieldPosition="0">
        <references count="2">
          <reference field="4294967294" count="1" selected="0">
            <x v="0"/>
          </reference>
          <reference field="3" count="1" selected="0">
            <x v="0"/>
          </reference>
        </references>
      </pivotArea>
    </chartFormat>
    <chartFormat chart="32"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filters count="1">
    <filter fld="1" type="dateBetween" evalOrder="-1" id="33" name="Order Date">
      <autoFilter ref="A1">
        <filterColumn colId="0">
          <customFilters and="1">
            <customFilter operator="greaterThanOrEqual" val="45931"/>
            <customFilter operator="lessThanOrEqual" val="459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2">
  <location ref="A166:C171" firstHeaderRow="1" firstDataRow="2" firstDataCol="1"/>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showAll="0" sortType="descending">
      <autoSortScope>
        <pivotArea dataOnly="0" outline="0" fieldPosition="0">
          <references count="1">
            <reference field="4294967294" count="1" selected="0">
              <x v="0"/>
            </reference>
          </references>
        </pivotArea>
      </autoSortScope>
    </pivotField>
    <pivotField axis="axisCol" showAll="0" sortType="descending">
      <items count="10">
        <item h="1" m="1" x="8"/>
        <item h="1" x="7"/>
        <item h="1" x="2"/>
        <item h="1" x="4"/>
        <item h="1" x="1"/>
        <item h="1" x="5"/>
        <item h="1" x="0"/>
        <item x="3"/>
        <item h="1" x="6"/>
        <item t="default"/>
      </items>
      <autoSortScope>
        <pivotArea dataOnly="0" outline="0" fieldPosition="0">
          <references count="1">
            <reference field="4294967294" count="1" selected="0">
              <x v="0"/>
            </reference>
          </references>
        </pivotArea>
      </autoSortScope>
    </pivotField>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7"/>
  </rowFields>
  <rowItems count="4">
    <i>
      <x v="2"/>
    </i>
    <i>
      <x/>
    </i>
    <i>
      <x v="1"/>
    </i>
    <i t="grand">
      <x/>
    </i>
  </rowItems>
  <colFields count="1">
    <field x="4"/>
  </colFields>
  <colItems count="2">
    <i>
      <x v="7"/>
    </i>
    <i t="grand">
      <x/>
    </i>
  </colItems>
  <dataFields count="1">
    <dataField name="Total Order" fld="0" subtotal="count" showDataAs="percentOfCol" baseField="9" baseItem="0" numFmtId="10"/>
  </dataFields>
  <chartFormats count="17">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0" series="1">
      <pivotArea type="data" outline="0" fieldPosition="0">
        <references count="2">
          <reference field="4294967294" count="1" selected="0">
            <x v="0"/>
          </reference>
          <reference field="4" count="1" selected="0">
            <x v="1"/>
          </reference>
        </references>
      </pivotArea>
    </chartFormat>
    <chartFormat chart="18" format="12" series="1">
      <pivotArea type="data" outline="0" fieldPosition="0">
        <references count="2">
          <reference field="4294967294" count="1" selected="0">
            <x v="0"/>
          </reference>
          <reference field="4" count="1" selected="0">
            <x v="1"/>
          </reference>
        </references>
      </pivotArea>
    </chartFormat>
    <chartFormat chart="21" format="0" series="1">
      <pivotArea type="data" outline="0" fieldPosition="0">
        <references count="2">
          <reference field="4294967294" count="1" selected="0">
            <x v="0"/>
          </reference>
          <reference field="4" count="1" selected="0">
            <x v="7"/>
          </reference>
        </references>
      </pivotArea>
    </chartFormat>
    <chartFormat chart="21" format="1">
      <pivotArea type="data" outline="0" fieldPosition="0">
        <references count="3">
          <reference field="4294967294" count="1" selected="0">
            <x v="0"/>
          </reference>
          <reference field="4" count="1" selected="0">
            <x v="7"/>
          </reference>
          <reference field="7" count="1" selected="0">
            <x v="0"/>
          </reference>
        </references>
      </pivotArea>
    </chartFormat>
    <chartFormat chart="21" format="2">
      <pivotArea type="data" outline="0" fieldPosition="0">
        <references count="3">
          <reference field="4294967294" count="1" selected="0">
            <x v="0"/>
          </reference>
          <reference field="4" count="1" selected="0">
            <x v="7"/>
          </reference>
          <reference field="7" count="1" selected="0">
            <x v="2"/>
          </reference>
        </references>
      </pivotArea>
    </chartFormat>
    <chartFormat chart="24" format="7" series="1">
      <pivotArea type="data" outline="0" fieldPosition="0">
        <references count="2">
          <reference field="4294967294" count="1" selected="0">
            <x v="0"/>
          </reference>
          <reference field="4" count="1" selected="0">
            <x v="7"/>
          </reference>
        </references>
      </pivotArea>
    </chartFormat>
    <chartFormat chart="24" format="8">
      <pivotArea type="data" outline="0" fieldPosition="0">
        <references count="3">
          <reference field="4294967294" count="1" selected="0">
            <x v="0"/>
          </reference>
          <reference field="4" count="1" selected="0">
            <x v="7"/>
          </reference>
          <reference field="7" count="1" selected="0">
            <x v="2"/>
          </reference>
        </references>
      </pivotArea>
    </chartFormat>
    <chartFormat chart="24" format="9">
      <pivotArea type="data" outline="0" fieldPosition="0">
        <references count="3">
          <reference field="4294967294" count="1" selected="0">
            <x v="0"/>
          </reference>
          <reference field="4" count="1" selected="0">
            <x v="7"/>
          </reference>
          <reference field="7" count="1" selected="0">
            <x v="0"/>
          </reference>
        </references>
      </pivotArea>
    </chartFormat>
    <chartFormat chart="24" format="10">
      <pivotArea type="data" outline="0" fieldPosition="0">
        <references count="3">
          <reference field="4294967294" count="1" selected="0">
            <x v="0"/>
          </reference>
          <reference field="4" count="1" selected="0">
            <x v="7"/>
          </reference>
          <reference field="7" count="1" selected="0">
            <x v="1"/>
          </reference>
        </references>
      </pivotArea>
    </chartFormat>
    <chartFormat chart="21" format="3">
      <pivotArea type="data" outline="0" fieldPosition="0">
        <references count="3">
          <reference field="4294967294" count="1" selected="0">
            <x v="0"/>
          </reference>
          <reference field="4" count="1" selected="0">
            <x v="7"/>
          </reference>
          <reference field="7" count="1" selected="0">
            <x v="1"/>
          </reference>
        </references>
      </pivotArea>
    </chartFormat>
    <chartFormat chart="31" format="15" series="1">
      <pivotArea type="data" outline="0" fieldPosition="0">
        <references count="2">
          <reference field="4294967294" count="1" selected="0">
            <x v="0"/>
          </reference>
          <reference field="4" count="1" selected="0">
            <x v="7"/>
          </reference>
        </references>
      </pivotArea>
    </chartFormat>
    <chartFormat chart="31" format="16">
      <pivotArea type="data" outline="0" fieldPosition="0">
        <references count="3">
          <reference field="4294967294" count="1" selected="0">
            <x v="0"/>
          </reference>
          <reference field="4" count="1" selected="0">
            <x v="7"/>
          </reference>
          <reference field="7" count="1" selected="0">
            <x v="2"/>
          </reference>
        </references>
      </pivotArea>
    </chartFormat>
    <chartFormat chart="31" format="17">
      <pivotArea type="data" outline="0" fieldPosition="0">
        <references count="3">
          <reference field="4294967294" count="1" selected="0">
            <x v="0"/>
          </reference>
          <reference field="4" count="1" selected="0">
            <x v="7"/>
          </reference>
          <reference field="7" count="1" selected="0">
            <x v="0"/>
          </reference>
        </references>
      </pivotArea>
    </chartFormat>
    <chartFormat chart="31" format="18">
      <pivotArea type="data" outline="0" fieldPosition="0">
        <references count="3">
          <reference field="4294967294" count="1" selected="0">
            <x v="0"/>
          </reference>
          <reference field="4" count="1" selected="0">
            <x v="7"/>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7">
  <location ref="A174:B177" firstHeaderRow="1" firstDataRow="1" firstDataCol="1"/>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showAll="0" sortType="descending">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Row" showAll="0">
      <items count="4">
        <item x="1"/>
        <item x="2"/>
        <item h="1" x="0"/>
        <item t="default"/>
      </items>
    </pivotField>
    <pivotField showAll="0" defaultSubtotal="0">
      <items count="6">
        <item x="0"/>
        <item x="1"/>
        <item x="2"/>
        <item x="3"/>
        <item x="4"/>
        <item x="5"/>
      </items>
    </pivotField>
    <pivotField showAll="0" defaultSubtotal="0">
      <items count="4">
        <item x="0"/>
        <item x="1"/>
        <item x="2"/>
        <item x="3"/>
      </items>
    </pivotField>
  </pivotFields>
  <rowFields count="1">
    <field x="12"/>
  </rowFields>
  <rowItems count="3">
    <i>
      <x/>
    </i>
    <i>
      <x v="1"/>
    </i>
    <i t="grand">
      <x/>
    </i>
  </rowItems>
  <colItems count="1">
    <i/>
  </colItems>
  <dataFields count="1">
    <dataField name="Total Order" fld="0" subtotal="count" showDataAs="percentOfCol" baseField="9" baseItem="0" numFmtId="10"/>
  </dataFields>
  <chartFormats count="12">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6" format="1">
      <pivotArea type="data" outline="0" fieldPosition="0">
        <references count="2">
          <reference field="4294967294" count="1" selected="0">
            <x v="0"/>
          </reference>
          <reference field="12" count="1" selected="0">
            <x v="1"/>
          </reference>
        </references>
      </pivotArea>
    </chartFormat>
    <chartFormat chart="28" format="5" series="1">
      <pivotArea type="data" outline="0" fieldPosition="0">
        <references count="1">
          <reference field="4294967294" count="1" selected="0">
            <x v="0"/>
          </reference>
        </references>
      </pivotArea>
    </chartFormat>
    <chartFormat chart="28" format="6">
      <pivotArea type="data" outline="0" fieldPosition="0">
        <references count="2">
          <reference field="4294967294" count="1" selected="0">
            <x v="0"/>
          </reference>
          <reference field="12" count="1" selected="0">
            <x v="0"/>
          </reference>
        </references>
      </pivotArea>
    </chartFormat>
    <chartFormat chart="28" format="7">
      <pivotArea type="data" outline="0" fieldPosition="0">
        <references count="2">
          <reference field="4294967294" count="1" selected="0">
            <x v="0"/>
          </reference>
          <reference field="12" count="1" selected="0">
            <x v="1"/>
          </reference>
        </references>
      </pivotArea>
    </chartFormat>
    <chartFormat chart="36" format="11" series="1">
      <pivotArea type="data" outline="0" fieldPosition="0">
        <references count="1">
          <reference field="4294967294" count="1" selected="0">
            <x v="0"/>
          </reference>
        </references>
      </pivotArea>
    </chartFormat>
    <chartFormat chart="36" format="12">
      <pivotArea type="data" outline="0" fieldPosition="0">
        <references count="2">
          <reference field="4294967294" count="1" selected="0">
            <x v="0"/>
          </reference>
          <reference field="12" count="1" selected="0">
            <x v="0"/>
          </reference>
        </references>
      </pivotArea>
    </chartFormat>
    <chartFormat chart="36" format="13">
      <pivotArea type="data" outline="0" fieldPosition="0">
        <references count="2">
          <reference field="4294967294" count="1" selected="0">
            <x v="0"/>
          </reference>
          <reference field="12" count="1" selected="0">
            <x v="1"/>
          </reference>
        </references>
      </pivotArea>
    </chartFormat>
    <chartFormat chart="26" format="2">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A73:B81" firstHeaderRow="1" firstDataRow="1" firstDataCol="1"/>
  <pivotFields count="15">
    <pivotField dataField="1" showAll="0"/>
    <pivotField numFmtId="14" showAll="0">
      <items count="15">
        <item x="0"/>
        <item x="1"/>
        <item x="2"/>
        <item x="3"/>
        <item x="4"/>
        <item x="5"/>
        <item x="6"/>
        <item x="7"/>
        <item x="8"/>
        <item x="9"/>
        <item x="10"/>
        <item x="11"/>
        <item x="12"/>
        <item x="13"/>
        <item t="default"/>
      </items>
    </pivotField>
    <pivotField numFmtId="14" showAll="0"/>
    <pivotField showAll="0" sortType="descending">
      <autoSortScope>
        <pivotArea dataOnly="0" outline="0" fieldPosition="0">
          <references count="1">
            <reference field="4294967294" count="1" selected="0">
              <x v="0"/>
            </reference>
          </references>
        </pivotArea>
      </autoSortScope>
    </pivotField>
    <pivotField axis="axisRow" showAll="0" sortType="descending">
      <items count="10">
        <item m="1" x="8"/>
        <item x="7"/>
        <item x="2"/>
        <item x="4"/>
        <item x="1"/>
        <item x="5"/>
        <item h="1" x="0"/>
        <item x="3"/>
        <item x="6"/>
        <item t="default"/>
      </items>
      <autoSortScope>
        <pivotArea dataOnly="0" outline="0" fieldPosition="0">
          <references count="1">
            <reference field="4294967294" count="1" selected="0">
              <x v="0"/>
            </reference>
          </references>
        </pivotArea>
      </autoSortScope>
    </pivotField>
    <pivotField showAll="0">
      <items count="6">
        <item x="4"/>
        <item x="2"/>
        <item x="0"/>
        <item x="1"/>
        <item x="3"/>
        <item t="default"/>
      </items>
    </pivotField>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4"/>
  </rowFields>
  <rowItems count="8">
    <i>
      <x v="1"/>
    </i>
    <i>
      <x v="5"/>
    </i>
    <i>
      <x v="7"/>
    </i>
    <i>
      <x v="4"/>
    </i>
    <i>
      <x v="3"/>
    </i>
    <i>
      <x v="2"/>
    </i>
    <i>
      <x v="8"/>
    </i>
    <i t="grand">
      <x/>
    </i>
  </rowItems>
  <colItems count="1">
    <i/>
  </colItems>
  <dataFields count="1">
    <dataField name="Total Order" fld="0" subtotal="count" showDataAs="percentOfTotal" baseField="9" baseItem="0" numFmtId="10"/>
  </dataFields>
  <chartFormats count="19">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4" count="1" selected="0">
            <x v="1"/>
          </reference>
        </references>
      </pivotArea>
    </chartFormat>
    <chartFormat chart="14" format="4">
      <pivotArea type="data" outline="0" fieldPosition="0">
        <references count="2">
          <reference field="4294967294" count="1" selected="0">
            <x v="0"/>
          </reference>
          <reference field="4" count="1" selected="0">
            <x v="5"/>
          </reference>
        </references>
      </pivotArea>
    </chartFormat>
    <chartFormat chart="14" format="5">
      <pivotArea type="data" outline="0" fieldPosition="0">
        <references count="2">
          <reference field="4294967294" count="1" selected="0">
            <x v="0"/>
          </reference>
          <reference field="4" count="1" selected="0">
            <x v="7"/>
          </reference>
        </references>
      </pivotArea>
    </chartFormat>
    <chartFormat chart="14" format="6">
      <pivotArea type="data" outline="0" fieldPosition="0">
        <references count="2">
          <reference field="4294967294" count="1" selected="0">
            <x v="0"/>
          </reference>
          <reference field="4" count="1" selected="0">
            <x v="4"/>
          </reference>
        </references>
      </pivotArea>
    </chartFormat>
    <chartFormat chart="14" format="7">
      <pivotArea type="data" outline="0" fieldPosition="0">
        <references count="2">
          <reference field="4294967294" count="1" selected="0">
            <x v="0"/>
          </reference>
          <reference field="4" count="1" selected="0">
            <x v="3"/>
          </reference>
        </references>
      </pivotArea>
    </chartFormat>
    <chartFormat chart="14" format="8">
      <pivotArea type="data" outline="0" fieldPosition="0">
        <references count="2">
          <reference field="4294967294" count="1" selected="0">
            <x v="0"/>
          </reference>
          <reference field="4" count="1" selected="0">
            <x v="2"/>
          </reference>
        </references>
      </pivotArea>
    </chartFormat>
    <chartFormat chart="14" format="9">
      <pivotArea type="data" outline="0" fieldPosition="0">
        <references count="2">
          <reference field="4294967294" count="1" selected="0">
            <x v="0"/>
          </reference>
          <reference field="4" count="1" selected="0">
            <x v="8"/>
          </reference>
        </references>
      </pivotArea>
    </chartFormat>
    <chartFormat chart="20" format="18" series="1">
      <pivotArea type="data" outline="0" fieldPosition="0">
        <references count="1">
          <reference field="4294967294" count="1" selected="0">
            <x v="0"/>
          </reference>
        </references>
      </pivotArea>
    </chartFormat>
    <chartFormat chart="20" format="19">
      <pivotArea type="data" outline="0" fieldPosition="0">
        <references count="2">
          <reference field="4294967294" count="1" selected="0">
            <x v="0"/>
          </reference>
          <reference field="4" count="1" selected="0">
            <x v="1"/>
          </reference>
        </references>
      </pivotArea>
    </chartFormat>
    <chartFormat chart="20" format="20">
      <pivotArea type="data" outline="0" fieldPosition="0">
        <references count="2">
          <reference field="4294967294" count="1" selected="0">
            <x v="0"/>
          </reference>
          <reference field="4" count="1" selected="0">
            <x v="5"/>
          </reference>
        </references>
      </pivotArea>
    </chartFormat>
    <chartFormat chart="20" format="21">
      <pivotArea type="data" outline="0" fieldPosition="0">
        <references count="2">
          <reference field="4294967294" count="1" selected="0">
            <x v="0"/>
          </reference>
          <reference field="4" count="1" selected="0">
            <x v="7"/>
          </reference>
        </references>
      </pivotArea>
    </chartFormat>
    <chartFormat chart="20" format="22">
      <pivotArea type="data" outline="0" fieldPosition="0">
        <references count="2">
          <reference field="4294967294" count="1" selected="0">
            <x v="0"/>
          </reference>
          <reference field="4" count="1" selected="0">
            <x v="4"/>
          </reference>
        </references>
      </pivotArea>
    </chartFormat>
    <chartFormat chart="20" format="23">
      <pivotArea type="data" outline="0" fieldPosition="0">
        <references count="2">
          <reference field="4294967294" count="1" selected="0">
            <x v="0"/>
          </reference>
          <reference field="4" count="1" selected="0">
            <x v="3"/>
          </reference>
        </references>
      </pivotArea>
    </chartFormat>
    <chartFormat chart="20" format="24">
      <pivotArea type="data" outline="0" fieldPosition="0">
        <references count="2">
          <reference field="4294967294" count="1" selected="0">
            <x v="0"/>
          </reference>
          <reference field="4" count="1" selected="0">
            <x v="2"/>
          </reference>
        </references>
      </pivotArea>
    </chartFormat>
    <chartFormat chart="20" format="25">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Monthly Disribution of Quality Issues (2024 - 2025) "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0">
  <location ref="A179:C192" firstHeaderRow="1" firstDataRow="2" firstDataCol="1"/>
  <pivotFields count="15">
    <pivotField dataField="1" showAll="0"/>
    <pivotField axis="axisRow" numFmtId="14" showAll="0">
      <items count="15">
        <item x="0"/>
        <item x="1"/>
        <item x="2"/>
        <item x="3"/>
        <item x="4"/>
        <item x="5"/>
        <item x="6"/>
        <item x="7"/>
        <item x="8"/>
        <item x="9"/>
        <item x="10"/>
        <item x="11"/>
        <item x="12"/>
        <item x="13"/>
        <item t="default"/>
      </items>
    </pivotField>
    <pivotField numFmtId="14" showAll="0"/>
    <pivotField showAll="0" sortType="descending">
      <autoSortScope>
        <pivotArea dataOnly="0" outline="0" fieldPosition="0">
          <references count="1">
            <reference field="4294967294" count="1" selected="0">
              <x v="0"/>
            </reference>
          </references>
        </pivotArea>
      </autoSortScope>
    </pivotField>
    <pivotField axis="axisCol" showAll="0" sortType="descending">
      <items count="10">
        <item h="1" m="1" x="8"/>
        <item h="1" x="7"/>
        <item h="1" x="2"/>
        <item h="1" x="4"/>
        <item h="1" x="1"/>
        <item h="1" x="5"/>
        <item h="1" x="0"/>
        <item x="3"/>
        <item h="1" x="6"/>
        <item t="default"/>
      </items>
      <autoSortScope>
        <pivotArea dataOnly="0" outline="0" fieldPosition="0">
          <references count="1">
            <reference field="4294967294" count="1" selected="0">
              <x v="0"/>
            </reference>
          </references>
        </pivotArea>
      </autoSortScope>
    </pivotField>
    <pivotField showAll="0">
      <items count="6">
        <item x="4"/>
        <item x="2"/>
        <item x="0"/>
        <item x="1"/>
        <item x="3"/>
        <item t="default"/>
      </items>
    </pivotField>
    <pivotField showAll="0">
      <items count="3">
        <item x="0"/>
        <item x="1"/>
        <item t="default"/>
      </items>
    </pivotField>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axis="axisRow" showAll="0" defaultSubtotal="0">
      <items count="6">
        <item sd="0" x="0"/>
        <item x="1"/>
        <item x="2"/>
        <item sd="0" x="3"/>
        <item x="4"/>
        <item sd="0" x="5"/>
      </items>
    </pivotField>
    <pivotField axis="axisRow" showAll="0" defaultSubtotal="0">
      <items count="4">
        <item sd="0" x="0"/>
        <item x="1"/>
        <item x="2"/>
        <item sd="0" x="3"/>
      </items>
    </pivotField>
  </pivotFields>
  <rowFields count="3">
    <field x="14"/>
    <field x="13"/>
    <field x="1"/>
  </rowFields>
  <rowItems count="12">
    <i>
      <x v="1"/>
    </i>
    <i r="1">
      <x v="4"/>
    </i>
    <i r="2">
      <x v="11"/>
    </i>
    <i r="2">
      <x v="12"/>
    </i>
    <i>
      <x v="2"/>
    </i>
    <i r="1">
      <x v="1"/>
    </i>
    <i r="2">
      <x v="1"/>
    </i>
    <i r="2">
      <x v="2"/>
    </i>
    <i r="2">
      <x v="3"/>
    </i>
    <i r="1">
      <x v="2"/>
    </i>
    <i r="2">
      <x v="4"/>
    </i>
    <i t="grand">
      <x/>
    </i>
  </rowItems>
  <colFields count="1">
    <field x="4"/>
  </colFields>
  <colItems count="2">
    <i>
      <x v="7"/>
    </i>
    <i t="grand">
      <x/>
    </i>
  </colItems>
  <dataFields count="1">
    <dataField name="Total Order" fld="0" subtotal="count" showDataAs="percentOfTotal" baseField="9" baseItem="0" numFmtId="10"/>
  </dataFields>
  <chartFormats count="14">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 chart="29" format="0" series="1">
      <pivotArea type="data" outline="0" fieldPosition="0">
        <references count="2">
          <reference field="4294967294" count="1" selected="0">
            <x v="0"/>
          </reference>
          <reference field="4" count="1" selected="0">
            <x v="7"/>
          </reference>
        </references>
      </pivotArea>
    </chartFormat>
    <chartFormat chart="29" format="1" series="1">
      <pivotArea type="data" outline="0" fieldPosition="0">
        <references count="2">
          <reference field="4294967294" count="1" selected="0">
            <x v="0"/>
          </reference>
          <reference field="4" count="1" selected="0">
            <x v="1"/>
          </reference>
        </references>
      </pivotArea>
    </chartFormat>
    <chartFormat chart="31" format="3" series="1">
      <pivotArea type="data" outline="0" fieldPosition="0">
        <references count="2">
          <reference field="4294967294" count="1" selected="0">
            <x v="0"/>
          </reference>
          <reference field="4" count="1" selected="0">
            <x v="7"/>
          </reference>
        </references>
      </pivotArea>
    </chartFormat>
    <chartFormat chart="32" format="0" series="1">
      <pivotArea type="data" outline="0" fieldPosition="0">
        <references count="2">
          <reference field="4294967294" count="1" selected="0">
            <x v="0"/>
          </reference>
          <reference field="4" count="1" selected="0">
            <x v="7"/>
          </reference>
        </references>
      </pivotArea>
    </chartFormat>
    <chartFormat chart="39" format="5" series="1">
      <pivotArea type="data" outline="0" fieldPosition="0">
        <references count="2">
          <reference field="4294967294" count="1" selected="0">
            <x v="0"/>
          </reference>
          <reference field="4" count="1" selected="0">
            <x v="7"/>
          </reference>
        </references>
      </pivotArea>
    </chartFormat>
    <chartFormat chart="39" format="6" series="1">
      <pivotArea type="data" outline="0" fieldPosition="0">
        <references count="1">
          <reference field="4294967294" count="1" selected="0">
            <x v="0"/>
          </reference>
        </references>
      </pivotArea>
    </chartFormat>
    <chartFormat chart="32" format="1"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6" name="PivotTable32"/>
    <pivotTable tabId="6" name="PivotTable25"/>
    <pivotTable tabId="6" name="PivotTable26"/>
    <pivotTable tabId="6" name="PivotTable27"/>
    <pivotTable tabId="6" name="PivotTable28"/>
    <pivotTable tabId="6" name="PivotTable29"/>
    <pivotTable tabId="6" name="Order Status per Year (2024 - 2025 ) "/>
    <pivotTable tabId="6" name="Order Status Distribution "/>
    <pivotTable tabId="6" name="Monthly Disribution of Quality Issues (2024 - 2025) "/>
    <pivotTable tabId="6" name="Monthly Breakdown of Service Failures: Customer Cancellations vs. Quality Issues (Nov 2024 – Apr 2025)"/>
    <pivotTable tabId="6" name="Order Count per Year (2024 - 2025) "/>
    <pivotTable tabId="6" name="Monthly Distribution of customer cancellation (Nov 2024 - Apr 2025) "/>
  </pivotTables>
  <data>
    <tabular pivotCacheId="1">
      <items count="5">
        <i x="4" s="1"/>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octor_Type" sourceName="Doctor Type">
  <pivotTables>
    <pivotTable tabId="6" name="PivotTable32"/>
    <pivotTable tabId="6" name="Order Status per Year (2024 - 2025 ) "/>
    <pivotTable tabId="6" name="Order Status Distribution "/>
    <pivotTable tabId="6" name="Monthly Disribution of Quality Issues (2024 - 2025) "/>
    <pivotTable tabId="6" name="Monthly Breakdown of Service Failures: Customer Cancellations vs. Quality Issues (Nov 2024 – Apr 2025)"/>
    <pivotTable tabId="6" name="Order Count per Year (2024 - 2025) "/>
    <pivotTable tabId="6" name="Monthly Distribution of customer cancellation (Nov 2024 - Apr 2025) "/>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ligner_Type" sourceName="Aligner Type">
  <pivotTables>
    <pivotTable tabId="6" name="PivotTable32"/>
    <pivotTable tabId="6" name="Order Status per Year (2024 - 2025 ) "/>
    <pivotTable tabId="6" name="Order Status Distribution "/>
    <pivotTable tabId="6" name="Monthly Disribution of Quality Issues (2024 - 2025) "/>
    <pivotTable tabId="6" name="Monthly Breakdown of Service Failures: Customer Cancellations vs. Quality Issues (Nov 2024 – Apr 2025)"/>
    <pivotTable tabId="6" name="Order Count per Year (2024 - 2025) "/>
    <pivotTable tabId="6" name="Monthly Distribution of customer cancellation (Nov 2024 - Apr 2025) "/>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rowHeight="241300"/>
  <slicer name="Doctor Type" cache="Slicer_Doctor_Type" caption="Doctor Type" rowHeight="241300"/>
  <slicer name="Aligner Type" cache="Slicer_Aligner_Type" caption="Aligner Type" rowHeight="241300"/>
</slicers>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34" Type="http://schemas.openxmlformats.org/officeDocument/2006/relationships/pivotTable" Target="../pivotTables/pivotTable34.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33" Type="http://schemas.openxmlformats.org/officeDocument/2006/relationships/pivotTable" Target="../pivotTables/pivotTable33.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29" Type="http://schemas.openxmlformats.org/officeDocument/2006/relationships/pivotTable" Target="../pivotTables/pivotTable29.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32" Type="http://schemas.openxmlformats.org/officeDocument/2006/relationships/pivotTable" Target="../pivotTables/pivotTable32.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pivotTable" Target="../pivotTables/pivotTable28.xml"/><Relationship Id="rId36" Type="http://schemas.openxmlformats.org/officeDocument/2006/relationships/drawing" Target="../drawings/drawing1.xml"/><Relationship Id="rId10" Type="http://schemas.openxmlformats.org/officeDocument/2006/relationships/pivotTable" Target="../pivotTables/pivotTable10.xml"/><Relationship Id="rId19" Type="http://schemas.openxmlformats.org/officeDocument/2006/relationships/pivotTable" Target="../pivotTables/pivotTable19.xml"/><Relationship Id="rId31" Type="http://schemas.openxmlformats.org/officeDocument/2006/relationships/pivotTable" Target="../pivotTables/pivotTable3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ivotTable" Target="../pivotTables/pivotTable27.xml"/><Relationship Id="rId30" Type="http://schemas.openxmlformats.org/officeDocument/2006/relationships/pivotTable" Target="../pivotTables/pivotTable30.xml"/><Relationship Id="rId35" Type="http://schemas.openxmlformats.org/officeDocument/2006/relationships/printerSettings" Target="../printerSettings/printerSettings1.bin"/><Relationship Id="rId8"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221"/>
  <sheetViews>
    <sheetView tabSelected="1" zoomScale="55" zoomScaleNormal="55" workbookViewId="0">
      <selection activeCell="K80" sqref="K80"/>
    </sheetView>
  </sheetViews>
  <sheetFormatPr defaultRowHeight="15" x14ac:dyDescent="0.25"/>
  <cols>
    <col min="1" max="1" width="19.85546875" customWidth="1"/>
    <col min="2" max="2" width="26.140625" customWidth="1"/>
    <col min="3" max="3" width="17.28515625" customWidth="1"/>
    <col min="4" max="4" width="16.28515625" customWidth="1"/>
    <col min="5" max="5" width="19.85546875" customWidth="1"/>
    <col min="6" max="6" width="16" customWidth="1"/>
    <col min="7" max="7" width="19.85546875" customWidth="1"/>
    <col min="8" max="8" width="16" customWidth="1"/>
    <col min="9" max="9" width="19.85546875" customWidth="1"/>
    <col min="10" max="10" width="23.5703125" customWidth="1"/>
    <col min="11" max="11" width="13.7109375" customWidth="1"/>
    <col min="12" max="12" width="15" customWidth="1"/>
    <col min="13" max="13" width="16.28515625" customWidth="1"/>
    <col min="14" max="14" width="9.42578125" customWidth="1"/>
    <col min="15" max="15" width="25.5703125" customWidth="1"/>
    <col min="16" max="16" width="17" customWidth="1"/>
    <col min="17" max="17" width="18" customWidth="1"/>
    <col min="18" max="18" width="17.28515625" customWidth="1"/>
    <col min="19" max="19" width="20.140625" customWidth="1"/>
    <col min="20" max="20" width="16.28515625" customWidth="1"/>
  </cols>
  <sheetData>
    <row r="3" spans="1:5" x14ac:dyDescent="0.25">
      <c r="A3" s="7" t="s">
        <v>231</v>
      </c>
      <c r="B3" t="s">
        <v>241</v>
      </c>
    </row>
    <row r="4" spans="1:5" x14ac:dyDescent="0.25">
      <c r="A4" s="8" t="s">
        <v>207</v>
      </c>
      <c r="B4" s="9">
        <v>119</v>
      </c>
      <c r="D4" t="s">
        <v>241</v>
      </c>
    </row>
    <row r="5" spans="1:5" x14ac:dyDescent="0.25">
      <c r="A5" s="8" t="s">
        <v>208</v>
      </c>
      <c r="B5" s="9">
        <v>49</v>
      </c>
      <c r="D5" s="9">
        <v>199</v>
      </c>
    </row>
    <row r="6" spans="1:5" x14ac:dyDescent="0.25">
      <c r="A6" s="8" t="s">
        <v>209</v>
      </c>
      <c r="B6" s="9">
        <v>31</v>
      </c>
      <c r="D6" t="s">
        <v>252</v>
      </c>
    </row>
    <row r="7" spans="1:5" x14ac:dyDescent="0.25">
      <c r="A7" s="8" t="s">
        <v>232</v>
      </c>
      <c r="B7" s="9">
        <v>199</v>
      </c>
      <c r="D7" s="9">
        <v>2</v>
      </c>
    </row>
    <row r="8" spans="1:5" x14ac:dyDescent="0.25">
      <c r="A8" s="7" t="s">
        <v>231</v>
      </c>
      <c r="B8" t="s">
        <v>241</v>
      </c>
    </row>
    <row r="9" spans="1:5" x14ac:dyDescent="0.25">
      <c r="A9" s="8" t="s">
        <v>216</v>
      </c>
      <c r="B9" s="11">
        <v>0.17499999999999999</v>
      </c>
      <c r="D9" s="7" t="s">
        <v>231</v>
      </c>
      <c r="E9" t="s">
        <v>241</v>
      </c>
    </row>
    <row r="10" spans="1:5" x14ac:dyDescent="0.25">
      <c r="A10" s="8" t="s">
        <v>214</v>
      </c>
      <c r="B10" s="11">
        <v>0.15</v>
      </c>
      <c r="D10" s="8" t="s">
        <v>225</v>
      </c>
      <c r="E10" s="11">
        <v>0.34673366834170855</v>
      </c>
    </row>
    <row r="11" spans="1:5" x14ac:dyDescent="0.25">
      <c r="A11" s="8" t="s">
        <v>212</v>
      </c>
      <c r="B11" s="11">
        <v>0.15</v>
      </c>
      <c r="D11" s="8" t="s">
        <v>226</v>
      </c>
      <c r="E11" s="11">
        <v>0.37688442211055279</v>
      </c>
    </row>
    <row r="12" spans="1:5" x14ac:dyDescent="0.25">
      <c r="A12" s="8" t="s">
        <v>210</v>
      </c>
      <c r="B12" s="11">
        <v>0.15</v>
      </c>
      <c r="D12" s="8" t="s">
        <v>224</v>
      </c>
      <c r="E12" s="11">
        <v>0.27638190954773867</v>
      </c>
    </row>
    <row r="13" spans="1:5" x14ac:dyDescent="0.25">
      <c r="A13" s="8" t="s">
        <v>213</v>
      </c>
      <c r="B13" s="11">
        <v>0.13750000000000001</v>
      </c>
      <c r="D13" s="8" t="s">
        <v>232</v>
      </c>
      <c r="E13" s="11">
        <v>1</v>
      </c>
    </row>
    <row r="14" spans="1:5" x14ac:dyDescent="0.25">
      <c r="A14" s="8" t="s">
        <v>211</v>
      </c>
      <c r="B14" s="11">
        <v>0.13750000000000001</v>
      </c>
    </row>
    <row r="15" spans="1:5" x14ac:dyDescent="0.25">
      <c r="A15" s="8" t="s">
        <v>215</v>
      </c>
      <c r="B15" s="11">
        <v>0.1</v>
      </c>
    </row>
    <row r="16" spans="1:5" x14ac:dyDescent="0.25">
      <c r="A16" s="8" t="s">
        <v>232</v>
      </c>
      <c r="B16" s="11">
        <v>1</v>
      </c>
    </row>
    <row r="17" spans="1:18" x14ac:dyDescent="0.25">
      <c r="D17" s="7" t="s">
        <v>231</v>
      </c>
      <c r="E17" t="s">
        <v>241</v>
      </c>
    </row>
    <row r="18" spans="1:18" x14ac:dyDescent="0.25">
      <c r="A18" s="7" t="s">
        <v>231</v>
      </c>
      <c r="B18" t="s">
        <v>241</v>
      </c>
      <c r="D18" s="8" t="s">
        <v>222</v>
      </c>
      <c r="E18" s="11">
        <v>0.52261306532663321</v>
      </c>
      <c r="G18" s="7" t="s">
        <v>231</v>
      </c>
      <c r="H18" t="s">
        <v>241</v>
      </c>
    </row>
    <row r="19" spans="1:18" x14ac:dyDescent="0.25">
      <c r="A19" s="8" t="s">
        <v>218</v>
      </c>
      <c r="B19" s="11">
        <v>0.23115577889447236</v>
      </c>
      <c r="D19" s="8" t="s">
        <v>223</v>
      </c>
      <c r="E19" s="11">
        <v>0.47738693467336685</v>
      </c>
      <c r="G19" s="8">
        <v>2024</v>
      </c>
      <c r="H19" s="11">
        <v>0.38190954773869346</v>
      </c>
      <c r="I19" s="7" t="s">
        <v>241</v>
      </c>
      <c r="J19" s="7" t="s">
        <v>233</v>
      </c>
    </row>
    <row r="20" spans="1:18" x14ac:dyDescent="0.25">
      <c r="A20" s="8" t="s">
        <v>219</v>
      </c>
      <c r="B20" s="11">
        <v>0.20603015075376885</v>
      </c>
      <c r="D20" s="8" t="s">
        <v>232</v>
      </c>
      <c r="E20" s="11">
        <v>1</v>
      </c>
      <c r="G20" s="8">
        <v>2025</v>
      </c>
      <c r="H20" s="11">
        <v>0.61809045226130654</v>
      </c>
      <c r="I20" s="7" t="s">
        <v>231</v>
      </c>
      <c r="J20" t="s">
        <v>207</v>
      </c>
      <c r="K20" t="s">
        <v>208</v>
      </c>
      <c r="L20" t="s">
        <v>209</v>
      </c>
      <c r="M20" t="s">
        <v>232</v>
      </c>
    </row>
    <row r="21" spans="1:18" x14ac:dyDescent="0.25">
      <c r="A21" s="8" t="s">
        <v>217</v>
      </c>
      <c r="B21" s="11">
        <v>0.20603015075376885</v>
      </c>
      <c r="G21" s="8" t="s">
        <v>232</v>
      </c>
      <c r="H21" s="11">
        <v>1</v>
      </c>
      <c r="I21" s="8">
        <v>2024</v>
      </c>
      <c r="J21" s="11">
        <v>0.21608040201005024</v>
      </c>
      <c r="K21" s="11">
        <v>8.5427135678391955E-2</v>
      </c>
      <c r="L21" s="11">
        <v>8.0402010050251257E-2</v>
      </c>
      <c r="M21" s="11">
        <v>0.38190954773869346</v>
      </c>
    </row>
    <row r="22" spans="1:18" x14ac:dyDescent="0.25">
      <c r="A22" s="8" t="s">
        <v>221</v>
      </c>
      <c r="B22" s="11">
        <v>0.20603015075376885</v>
      </c>
      <c r="I22" s="8">
        <v>2025</v>
      </c>
      <c r="J22" s="11">
        <v>0.38190954773869346</v>
      </c>
      <c r="K22" s="11">
        <v>0.16080402010050251</v>
      </c>
      <c r="L22" s="11">
        <v>7.5376884422110546E-2</v>
      </c>
      <c r="M22" s="11">
        <v>0.61809045226130654</v>
      </c>
    </row>
    <row r="23" spans="1:18" x14ac:dyDescent="0.25">
      <c r="A23" s="8" t="s">
        <v>220</v>
      </c>
      <c r="B23" s="11">
        <v>0.15075376884422109</v>
      </c>
      <c r="D23" s="11"/>
      <c r="I23" s="8" t="s">
        <v>232</v>
      </c>
      <c r="J23" s="11">
        <v>0.59798994974874375</v>
      </c>
      <c r="K23" s="11">
        <v>0.24623115577889448</v>
      </c>
      <c r="L23" s="11">
        <v>0.15577889447236182</v>
      </c>
      <c r="M23" s="11">
        <v>1</v>
      </c>
    </row>
    <row r="24" spans="1:18" x14ac:dyDescent="0.25">
      <c r="A24" s="8" t="s">
        <v>232</v>
      </c>
      <c r="B24" s="11">
        <v>1</v>
      </c>
    </row>
    <row r="26" spans="1:18" x14ac:dyDescent="0.25">
      <c r="A26" s="7" t="s">
        <v>240</v>
      </c>
      <c r="B26" s="7" t="s">
        <v>233</v>
      </c>
    </row>
    <row r="27" spans="1:18" x14ac:dyDescent="0.25">
      <c r="A27" s="7" t="s">
        <v>231</v>
      </c>
      <c r="B27" t="s">
        <v>208</v>
      </c>
      <c r="C27" t="s">
        <v>207</v>
      </c>
      <c r="D27" t="s">
        <v>209</v>
      </c>
      <c r="E27" t="s">
        <v>232</v>
      </c>
    </row>
    <row r="28" spans="1:18" x14ac:dyDescent="0.25">
      <c r="A28" s="8" t="s">
        <v>218</v>
      </c>
      <c r="B28" s="11">
        <v>0.28260869565217389</v>
      </c>
      <c r="C28" s="11">
        <v>0.54347826086956519</v>
      </c>
      <c r="D28" s="11">
        <v>0.17391304347826086</v>
      </c>
      <c r="E28" s="11">
        <v>1</v>
      </c>
    </row>
    <row r="29" spans="1:18" x14ac:dyDescent="0.25">
      <c r="A29" s="8" t="s">
        <v>219</v>
      </c>
      <c r="B29" s="11">
        <v>0.14634146341463414</v>
      </c>
      <c r="C29" s="11">
        <v>0.70731707317073167</v>
      </c>
      <c r="D29" s="11">
        <v>0.14634146341463414</v>
      </c>
      <c r="E29" s="11">
        <v>1</v>
      </c>
    </row>
    <row r="30" spans="1:18" x14ac:dyDescent="0.25">
      <c r="A30" s="8" t="s">
        <v>217</v>
      </c>
      <c r="B30" s="11">
        <v>0.24390243902439024</v>
      </c>
      <c r="C30" s="11">
        <v>0.63414634146341464</v>
      </c>
      <c r="D30" s="11">
        <v>0.12195121951219512</v>
      </c>
      <c r="E30" s="11">
        <v>1</v>
      </c>
    </row>
    <row r="31" spans="1:18" x14ac:dyDescent="0.25">
      <c r="A31" s="8" t="s">
        <v>221</v>
      </c>
      <c r="B31" s="11">
        <v>0.29268292682926828</v>
      </c>
      <c r="C31" s="11">
        <v>0.51219512195121952</v>
      </c>
      <c r="D31" s="11">
        <v>0.1951219512195122</v>
      </c>
      <c r="E31" s="11">
        <v>1</v>
      </c>
      <c r="G31" s="7" t="s">
        <v>231</v>
      </c>
      <c r="H31" t="s">
        <v>241</v>
      </c>
      <c r="J31" s="7" t="s">
        <v>241</v>
      </c>
      <c r="K31" s="7" t="s">
        <v>233</v>
      </c>
    </row>
    <row r="32" spans="1:18" x14ac:dyDescent="0.25">
      <c r="A32" s="8" t="s">
        <v>220</v>
      </c>
      <c r="B32" s="11">
        <v>0.26666666666666666</v>
      </c>
      <c r="C32" s="11">
        <v>0.6</v>
      </c>
      <c r="D32" s="11">
        <v>0.13333333333333333</v>
      </c>
      <c r="E32" s="11">
        <v>1</v>
      </c>
      <c r="G32" s="8">
        <v>2024</v>
      </c>
      <c r="H32" s="11">
        <v>0.38190954773869346</v>
      </c>
      <c r="I32" s="11"/>
      <c r="J32" s="7" t="s">
        <v>231</v>
      </c>
      <c r="K32" t="s">
        <v>207</v>
      </c>
      <c r="L32" t="s">
        <v>208</v>
      </c>
      <c r="M32" t="s">
        <v>209</v>
      </c>
      <c r="N32" t="s">
        <v>232</v>
      </c>
      <c r="Q32" s="7" t="s">
        <v>241</v>
      </c>
      <c r="R32" s="7" t="s">
        <v>233</v>
      </c>
    </row>
    <row r="33" spans="1:18" x14ac:dyDescent="0.25">
      <c r="A33" s="8" t="s">
        <v>232</v>
      </c>
      <c r="B33" s="11">
        <v>0.24623115577889448</v>
      </c>
      <c r="C33" s="11">
        <v>0.59798994974874375</v>
      </c>
      <c r="D33" s="11">
        <v>0.15577889447236182</v>
      </c>
      <c r="E33" s="11">
        <v>1</v>
      </c>
      <c r="G33" s="8">
        <v>2025</v>
      </c>
      <c r="H33" s="11">
        <v>0.61809045226130654</v>
      </c>
      <c r="J33" s="8">
        <v>2024</v>
      </c>
      <c r="K33" s="11">
        <v>0.21608040201005024</v>
      </c>
      <c r="L33" s="11">
        <v>8.5427135678391955E-2</v>
      </c>
      <c r="M33" s="11">
        <v>8.0402010050251257E-2</v>
      </c>
      <c r="N33" s="11">
        <v>0.38190954773869346</v>
      </c>
      <c r="Q33" s="7" t="s">
        <v>231</v>
      </c>
      <c r="R33" t="s">
        <v>232</v>
      </c>
    </row>
    <row r="34" spans="1:18" x14ac:dyDescent="0.25">
      <c r="G34" s="8" t="s">
        <v>232</v>
      </c>
      <c r="H34" s="11">
        <v>1</v>
      </c>
      <c r="J34" s="8">
        <v>2025</v>
      </c>
      <c r="K34" s="11">
        <v>0.38190954773869346</v>
      </c>
      <c r="L34" s="11">
        <v>0.16080402010050251</v>
      </c>
      <c r="M34" s="11">
        <v>7.5376884422110546E-2</v>
      </c>
      <c r="N34" s="11">
        <v>0.61809045226130654</v>
      </c>
      <c r="Q34" s="15" t="s">
        <v>232</v>
      </c>
      <c r="R34" s="11" t="e">
        <v>#DIV/0!</v>
      </c>
    </row>
    <row r="35" spans="1:18" x14ac:dyDescent="0.25">
      <c r="J35" s="8" t="s">
        <v>232</v>
      </c>
      <c r="K35" s="11">
        <v>0.59798994974874375</v>
      </c>
      <c r="L35" s="11">
        <v>0.24623115577889448</v>
      </c>
      <c r="M35" s="11">
        <v>0.15577889447236182</v>
      </c>
      <c r="N35" s="11">
        <v>1</v>
      </c>
    </row>
    <row r="37" spans="1:18" x14ac:dyDescent="0.25">
      <c r="A37" s="8"/>
      <c r="B37" s="11"/>
      <c r="C37" s="11"/>
      <c r="D37" s="11"/>
      <c r="E37" s="11"/>
    </row>
    <row r="38" spans="1:18" x14ac:dyDescent="0.25">
      <c r="A38" s="8"/>
      <c r="B38" s="11"/>
      <c r="C38" s="11"/>
      <c r="D38" s="11"/>
      <c r="E38" s="11"/>
    </row>
    <row r="39" spans="1:18" x14ac:dyDescent="0.25">
      <c r="A39" s="8"/>
      <c r="B39" s="11"/>
      <c r="C39" s="11"/>
      <c r="D39" s="11"/>
      <c r="E39" s="11"/>
    </row>
    <row r="40" spans="1:18" x14ac:dyDescent="0.25">
      <c r="A40" s="8"/>
      <c r="B40" s="11"/>
      <c r="C40" s="11"/>
      <c r="D40" s="11"/>
      <c r="E40" s="11"/>
    </row>
    <row r="41" spans="1:18" x14ac:dyDescent="0.25">
      <c r="A41" s="8"/>
      <c r="B41" s="11"/>
      <c r="C41" s="11"/>
      <c r="D41" s="11"/>
      <c r="E41" s="11"/>
    </row>
    <row r="42" spans="1:18" x14ac:dyDescent="0.25">
      <c r="A42" s="8"/>
      <c r="B42" s="11"/>
      <c r="C42" s="11"/>
      <c r="D42" s="11"/>
      <c r="E42" s="11"/>
    </row>
    <row r="44" spans="1:18" x14ac:dyDescent="0.25">
      <c r="A44" s="7" t="s">
        <v>240</v>
      </c>
      <c r="B44" s="7" t="s">
        <v>233</v>
      </c>
    </row>
    <row r="45" spans="1:18" x14ac:dyDescent="0.25">
      <c r="A45" s="7" t="s">
        <v>231</v>
      </c>
      <c r="B45" t="s">
        <v>222</v>
      </c>
      <c r="C45" t="s">
        <v>223</v>
      </c>
      <c r="D45" t="s">
        <v>232</v>
      </c>
    </row>
    <row r="46" spans="1:18" x14ac:dyDescent="0.25">
      <c r="A46" s="8" t="s">
        <v>218</v>
      </c>
      <c r="B46" s="11">
        <v>0.54347826086956519</v>
      </c>
      <c r="C46" s="11">
        <v>0.45652173913043476</v>
      </c>
      <c r="D46" s="11">
        <v>1</v>
      </c>
    </row>
    <row r="47" spans="1:18" x14ac:dyDescent="0.25">
      <c r="A47" s="8" t="s">
        <v>219</v>
      </c>
      <c r="B47" s="11">
        <v>0.46341463414634149</v>
      </c>
      <c r="C47" s="11">
        <v>0.53658536585365857</v>
      </c>
      <c r="D47" s="11">
        <v>1</v>
      </c>
    </row>
    <row r="48" spans="1:18" x14ac:dyDescent="0.25">
      <c r="A48" s="8" t="s">
        <v>217</v>
      </c>
      <c r="B48" s="11">
        <v>0.51219512195121952</v>
      </c>
      <c r="C48" s="11">
        <v>0.48780487804878048</v>
      </c>
      <c r="D48" s="11">
        <v>1</v>
      </c>
    </row>
    <row r="49" spans="1:6" x14ac:dyDescent="0.25">
      <c r="A49" s="8" t="s">
        <v>221</v>
      </c>
      <c r="B49" s="11">
        <v>0.48780487804878048</v>
      </c>
      <c r="C49" s="11">
        <v>0.51219512195121952</v>
      </c>
      <c r="D49" s="11">
        <v>1</v>
      </c>
    </row>
    <row r="50" spans="1:6" x14ac:dyDescent="0.25">
      <c r="A50" s="8" t="s">
        <v>220</v>
      </c>
      <c r="B50" s="11">
        <v>0.6333333333333333</v>
      </c>
      <c r="C50" s="11">
        <v>0.36666666666666664</v>
      </c>
      <c r="D50" s="11">
        <v>1</v>
      </c>
    </row>
    <row r="51" spans="1:6" x14ac:dyDescent="0.25">
      <c r="A51" s="8" t="s">
        <v>232</v>
      </c>
      <c r="B51" s="11">
        <v>0.52261306532663321</v>
      </c>
      <c r="C51" s="11">
        <v>0.47738693467336685</v>
      </c>
      <c r="D51" s="11">
        <v>1</v>
      </c>
    </row>
    <row r="53" spans="1:6" x14ac:dyDescent="0.25">
      <c r="A53" s="7" t="s">
        <v>231</v>
      </c>
      <c r="B53" t="s">
        <v>241</v>
      </c>
      <c r="E53" s="7" t="s">
        <v>231</v>
      </c>
      <c r="F53" t="s">
        <v>241</v>
      </c>
    </row>
    <row r="54" spans="1:6" x14ac:dyDescent="0.25">
      <c r="A54" s="8" t="s">
        <v>226</v>
      </c>
      <c r="B54" s="11">
        <v>0.37688442211055279</v>
      </c>
      <c r="E54" s="8" t="s">
        <v>234</v>
      </c>
      <c r="F54" s="11">
        <v>0.4020100502512563</v>
      </c>
    </row>
    <row r="55" spans="1:6" x14ac:dyDescent="0.25">
      <c r="A55" s="8" t="s">
        <v>225</v>
      </c>
      <c r="B55" s="11">
        <v>0.34673366834170855</v>
      </c>
      <c r="E55" s="8" t="s">
        <v>235</v>
      </c>
      <c r="F55" s="11">
        <v>0.59798994974874375</v>
      </c>
    </row>
    <row r="56" spans="1:6" x14ac:dyDescent="0.25">
      <c r="A56" s="8" t="s">
        <v>224</v>
      </c>
      <c r="B56" s="11">
        <v>0.27638190954773867</v>
      </c>
      <c r="E56" s="8" t="s">
        <v>232</v>
      </c>
      <c r="F56" s="11">
        <v>1</v>
      </c>
    </row>
    <row r="57" spans="1:6" x14ac:dyDescent="0.25">
      <c r="A57" s="8" t="s">
        <v>232</v>
      </c>
      <c r="B57" s="11">
        <v>1</v>
      </c>
    </row>
    <row r="59" spans="1:6" x14ac:dyDescent="0.25">
      <c r="A59" s="7" t="s">
        <v>241</v>
      </c>
      <c r="B59" s="7" t="s">
        <v>233</v>
      </c>
    </row>
    <row r="60" spans="1:6" x14ac:dyDescent="0.25">
      <c r="A60" s="7" t="s">
        <v>231</v>
      </c>
      <c r="B60" t="s">
        <v>207</v>
      </c>
      <c r="C60" t="s">
        <v>208</v>
      </c>
      <c r="D60" t="s">
        <v>209</v>
      </c>
      <c r="E60" t="s">
        <v>232</v>
      </c>
    </row>
    <row r="61" spans="1:6" x14ac:dyDescent="0.25">
      <c r="A61" s="8" t="s">
        <v>226</v>
      </c>
      <c r="B61" s="11">
        <v>0.58666666666666667</v>
      </c>
      <c r="C61" s="11">
        <v>0.26666666666666666</v>
      </c>
      <c r="D61" s="11">
        <v>0.14666666666666667</v>
      </c>
      <c r="E61" s="11">
        <v>1</v>
      </c>
    </row>
    <row r="62" spans="1:6" x14ac:dyDescent="0.25">
      <c r="A62" s="8" t="s">
        <v>225</v>
      </c>
      <c r="B62" s="11">
        <v>0.6376811594202898</v>
      </c>
      <c r="C62" s="11">
        <v>0.21739130434782608</v>
      </c>
      <c r="D62" s="11">
        <v>0.14492753623188406</v>
      </c>
      <c r="E62" s="11">
        <v>1</v>
      </c>
    </row>
    <row r="63" spans="1:6" x14ac:dyDescent="0.25">
      <c r="A63" s="8" t="s">
        <v>224</v>
      </c>
      <c r="B63" s="11">
        <v>0.5636363636363636</v>
      </c>
      <c r="C63" s="11">
        <v>0.25454545454545452</v>
      </c>
      <c r="D63" s="11">
        <v>0.18181818181818182</v>
      </c>
      <c r="E63" s="11">
        <v>1</v>
      </c>
    </row>
    <row r="64" spans="1:6" x14ac:dyDescent="0.25">
      <c r="A64" s="8" t="s">
        <v>232</v>
      </c>
      <c r="B64" s="11">
        <v>0.59798994974874375</v>
      </c>
      <c r="C64" s="11">
        <v>0.24623115577889448</v>
      </c>
      <c r="D64" s="11">
        <v>0.15577889447236182</v>
      </c>
      <c r="E64" s="11">
        <v>1</v>
      </c>
    </row>
    <row r="66" spans="1:9" x14ac:dyDescent="0.25">
      <c r="A66" s="7" t="s">
        <v>241</v>
      </c>
      <c r="B66" s="7" t="s">
        <v>233</v>
      </c>
    </row>
    <row r="67" spans="1:9" x14ac:dyDescent="0.25">
      <c r="A67" s="7" t="s">
        <v>231</v>
      </c>
      <c r="B67" t="s">
        <v>216</v>
      </c>
      <c r="C67" t="s">
        <v>211</v>
      </c>
      <c r="D67" t="s">
        <v>213</v>
      </c>
      <c r="E67" t="s">
        <v>210</v>
      </c>
      <c r="F67" t="s">
        <v>214</v>
      </c>
      <c r="G67" t="s">
        <v>212</v>
      </c>
      <c r="H67" t="s">
        <v>215</v>
      </c>
      <c r="I67" t="s">
        <v>232</v>
      </c>
    </row>
    <row r="68" spans="1:9" x14ac:dyDescent="0.25">
      <c r="A68" s="8" t="s">
        <v>226</v>
      </c>
      <c r="B68" s="11">
        <v>0.22580645161290322</v>
      </c>
      <c r="C68" s="11">
        <v>0.16129032258064516</v>
      </c>
      <c r="D68" s="11">
        <v>6.4516129032258063E-2</v>
      </c>
      <c r="E68" s="11">
        <v>0.19354838709677419</v>
      </c>
      <c r="F68" s="11">
        <v>0.19354838709677419</v>
      </c>
      <c r="G68" s="11">
        <v>6.4516129032258063E-2</v>
      </c>
      <c r="H68" s="11">
        <v>9.6774193548387094E-2</v>
      </c>
      <c r="I68" s="11">
        <v>1</v>
      </c>
    </row>
    <row r="69" spans="1:9" x14ac:dyDescent="0.25">
      <c r="A69" s="8" t="s">
        <v>225</v>
      </c>
      <c r="B69" s="11">
        <v>0.12</v>
      </c>
      <c r="C69" s="11">
        <v>0.12</v>
      </c>
      <c r="D69" s="11">
        <v>0.24</v>
      </c>
      <c r="E69" s="11">
        <v>0.2</v>
      </c>
      <c r="F69" s="11">
        <v>0.12</v>
      </c>
      <c r="G69" s="11">
        <v>0.16</v>
      </c>
      <c r="H69" s="11">
        <v>0.04</v>
      </c>
      <c r="I69" s="11">
        <v>1</v>
      </c>
    </row>
    <row r="70" spans="1:9" x14ac:dyDescent="0.25">
      <c r="A70" s="8" t="s">
        <v>224</v>
      </c>
      <c r="B70" s="11">
        <v>0.16666666666666666</v>
      </c>
      <c r="C70" s="11">
        <v>0.125</v>
      </c>
      <c r="D70" s="11">
        <v>0.125</v>
      </c>
      <c r="E70" s="11">
        <v>4.1666666666666664E-2</v>
      </c>
      <c r="F70" s="11">
        <v>0.125</v>
      </c>
      <c r="G70" s="11">
        <v>0.25</v>
      </c>
      <c r="H70" s="11">
        <v>0.16666666666666666</v>
      </c>
      <c r="I70" s="11">
        <v>1</v>
      </c>
    </row>
    <row r="71" spans="1:9" x14ac:dyDescent="0.25">
      <c r="A71" s="8" t="s">
        <v>232</v>
      </c>
      <c r="B71" s="11">
        <v>0.17499999999999999</v>
      </c>
      <c r="C71" s="11">
        <v>0.13750000000000001</v>
      </c>
      <c r="D71" s="11">
        <v>0.13750000000000001</v>
      </c>
      <c r="E71" s="11">
        <v>0.15</v>
      </c>
      <c r="F71" s="11">
        <v>0.15</v>
      </c>
      <c r="G71" s="11">
        <v>0.15</v>
      </c>
      <c r="H71" s="11">
        <v>0.1</v>
      </c>
      <c r="I71" s="11">
        <v>1</v>
      </c>
    </row>
    <row r="73" spans="1:9" x14ac:dyDescent="0.25">
      <c r="A73" s="7" t="s">
        <v>231</v>
      </c>
      <c r="B73" t="s">
        <v>241</v>
      </c>
    </row>
    <row r="74" spans="1:9" x14ac:dyDescent="0.25">
      <c r="A74" s="8" t="s">
        <v>216</v>
      </c>
      <c r="B74" s="11">
        <v>0.17499999999999999</v>
      </c>
    </row>
    <row r="75" spans="1:9" x14ac:dyDescent="0.25">
      <c r="A75" s="8" t="s">
        <v>214</v>
      </c>
      <c r="B75" s="11">
        <v>0.15</v>
      </c>
    </row>
    <row r="76" spans="1:9" x14ac:dyDescent="0.25">
      <c r="A76" s="8" t="s">
        <v>212</v>
      </c>
      <c r="B76" s="11">
        <v>0.15</v>
      </c>
    </row>
    <row r="77" spans="1:9" x14ac:dyDescent="0.25">
      <c r="A77" s="8" t="s">
        <v>210</v>
      </c>
      <c r="B77" s="11">
        <v>0.15</v>
      </c>
    </row>
    <row r="78" spans="1:9" x14ac:dyDescent="0.25">
      <c r="A78" s="8" t="s">
        <v>213</v>
      </c>
      <c r="B78" s="11">
        <v>0.13750000000000001</v>
      </c>
    </row>
    <row r="79" spans="1:9" x14ac:dyDescent="0.25">
      <c r="A79" s="8" t="s">
        <v>211</v>
      </c>
      <c r="B79" s="11">
        <v>0.13750000000000001</v>
      </c>
    </row>
    <row r="80" spans="1:9" x14ac:dyDescent="0.25">
      <c r="A80" s="8" t="s">
        <v>215</v>
      </c>
      <c r="B80" s="11">
        <v>0.1</v>
      </c>
    </row>
    <row r="81" spans="1:9" x14ac:dyDescent="0.25">
      <c r="A81" s="8" t="s">
        <v>232</v>
      </c>
      <c r="B81" s="11">
        <v>1</v>
      </c>
    </row>
    <row r="83" spans="1:9" x14ac:dyDescent="0.25">
      <c r="A83" s="7" t="s">
        <v>241</v>
      </c>
      <c r="B83" s="7" t="s">
        <v>233</v>
      </c>
    </row>
    <row r="84" spans="1:9" x14ac:dyDescent="0.25">
      <c r="A84" s="7" t="s">
        <v>231</v>
      </c>
      <c r="B84" t="s">
        <v>216</v>
      </c>
      <c r="C84" t="s">
        <v>232</v>
      </c>
    </row>
    <row r="85" spans="1:9" x14ac:dyDescent="0.25">
      <c r="A85" s="8" t="s">
        <v>221</v>
      </c>
      <c r="B85" s="11">
        <v>0.21428571428571427</v>
      </c>
      <c r="C85" s="11">
        <v>0.21428571428571427</v>
      </c>
    </row>
    <row r="86" spans="1:9" x14ac:dyDescent="0.25">
      <c r="A86" s="8" t="s">
        <v>220</v>
      </c>
      <c r="B86" s="11">
        <v>7.1428571428571425E-2</v>
      </c>
      <c r="C86" s="11">
        <v>7.1428571428571425E-2</v>
      </c>
    </row>
    <row r="87" spans="1:9" x14ac:dyDescent="0.25">
      <c r="A87" s="8" t="s">
        <v>218</v>
      </c>
      <c r="B87" s="11">
        <v>0.2857142857142857</v>
      </c>
      <c r="C87" s="11">
        <v>0.2857142857142857</v>
      </c>
    </row>
    <row r="88" spans="1:9" x14ac:dyDescent="0.25">
      <c r="A88" s="8" t="s">
        <v>219</v>
      </c>
      <c r="B88" s="11">
        <v>7.1428571428571425E-2</v>
      </c>
      <c r="C88" s="11">
        <v>7.1428571428571425E-2</v>
      </c>
    </row>
    <row r="89" spans="1:9" x14ac:dyDescent="0.25">
      <c r="A89" s="8" t="s">
        <v>217</v>
      </c>
      <c r="B89" s="11">
        <v>0.35714285714285715</v>
      </c>
      <c r="C89" s="11">
        <v>0.35714285714285715</v>
      </c>
    </row>
    <row r="90" spans="1:9" x14ac:dyDescent="0.25">
      <c r="A90" s="8" t="s">
        <v>232</v>
      </c>
      <c r="B90" s="11">
        <v>1</v>
      </c>
      <c r="C90" s="11">
        <v>1</v>
      </c>
    </row>
    <row r="92" spans="1:9" x14ac:dyDescent="0.25">
      <c r="A92" s="7" t="s">
        <v>241</v>
      </c>
      <c r="B92" s="7" t="s">
        <v>233</v>
      </c>
    </row>
    <row r="93" spans="1:9" x14ac:dyDescent="0.25">
      <c r="A93" s="7" t="s">
        <v>231</v>
      </c>
      <c r="B93" t="s">
        <v>216</v>
      </c>
      <c r="C93" t="s">
        <v>214</v>
      </c>
      <c r="D93" t="s">
        <v>212</v>
      </c>
      <c r="E93" t="s">
        <v>210</v>
      </c>
      <c r="F93" t="s">
        <v>213</v>
      </c>
      <c r="G93" t="s">
        <v>211</v>
      </c>
      <c r="H93" t="s">
        <v>215</v>
      </c>
      <c r="I93" t="s">
        <v>232</v>
      </c>
    </row>
    <row r="94" spans="1:9" x14ac:dyDescent="0.25">
      <c r="A94" s="8" t="s">
        <v>221</v>
      </c>
      <c r="B94" s="11">
        <v>0.15</v>
      </c>
      <c r="C94" s="11">
        <v>0.2</v>
      </c>
      <c r="D94" s="11">
        <v>0.15</v>
      </c>
      <c r="E94" s="11">
        <v>0.05</v>
      </c>
      <c r="F94" s="11">
        <v>0.1</v>
      </c>
      <c r="G94" s="11">
        <v>0.25</v>
      </c>
      <c r="H94" s="11">
        <v>0.1</v>
      </c>
      <c r="I94" s="11">
        <v>1</v>
      </c>
    </row>
    <row r="95" spans="1:9" x14ac:dyDescent="0.25">
      <c r="A95" s="8" t="s">
        <v>220</v>
      </c>
      <c r="B95" s="11">
        <v>8.3333333333333329E-2</v>
      </c>
      <c r="C95" s="11">
        <v>0.16666666666666666</v>
      </c>
      <c r="D95" s="11">
        <v>8.3333333333333329E-2</v>
      </c>
      <c r="E95" s="11">
        <v>0.33333333333333331</v>
      </c>
      <c r="F95" s="11">
        <v>8.3333333333333329E-2</v>
      </c>
      <c r="G95" s="11">
        <v>0.16666666666666666</v>
      </c>
      <c r="H95" s="11">
        <v>8.3333333333333329E-2</v>
      </c>
      <c r="I95" s="11">
        <v>1</v>
      </c>
    </row>
    <row r="96" spans="1:9" x14ac:dyDescent="0.25">
      <c r="A96" s="8" t="s">
        <v>218</v>
      </c>
      <c r="B96" s="11">
        <v>0.19047619047619047</v>
      </c>
      <c r="C96" s="11">
        <v>0.14285714285714285</v>
      </c>
      <c r="D96" s="11">
        <v>4.7619047619047616E-2</v>
      </c>
      <c r="E96" s="11">
        <v>0.23809523809523808</v>
      </c>
      <c r="F96" s="11">
        <v>0.14285714285714285</v>
      </c>
      <c r="G96" s="11">
        <v>0.14285714285714285</v>
      </c>
      <c r="H96" s="11">
        <v>9.5238095238095233E-2</v>
      </c>
      <c r="I96" s="11">
        <v>1</v>
      </c>
    </row>
    <row r="97" spans="1:20" x14ac:dyDescent="0.25">
      <c r="A97" s="8" t="s">
        <v>219</v>
      </c>
      <c r="B97" s="11">
        <v>8.3333333333333329E-2</v>
      </c>
      <c r="C97" s="11">
        <v>0.16666666666666666</v>
      </c>
      <c r="D97" s="11">
        <v>0.25</v>
      </c>
      <c r="E97" s="11">
        <v>8.3333333333333329E-2</v>
      </c>
      <c r="F97" s="11">
        <v>0.25</v>
      </c>
      <c r="G97" s="11">
        <v>8.3333333333333329E-2</v>
      </c>
      <c r="H97" s="11">
        <v>8.3333333333333329E-2</v>
      </c>
      <c r="I97" s="11">
        <v>1</v>
      </c>
    </row>
    <row r="98" spans="1:20" x14ac:dyDescent="0.25">
      <c r="A98" s="8" t="s">
        <v>217</v>
      </c>
      <c r="B98" s="11">
        <v>0.33333333333333331</v>
      </c>
      <c r="C98" s="11">
        <v>6.6666666666666666E-2</v>
      </c>
      <c r="D98" s="11">
        <v>0.26666666666666666</v>
      </c>
      <c r="E98" s="11">
        <v>6.6666666666666666E-2</v>
      </c>
      <c r="F98" s="11">
        <v>0.13333333333333333</v>
      </c>
      <c r="G98" s="11">
        <v>0</v>
      </c>
      <c r="H98" s="11">
        <v>0.13333333333333333</v>
      </c>
      <c r="I98" s="11">
        <v>1</v>
      </c>
    </row>
    <row r="99" spans="1:20" x14ac:dyDescent="0.25">
      <c r="A99" s="8" t="s">
        <v>232</v>
      </c>
      <c r="B99" s="11">
        <v>0.17499999999999999</v>
      </c>
      <c r="C99" s="11">
        <v>0.15</v>
      </c>
      <c r="D99" s="11">
        <v>0.15</v>
      </c>
      <c r="E99" s="11">
        <v>0.15</v>
      </c>
      <c r="F99" s="11">
        <v>0.13750000000000001</v>
      </c>
      <c r="G99" s="11">
        <v>0.13750000000000001</v>
      </c>
      <c r="H99" s="11">
        <v>0.1</v>
      </c>
      <c r="I99" s="11">
        <v>1</v>
      </c>
    </row>
    <row r="102" spans="1:20" x14ac:dyDescent="0.25">
      <c r="A102" s="7" t="s">
        <v>241</v>
      </c>
      <c r="B102" s="7" t="s">
        <v>233</v>
      </c>
    </row>
    <row r="103" spans="1:20" x14ac:dyDescent="0.25">
      <c r="A103" s="7" t="s">
        <v>231</v>
      </c>
      <c r="B103" t="s">
        <v>216</v>
      </c>
      <c r="C103" t="s">
        <v>214</v>
      </c>
      <c r="D103" t="s">
        <v>212</v>
      </c>
      <c r="E103" t="s">
        <v>210</v>
      </c>
      <c r="F103" t="s">
        <v>213</v>
      </c>
      <c r="G103" t="s">
        <v>211</v>
      </c>
      <c r="H103" t="s">
        <v>215</v>
      </c>
      <c r="I103" t="s">
        <v>232</v>
      </c>
    </row>
    <row r="104" spans="1:20" x14ac:dyDescent="0.25">
      <c r="A104" s="8" t="s">
        <v>221</v>
      </c>
      <c r="B104" s="11">
        <v>0.21428571428571427</v>
      </c>
      <c r="C104" s="11">
        <v>0.33333333333333331</v>
      </c>
      <c r="D104" s="11">
        <v>0.25</v>
      </c>
      <c r="E104" s="11">
        <v>8.3333333333333329E-2</v>
      </c>
      <c r="F104" s="11">
        <v>0.18181818181818182</v>
      </c>
      <c r="G104" s="11">
        <v>0.45454545454545453</v>
      </c>
      <c r="H104" s="11">
        <v>0.25</v>
      </c>
      <c r="I104" s="11">
        <v>0.25</v>
      </c>
    </row>
    <row r="105" spans="1:20" x14ac:dyDescent="0.25">
      <c r="A105" s="8" t="s">
        <v>220</v>
      </c>
      <c r="B105" s="11">
        <v>7.1428571428571425E-2</v>
      </c>
      <c r="C105" s="11">
        <v>0.16666666666666666</v>
      </c>
      <c r="D105" s="11">
        <v>8.3333333333333329E-2</v>
      </c>
      <c r="E105" s="11">
        <v>0.33333333333333331</v>
      </c>
      <c r="F105" s="11">
        <v>9.0909090909090912E-2</v>
      </c>
      <c r="G105" s="11">
        <v>0.18181818181818182</v>
      </c>
      <c r="H105" s="11">
        <v>0.125</v>
      </c>
      <c r="I105" s="11">
        <v>0.15</v>
      </c>
    </row>
    <row r="106" spans="1:20" x14ac:dyDescent="0.25">
      <c r="A106" s="8" t="s">
        <v>218</v>
      </c>
      <c r="B106" s="11">
        <v>0.2857142857142857</v>
      </c>
      <c r="C106" s="11">
        <v>0.25</v>
      </c>
      <c r="D106" s="11">
        <v>8.3333333333333329E-2</v>
      </c>
      <c r="E106" s="11">
        <v>0.41666666666666669</v>
      </c>
      <c r="F106" s="11">
        <v>0.27272727272727271</v>
      </c>
      <c r="G106" s="11">
        <v>0.27272727272727271</v>
      </c>
      <c r="H106" s="11">
        <v>0.25</v>
      </c>
      <c r="I106" s="11">
        <v>0.26250000000000001</v>
      </c>
    </row>
    <row r="107" spans="1:20" x14ac:dyDescent="0.25">
      <c r="A107" s="8" t="s">
        <v>219</v>
      </c>
      <c r="B107" s="11">
        <v>7.1428571428571425E-2</v>
      </c>
      <c r="C107" s="11">
        <v>0.16666666666666666</v>
      </c>
      <c r="D107" s="11">
        <v>0.25</v>
      </c>
      <c r="E107" s="11">
        <v>8.3333333333333329E-2</v>
      </c>
      <c r="F107" s="11">
        <v>0.27272727272727271</v>
      </c>
      <c r="G107" s="11">
        <v>9.0909090909090912E-2</v>
      </c>
      <c r="H107" s="11">
        <v>0.125</v>
      </c>
      <c r="I107" s="11">
        <v>0.15</v>
      </c>
      <c r="L107" s="7" t="s">
        <v>241</v>
      </c>
      <c r="M107" s="7" t="s">
        <v>233</v>
      </c>
    </row>
    <row r="108" spans="1:20" x14ac:dyDescent="0.25">
      <c r="A108" s="8" t="s">
        <v>217</v>
      </c>
      <c r="B108" s="11">
        <v>0.35714285714285715</v>
      </c>
      <c r="C108" s="11">
        <v>8.3333333333333329E-2</v>
      </c>
      <c r="D108" s="11">
        <v>0.33333333333333331</v>
      </c>
      <c r="E108" s="11">
        <v>8.3333333333333329E-2</v>
      </c>
      <c r="F108" s="11">
        <v>0.18181818181818182</v>
      </c>
      <c r="G108" s="11">
        <v>0</v>
      </c>
      <c r="H108" s="11">
        <v>0.25</v>
      </c>
      <c r="I108" s="11">
        <v>0.1875</v>
      </c>
      <c r="L108" s="7" t="s">
        <v>231</v>
      </c>
      <c r="M108" t="s">
        <v>216</v>
      </c>
      <c r="N108" t="s">
        <v>211</v>
      </c>
      <c r="O108" t="s">
        <v>213</v>
      </c>
      <c r="P108" t="s">
        <v>210</v>
      </c>
      <c r="Q108" t="s">
        <v>214</v>
      </c>
      <c r="R108" t="s">
        <v>212</v>
      </c>
      <c r="S108" t="s">
        <v>215</v>
      </c>
      <c r="T108" t="s">
        <v>232</v>
      </c>
    </row>
    <row r="109" spans="1:20" x14ac:dyDescent="0.25">
      <c r="A109" s="8" t="s">
        <v>232</v>
      </c>
      <c r="B109" s="11">
        <v>1</v>
      </c>
      <c r="C109" s="11">
        <v>1</v>
      </c>
      <c r="D109" s="11">
        <v>1</v>
      </c>
      <c r="E109" s="11">
        <v>1</v>
      </c>
      <c r="F109" s="11">
        <v>1</v>
      </c>
      <c r="G109" s="11">
        <v>1</v>
      </c>
      <c r="H109" s="11">
        <v>1</v>
      </c>
      <c r="I109" s="11">
        <v>1</v>
      </c>
      <c r="L109" s="8" t="s">
        <v>208</v>
      </c>
      <c r="M109" s="11">
        <v>0.2857142857142857</v>
      </c>
      <c r="N109" s="11">
        <v>0.22448979591836735</v>
      </c>
      <c r="O109" s="11">
        <v>0</v>
      </c>
      <c r="P109" s="11">
        <v>0.24489795918367346</v>
      </c>
      <c r="Q109" s="11">
        <v>0</v>
      </c>
      <c r="R109" s="11">
        <v>0.24489795918367346</v>
      </c>
      <c r="S109" s="11">
        <v>0</v>
      </c>
      <c r="T109" s="11">
        <v>1</v>
      </c>
    </row>
    <row r="110" spans="1:20" x14ac:dyDescent="0.25">
      <c r="L110" s="8" t="s">
        <v>209</v>
      </c>
      <c r="M110" s="11">
        <v>0</v>
      </c>
      <c r="N110" s="11">
        <v>0</v>
      </c>
      <c r="O110" s="11">
        <v>0.35483870967741937</v>
      </c>
      <c r="P110" s="11">
        <v>0</v>
      </c>
      <c r="Q110" s="11">
        <v>0.38709677419354838</v>
      </c>
      <c r="R110" s="11">
        <v>0</v>
      </c>
      <c r="S110" s="11">
        <v>0.25806451612903225</v>
      </c>
      <c r="T110" s="11">
        <v>1</v>
      </c>
    </row>
    <row r="111" spans="1:20" x14ac:dyDescent="0.25">
      <c r="L111" s="8" t="s">
        <v>232</v>
      </c>
      <c r="M111" s="11">
        <v>0.17499999999999999</v>
      </c>
      <c r="N111" s="11">
        <v>0.13750000000000001</v>
      </c>
      <c r="O111" s="11">
        <v>0.13750000000000001</v>
      </c>
      <c r="P111" s="11">
        <v>0.15</v>
      </c>
      <c r="Q111" s="11">
        <v>0.15</v>
      </c>
      <c r="R111" s="11">
        <v>0.15</v>
      </c>
      <c r="S111" s="11">
        <v>0.1</v>
      </c>
      <c r="T111" s="11">
        <v>1</v>
      </c>
    </row>
    <row r="112" spans="1:20" x14ac:dyDescent="0.25">
      <c r="A112" s="7" t="s">
        <v>241</v>
      </c>
      <c r="B112" s="7" t="s">
        <v>233</v>
      </c>
    </row>
    <row r="113" spans="1:9" x14ac:dyDescent="0.25">
      <c r="A113" s="7" t="s">
        <v>231</v>
      </c>
      <c r="B113" t="s">
        <v>226</v>
      </c>
      <c r="C113" t="s">
        <v>225</v>
      </c>
      <c r="D113" t="s">
        <v>224</v>
      </c>
      <c r="E113" t="s">
        <v>232</v>
      </c>
    </row>
    <row r="114" spans="1:9" x14ac:dyDescent="0.25">
      <c r="A114" s="8" t="s">
        <v>222</v>
      </c>
      <c r="B114" s="11">
        <v>0.52</v>
      </c>
      <c r="C114" s="11">
        <v>0.56521739130434778</v>
      </c>
      <c r="D114" s="11">
        <v>0.47272727272727272</v>
      </c>
      <c r="E114" s="11">
        <v>0.52261306532663321</v>
      </c>
    </row>
    <row r="115" spans="1:9" x14ac:dyDescent="0.25">
      <c r="A115" s="8" t="s">
        <v>223</v>
      </c>
      <c r="B115" s="11">
        <v>0.48</v>
      </c>
      <c r="C115" s="11">
        <v>0.43478260869565216</v>
      </c>
      <c r="D115" s="11">
        <v>0.52727272727272723</v>
      </c>
      <c r="E115" s="11">
        <v>0.47738693467336685</v>
      </c>
    </row>
    <row r="116" spans="1:9" x14ac:dyDescent="0.25">
      <c r="A116" s="8" t="s">
        <v>232</v>
      </c>
      <c r="B116" s="11">
        <v>1</v>
      </c>
      <c r="C116" s="11">
        <v>1</v>
      </c>
      <c r="D116" s="11">
        <v>1</v>
      </c>
      <c r="E116" s="11">
        <v>1</v>
      </c>
    </row>
    <row r="117" spans="1:9" x14ac:dyDescent="0.25">
      <c r="A117" s="7" t="s">
        <v>241</v>
      </c>
      <c r="B117" s="7" t="s">
        <v>233</v>
      </c>
    </row>
    <row r="118" spans="1:9" x14ac:dyDescent="0.25">
      <c r="A118" s="7" t="s">
        <v>231</v>
      </c>
      <c r="B118" t="s">
        <v>207</v>
      </c>
      <c r="C118" t="s">
        <v>208</v>
      </c>
      <c r="D118" t="s">
        <v>209</v>
      </c>
      <c r="E118" t="s">
        <v>232</v>
      </c>
    </row>
    <row r="119" spans="1:9" x14ac:dyDescent="0.25">
      <c r="A119" s="8" t="s">
        <v>222</v>
      </c>
      <c r="B119" s="11">
        <v>0.50420168067226889</v>
      </c>
      <c r="C119" s="11">
        <v>0.51020408163265307</v>
      </c>
      <c r="D119" s="11">
        <v>0.61290322580645162</v>
      </c>
      <c r="E119" s="11">
        <v>0.52261306532663321</v>
      </c>
    </row>
    <row r="120" spans="1:9" x14ac:dyDescent="0.25">
      <c r="A120" s="8" t="s">
        <v>223</v>
      </c>
      <c r="B120" s="11">
        <v>0.49579831932773111</v>
      </c>
      <c r="C120" s="11">
        <v>0.48979591836734693</v>
      </c>
      <c r="D120" s="11">
        <v>0.38709677419354838</v>
      </c>
      <c r="E120" s="11">
        <v>0.47738693467336685</v>
      </c>
    </row>
    <row r="121" spans="1:9" x14ac:dyDescent="0.25">
      <c r="A121" s="8" t="s">
        <v>232</v>
      </c>
      <c r="B121" s="11">
        <v>1</v>
      </c>
      <c r="C121" s="11">
        <v>1</v>
      </c>
      <c r="D121" s="11">
        <v>1</v>
      </c>
      <c r="E121" s="11">
        <v>1</v>
      </c>
    </row>
    <row r="123" spans="1:9" x14ac:dyDescent="0.25">
      <c r="A123" s="7" t="s">
        <v>241</v>
      </c>
      <c r="B123" s="7" t="s">
        <v>233</v>
      </c>
    </row>
    <row r="124" spans="1:9" x14ac:dyDescent="0.25">
      <c r="A124" s="7" t="s">
        <v>231</v>
      </c>
      <c r="B124" t="s">
        <v>216</v>
      </c>
      <c r="C124" t="s">
        <v>211</v>
      </c>
      <c r="D124" t="s">
        <v>213</v>
      </c>
      <c r="E124" t="s">
        <v>210</v>
      </c>
      <c r="F124" t="s">
        <v>214</v>
      </c>
      <c r="G124" t="s">
        <v>212</v>
      </c>
      <c r="H124" t="s">
        <v>215</v>
      </c>
      <c r="I124" t="s">
        <v>232</v>
      </c>
    </row>
    <row r="125" spans="1:9" x14ac:dyDescent="0.25">
      <c r="A125" s="8" t="s">
        <v>222</v>
      </c>
      <c r="B125" s="11">
        <v>0.11363636363636363</v>
      </c>
      <c r="C125" s="11">
        <v>0.18181818181818182</v>
      </c>
      <c r="D125" s="11">
        <v>0.11363636363636363</v>
      </c>
      <c r="E125" s="11">
        <v>0.15909090909090909</v>
      </c>
      <c r="F125" s="11">
        <v>0.18181818181818182</v>
      </c>
      <c r="G125" s="11">
        <v>0.11363636363636363</v>
      </c>
      <c r="H125" s="11">
        <v>0.13636363636363635</v>
      </c>
      <c r="I125" s="11">
        <v>1</v>
      </c>
    </row>
    <row r="126" spans="1:9" x14ac:dyDescent="0.25">
      <c r="A126" s="8" t="s">
        <v>223</v>
      </c>
      <c r="B126" s="11">
        <v>0.25</v>
      </c>
      <c r="C126" s="11">
        <v>8.3333333333333329E-2</v>
      </c>
      <c r="D126" s="11">
        <v>0.16666666666666666</v>
      </c>
      <c r="E126" s="11">
        <v>0.1388888888888889</v>
      </c>
      <c r="F126" s="11">
        <v>0.1111111111111111</v>
      </c>
      <c r="G126" s="11">
        <v>0.19444444444444445</v>
      </c>
      <c r="H126" s="11">
        <v>5.5555555555555552E-2</v>
      </c>
      <c r="I126" s="11">
        <v>1</v>
      </c>
    </row>
    <row r="127" spans="1:9" x14ac:dyDescent="0.25">
      <c r="A127" s="8" t="s">
        <v>232</v>
      </c>
      <c r="B127" s="11">
        <v>0.17499999999999999</v>
      </c>
      <c r="C127" s="11">
        <v>0.13750000000000001</v>
      </c>
      <c r="D127" s="11">
        <v>0.13750000000000001</v>
      </c>
      <c r="E127" s="11">
        <v>0.15</v>
      </c>
      <c r="F127" s="11">
        <v>0.15</v>
      </c>
      <c r="G127" s="11">
        <v>0.15</v>
      </c>
      <c r="H127" s="11">
        <v>0.1</v>
      </c>
      <c r="I127" s="11">
        <v>1</v>
      </c>
    </row>
    <row r="129" spans="1:4" x14ac:dyDescent="0.25">
      <c r="A129" s="7" t="s">
        <v>240</v>
      </c>
      <c r="B129" s="7" t="s">
        <v>233</v>
      </c>
    </row>
    <row r="130" spans="1:4" x14ac:dyDescent="0.25">
      <c r="A130" s="7" t="s">
        <v>231</v>
      </c>
      <c r="B130" t="s">
        <v>234</v>
      </c>
      <c r="C130" t="s">
        <v>235</v>
      </c>
      <c r="D130" t="s">
        <v>232</v>
      </c>
    </row>
    <row r="131" spans="1:4" x14ac:dyDescent="0.25">
      <c r="A131" s="8" t="s">
        <v>242</v>
      </c>
      <c r="B131" s="11"/>
      <c r="C131" s="11"/>
      <c r="D131" s="11"/>
    </row>
    <row r="132" spans="1:4" x14ac:dyDescent="0.25">
      <c r="A132" s="12" t="s">
        <v>243</v>
      </c>
      <c r="B132" s="11">
        <v>2.0100502512562814E-2</v>
      </c>
      <c r="C132" s="11">
        <v>5.5276381909547742E-2</v>
      </c>
      <c r="D132" s="11">
        <v>7.5376884422110546E-2</v>
      </c>
    </row>
    <row r="133" spans="1:4" x14ac:dyDescent="0.25">
      <c r="A133" s="12" t="s">
        <v>244</v>
      </c>
      <c r="B133" s="11">
        <v>6.030150753768844E-2</v>
      </c>
      <c r="C133" s="11">
        <v>9.0452261306532666E-2</v>
      </c>
      <c r="D133" s="11">
        <v>0.15075376884422109</v>
      </c>
    </row>
    <row r="134" spans="1:4" x14ac:dyDescent="0.25">
      <c r="A134" s="12" t="s">
        <v>245</v>
      </c>
      <c r="B134" s="11">
        <v>8.5427135678391955E-2</v>
      </c>
      <c r="C134" s="11">
        <v>7.0351758793969849E-2</v>
      </c>
      <c r="D134" s="11">
        <v>0.15577889447236182</v>
      </c>
    </row>
    <row r="135" spans="1:4" x14ac:dyDescent="0.25">
      <c r="A135" s="8" t="s">
        <v>246</v>
      </c>
      <c r="B135" s="11"/>
      <c r="C135" s="11"/>
      <c r="D135" s="11"/>
    </row>
    <row r="136" spans="1:4" x14ac:dyDescent="0.25">
      <c r="A136" s="12" t="s">
        <v>247</v>
      </c>
      <c r="B136" s="11">
        <v>6.5326633165829151E-2</v>
      </c>
      <c r="C136" s="11">
        <v>9.0452261306532666E-2</v>
      </c>
      <c r="D136" s="11">
        <v>0.15577889447236182</v>
      </c>
    </row>
    <row r="137" spans="1:4" x14ac:dyDescent="0.25">
      <c r="A137" s="12" t="s">
        <v>248</v>
      </c>
      <c r="B137" s="11">
        <v>5.0251256281407038E-2</v>
      </c>
      <c r="C137" s="11">
        <v>9.0452261306532666E-2</v>
      </c>
      <c r="D137" s="11">
        <v>0.1407035175879397</v>
      </c>
    </row>
    <row r="138" spans="1:4" x14ac:dyDescent="0.25">
      <c r="A138" s="12" t="s">
        <v>249</v>
      </c>
      <c r="B138" s="11">
        <v>5.5276381909547742E-2</v>
      </c>
      <c r="C138" s="11">
        <v>0.10050251256281408</v>
      </c>
      <c r="D138" s="11">
        <v>0.15577889447236182</v>
      </c>
    </row>
    <row r="139" spans="1:4" x14ac:dyDescent="0.25">
      <c r="A139" s="12" t="s">
        <v>250</v>
      </c>
      <c r="B139" s="11">
        <v>6.030150753768844E-2</v>
      </c>
      <c r="C139" s="11">
        <v>9.0452261306532666E-2</v>
      </c>
      <c r="D139" s="11">
        <v>0.15075376884422109</v>
      </c>
    </row>
    <row r="140" spans="1:4" x14ac:dyDescent="0.25">
      <c r="A140" s="12" t="s">
        <v>251</v>
      </c>
      <c r="B140" s="11">
        <v>5.0251256281407036E-3</v>
      </c>
      <c r="C140" s="11">
        <v>1.0050251256281407E-2</v>
      </c>
      <c r="D140" s="11">
        <v>1.507537688442211E-2</v>
      </c>
    </row>
    <row r="141" spans="1:4" x14ac:dyDescent="0.25">
      <c r="A141" s="8" t="s">
        <v>232</v>
      </c>
      <c r="B141" s="11">
        <v>0.4020100502512563</v>
      </c>
      <c r="C141" s="11">
        <v>0.59798994974874375</v>
      </c>
      <c r="D141" s="11">
        <v>1</v>
      </c>
    </row>
    <row r="143" spans="1:4" x14ac:dyDescent="0.25">
      <c r="A143" s="7" t="s">
        <v>240</v>
      </c>
      <c r="B143" s="7" t="s">
        <v>233</v>
      </c>
    </row>
    <row r="144" spans="1:4" x14ac:dyDescent="0.25">
      <c r="A144" s="7" t="s">
        <v>231</v>
      </c>
      <c r="B144" t="s">
        <v>232</v>
      </c>
    </row>
    <row r="145" spans="1:2" x14ac:dyDescent="0.25">
      <c r="A145" s="8" t="s">
        <v>232</v>
      </c>
      <c r="B145" s="11" t="e">
        <v>#DIV/0!</v>
      </c>
    </row>
    <row r="162" spans="1:3" x14ac:dyDescent="0.25">
      <c r="A162" s="7" t="s">
        <v>240</v>
      </c>
      <c r="B162" s="7" t="s">
        <v>233</v>
      </c>
    </row>
    <row r="163" spans="1:3" x14ac:dyDescent="0.25">
      <c r="A163" s="7" t="s">
        <v>231</v>
      </c>
      <c r="B163" t="s">
        <v>232</v>
      </c>
    </row>
    <row r="164" spans="1:3" x14ac:dyDescent="0.25">
      <c r="A164" s="8" t="s">
        <v>232</v>
      </c>
      <c r="B164" s="11" t="e">
        <v>#DIV/0!</v>
      </c>
    </row>
    <row r="166" spans="1:3" x14ac:dyDescent="0.25">
      <c r="A166" s="7" t="s">
        <v>241</v>
      </c>
      <c r="B166" s="7" t="s">
        <v>233</v>
      </c>
    </row>
    <row r="167" spans="1:3" x14ac:dyDescent="0.25">
      <c r="A167" s="7" t="s">
        <v>231</v>
      </c>
      <c r="B167" t="s">
        <v>212</v>
      </c>
      <c r="C167" t="s">
        <v>232</v>
      </c>
    </row>
    <row r="168" spans="1:3" x14ac:dyDescent="0.25">
      <c r="A168" s="8" t="s">
        <v>224</v>
      </c>
      <c r="B168" s="11">
        <v>0.5</v>
      </c>
      <c r="C168" s="11">
        <v>0.5</v>
      </c>
    </row>
    <row r="169" spans="1:3" x14ac:dyDescent="0.25">
      <c r="A169" s="8" t="s">
        <v>225</v>
      </c>
      <c r="B169" s="11">
        <v>0.33333333333333331</v>
      </c>
      <c r="C169" s="11">
        <v>0.33333333333333331</v>
      </c>
    </row>
    <row r="170" spans="1:3" x14ac:dyDescent="0.25">
      <c r="A170" s="8" t="s">
        <v>226</v>
      </c>
      <c r="B170" s="11">
        <v>0.16666666666666666</v>
      </c>
      <c r="C170" s="11">
        <v>0.16666666666666666</v>
      </c>
    </row>
    <row r="171" spans="1:3" x14ac:dyDescent="0.25">
      <c r="A171" s="8" t="s">
        <v>232</v>
      </c>
      <c r="B171" s="11">
        <v>1</v>
      </c>
      <c r="C171" s="11">
        <v>1</v>
      </c>
    </row>
    <row r="174" spans="1:3" x14ac:dyDescent="0.25">
      <c r="A174" s="7" t="s">
        <v>231</v>
      </c>
      <c r="B174" t="s">
        <v>241</v>
      </c>
    </row>
    <row r="175" spans="1:3" x14ac:dyDescent="0.25">
      <c r="A175" s="8" t="s">
        <v>237</v>
      </c>
      <c r="B175" s="11">
        <v>0.61250000000000004</v>
      </c>
    </row>
    <row r="176" spans="1:3" x14ac:dyDescent="0.25">
      <c r="A176" s="8" t="s">
        <v>238</v>
      </c>
      <c r="B176" s="11">
        <v>0.38750000000000001</v>
      </c>
    </row>
    <row r="177" spans="1:3" x14ac:dyDescent="0.25">
      <c r="A177" s="8" t="s">
        <v>232</v>
      </c>
      <c r="B177" s="11">
        <v>1</v>
      </c>
    </row>
    <row r="179" spans="1:3" x14ac:dyDescent="0.25">
      <c r="A179" s="7" t="s">
        <v>241</v>
      </c>
      <c r="B179" s="7" t="s">
        <v>233</v>
      </c>
    </row>
    <row r="180" spans="1:3" x14ac:dyDescent="0.25">
      <c r="A180" s="7" t="s">
        <v>231</v>
      </c>
      <c r="B180" t="s">
        <v>212</v>
      </c>
      <c r="C180" t="s">
        <v>232</v>
      </c>
    </row>
    <row r="181" spans="1:3" x14ac:dyDescent="0.25">
      <c r="A181" s="8" t="s">
        <v>242</v>
      </c>
      <c r="B181" s="11"/>
      <c r="C181" s="11"/>
    </row>
    <row r="182" spans="1:3" x14ac:dyDescent="0.25">
      <c r="A182" s="10" t="s">
        <v>253</v>
      </c>
      <c r="B182" s="11"/>
      <c r="C182" s="11"/>
    </row>
    <row r="183" spans="1:3" x14ac:dyDescent="0.25">
      <c r="A183" s="14" t="s">
        <v>244</v>
      </c>
      <c r="B183" s="11">
        <v>0.25</v>
      </c>
      <c r="C183" s="11">
        <v>0.25</v>
      </c>
    </row>
    <row r="184" spans="1:3" x14ac:dyDescent="0.25">
      <c r="A184" s="14" t="s">
        <v>245</v>
      </c>
      <c r="B184" s="11">
        <v>0.16666666666666666</v>
      </c>
      <c r="C184" s="11">
        <v>0.16666666666666666</v>
      </c>
    </row>
    <row r="185" spans="1:3" x14ac:dyDescent="0.25">
      <c r="A185" s="8" t="s">
        <v>246</v>
      </c>
      <c r="B185" s="11"/>
      <c r="C185" s="11"/>
    </row>
    <row r="186" spans="1:3" x14ac:dyDescent="0.25">
      <c r="A186" s="10" t="s">
        <v>254</v>
      </c>
      <c r="B186" s="11"/>
      <c r="C186" s="11"/>
    </row>
    <row r="187" spans="1:3" x14ac:dyDescent="0.25">
      <c r="A187" s="14" t="s">
        <v>247</v>
      </c>
      <c r="B187" s="11">
        <v>0.16666666666666666</v>
      </c>
      <c r="C187" s="11">
        <v>0.16666666666666666</v>
      </c>
    </row>
    <row r="188" spans="1:3" x14ac:dyDescent="0.25">
      <c r="A188" s="14" t="s">
        <v>248</v>
      </c>
      <c r="B188" s="11">
        <v>8.3333333333333329E-2</v>
      </c>
      <c r="C188" s="11">
        <v>8.3333333333333329E-2</v>
      </c>
    </row>
    <row r="189" spans="1:3" x14ac:dyDescent="0.25">
      <c r="A189" s="14" t="s">
        <v>249</v>
      </c>
      <c r="B189" s="11">
        <v>0.16666666666666666</v>
      </c>
      <c r="C189" s="11">
        <v>0.16666666666666666</v>
      </c>
    </row>
    <row r="190" spans="1:3" x14ac:dyDescent="0.25">
      <c r="A190" s="10" t="s">
        <v>255</v>
      </c>
      <c r="B190" s="11"/>
      <c r="C190" s="11"/>
    </row>
    <row r="191" spans="1:3" x14ac:dyDescent="0.25">
      <c r="A191" s="14" t="s">
        <v>250</v>
      </c>
      <c r="B191" s="11">
        <v>0.16666666666666666</v>
      </c>
      <c r="C191" s="11">
        <v>0.16666666666666666</v>
      </c>
    </row>
    <row r="192" spans="1:3" x14ac:dyDescent="0.25">
      <c r="A192" s="8" t="s">
        <v>232</v>
      </c>
      <c r="B192" s="11">
        <v>1</v>
      </c>
      <c r="C192" s="11">
        <v>1</v>
      </c>
    </row>
    <row r="194" spans="1:3" x14ac:dyDescent="0.25">
      <c r="A194" s="7" t="s">
        <v>241</v>
      </c>
      <c r="B194" s="7" t="s">
        <v>233</v>
      </c>
    </row>
    <row r="195" spans="1:3" x14ac:dyDescent="0.25">
      <c r="A195" s="7" t="s">
        <v>231</v>
      </c>
      <c r="B195" t="s">
        <v>216</v>
      </c>
      <c r="C195" t="s">
        <v>232</v>
      </c>
    </row>
    <row r="196" spans="1:3" x14ac:dyDescent="0.25">
      <c r="A196" s="8" t="s">
        <v>242</v>
      </c>
      <c r="B196" s="11"/>
      <c r="C196" s="11"/>
    </row>
    <row r="197" spans="1:3" x14ac:dyDescent="0.25">
      <c r="A197" s="10" t="s">
        <v>253</v>
      </c>
      <c r="B197" s="11"/>
      <c r="C197" s="11"/>
    </row>
    <row r="198" spans="1:3" x14ac:dyDescent="0.25">
      <c r="A198" s="14" t="s">
        <v>245</v>
      </c>
      <c r="B198" s="11">
        <v>0.21428571428571427</v>
      </c>
      <c r="C198" s="11">
        <v>0.21428571428571427</v>
      </c>
    </row>
    <row r="199" spans="1:3" x14ac:dyDescent="0.25">
      <c r="A199" s="8" t="s">
        <v>246</v>
      </c>
      <c r="B199" s="11"/>
      <c r="C199" s="11"/>
    </row>
    <row r="200" spans="1:3" x14ac:dyDescent="0.25">
      <c r="A200" s="10" t="s">
        <v>254</v>
      </c>
      <c r="B200" s="11"/>
      <c r="C200" s="11"/>
    </row>
    <row r="201" spans="1:3" x14ac:dyDescent="0.25">
      <c r="A201" s="14" t="s">
        <v>247</v>
      </c>
      <c r="B201" s="11">
        <v>0.2857142857142857</v>
      </c>
      <c r="C201" s="11">
        <v>0.2857142857142857</v>
      </c>
    </row>
    <row r="202" spans="1:3" x14ac:dyDescent="0.25">
      <c r="A202" s="14" t="s">
        <v>248</v>
      </c>
      <c r="B202" s="11">
        <v>7.1428571428571425E-2</v>
      </c>
      <c r="C202" s="11">
        <v>7.1428571428571425E-2</v>
      </c>
    </row>
    <row r="203" spans="1:3" x14ac:dyDescent="0.25">
      <c r="A203" s="14" t="s">
        <v>249</v>
      </c>
      <c r="B203" s="11">
        <v>7.1428571428571425E-2</v>
      </c>
      <c r="C203" s="11">
        <v>7.1428571428571425E-2</v>
      </c>
    </row>
    <row r="204" spans="1:3" x14ac:dyDescent="0.25">
      <c r="A204" s="10" t="s">
        <v>255</v>
      </c>
      <c r="B204" s="11"/>
      <c r="C204" s="11"/>
    </row>
    <row r="205" spans="1:3" x14ac:dyDescent="0.25">
      <c r="A205" s="14" t="s">
        <v>250</v>
      </c>
      <c r="B205" s="11">
        <v>0.35714285714285715</v>
      </c>
      <c r="C205" s="11">
        <v>0.35714285714285715</v>
      </c>
    </row>
    <row r="206" spans="1:3" x14ac:dyDescent="0.25">
      <c r="A206" s="8" t="s">
        <v>232</v>
      </c>
      <c r="B206" s="11">
        <v>1</v>
      </c>
      <c r="C206" s="11">
        <v>1</v>
      </c>
    </row>
    <row r="208" spans="1:3" x14ac:dyDescent="0.25">
      <c r="A208" s="7" t="s">
        <v>241</v>
      </c>
      <c r="B208" s="7" t="s">
        <v>233</v>
      </c>
    </row>
    <row r="209" spans="1:4" x14ac:dyDescent="0.25">
      <c r="A209" s="7" t="s">
        <v>231</v>
      </c>
      <c r="B209" t="s">
        <v>216</v>
      </c>
      <c r="C209" t="s">
        <v>212</v>
      </c>
      <c r="D209" t="s">
        <v>232</v>
      </c>
    </row>
    <row r="210" spans="1:4" x14ac:dyDescent="0.25">
      <c r="A210" s="8" t="s">
        <v>242</v>
      </c>
      <c r="B210" s="11"/>
      <c r="C210" s="11"/>
      <c r="D210" s="11"/>
    </row>
    <row r="211" spans="1:4" x14ac:dyDescent="0.25">
      <c r="A211" s="10" t="s">
        <v>253</v>
      </c>
      <c r="B211" s="11"/>
      <c r="C211" s="11"/>
      <c r="D211" s="11"/>
    </row>
    <row r="212" spans="1:4" x14ac:dyDescent="0.25">
      <c r="A212" s="14" t="s">
        <v>244</v>
      </c>
      <c r="B212" s="11">
        <v>0</v>
      </c>
      <c r="C212" s="11">
        <v>0.11538461538461539</v>
      </c>
      <c r="D212" s="11">
        <v>0.11538461538461539</v>
      </c>
    </row>
    <row r="213" spans="1:4" x14ac:dyDescent="0.25">
      <c r="A213" s="14" t="s">
        <v>245</v>
      </c>
      <c r="B213" s="11">
        <v>0.11538461538461539</v>
      </c>
      <c r="C213" s="11">
        <v>7.6923076923076927E-2</v>
      </c>
      <c r="D213" s="11">
        <v>0.19230769230769232</v>
      </c>
    </row>
    <row r="214" spans="1:4" x14ac:dyDescent="0.25">
      <c r="A214" s="8" t="s">
        <v>246</v>
      </c>
      <c r="B214" s="11"/>
      <c r="C214" s="11"/>
      <c r="D214" s="11"/>
    </row>
    <row r="215" spans="1:4" x14ac:dyDescent="0.25">
      <c r="A215" s="10" t="s">
        <v>254</v>
      </c>
      <c r="B215" s="11"/>
      <c r="C215" s="11"/>
      <c r="D215" s="11"/>
    </row>
    <row r="216" spans="1:4" x14ac:dyDescent="0.25">
      <c r="A216" s="14" t="s">
        <v>247</v>
      </c>
      <c r="B216" s="11">
        <v>0.15384615384615385</v>
      </c>
      <c r="C216" s="11">
        <v>7.6923076923076927E-2</v>
      </c>
      <c r="D216" s="11">
        <v>0.23076923076923078</v>
      </c>
    </row>
    <row r="217" spans="1:4" x14ac:dyDescent="0.25">
      <c r="A217" s="14" t="s">
        <v>248</v>
      </c>
      <c r="B217" s="11">
        <v>3.8461538461538464E-2</v>
      </c>
      <c r="C217" s="11">
        <v>3.8461538461538464E-2</v>
      </c>
      <c r="D217" s="11">
        <v>7.6923076923076927E-2</v>
      </c>
    </row>
    <row r="218" spans="1:4" x14ac:dyDescent="0.25">
      <c r="A218" s="14" t="s">
        <v>249</v>
      </c>
      <c r="B218" s="11">
        <v>3.8461538461538464E-2</v>
      </c>
      <c r="C218" s="11">
        <v>7.6923076923076927E-2</v>
      </c>
      <c r="D218" s="11">
        <v>0.11538461538461539</v>
      </c>
    </row>
    <row r="219" spans="1:4" x14ac:dyDescent="0.25">
      <c r="A219" s="10" t="s">
        <v>255</v>
      </c>
      <c r="B219" s="11"/>
      <c r="C219" s="11"/>
      <c r="D219" s="11"/>
    </row>
    <row r="220" spans="1:4" x14ac:dyDescent="0.25">
      <c r="A220" s="14" t="s">
        <v>250</v>
      </c>
      <c r="B220" s="11">
        <v>0.19230769230769232</v>
      </c>
      <c r="C220" s="11">
        <v>7.6923076923076927E-2</v>
      </c>
      <c r="D220" s="11">
        <v>0.26923076923076922</v>
      </c>
    </row>
    <row r="221" spans="1:4" x14ac:dyDescent="0.25">
      <c r="A221" s="8" t="s">
        <v>232</v>
      </c>
      <c r="B221" s="11">
        <v>0.53846153846153844</v>
      </c>
      <c r="C221" s="11">
        <v>0.46153846153846156</v>
      </c>
      <c r="D221" s="11">
        <v>1</v>
      </c>
    </row>
  </sheetData>
  <pageMargins left="0.7" right="0.7" top="0.75" bottom="0.75" header="0.3" footer="0.3"/>
  <pageSetup orientation="portrait" r:id="rId35"/>
  <drawing r:id="rId3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pageSetUpPr fitToPage="1"/>
  </sheetPr>
  <dimension ref="A1"/>
  <sheetViews>
    <sheetView showGridLines="0" view="pageLayout" topLeftCell="A13" zoomScale="20" zoomScaleNormal="100" zoomScalePageLayoutView="20" workbookViewId="0">
      <selection activeCell="K80" sqref="K80"/>
    </sheetView>
  </sheetViews>
  <sheetFormatPr defaultRowHeight="15" x14ac:dyDescent="0.25"/>
  <sheetData/>
  <pageMargins left="0.7" right="0.7" top="0.75" bottom="0.75" header="0.3" footer="0.3"/>
  <pageSetup fitToWidth="0" fitToHeight="2" orientation="portrait" r:id="rId1"/>
  <headerFooter>
    <oddHeader xml:space="preserve">&amp;L&amp;"-,Bold"&amp;15&amp;K01+022 2 Augest , 2025 &amp;C&amp;"-,Bold"&amp;20&amp;K01+032Key Insights  </oddHeader>
  </headerFooter>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T54"/>
  <sheetViews>
    <sheetView topLeftCell="AA36" zoomScale="55" zoomScaleNormal="55" workbookViewId="0">
      <selection activeCell="BE52" sqref="BE52"/>
    </sheetView>
  </sheetViews>
  <sheetFormatPr defaultRowHeight="15" x14ac:dyDescent="0.25"/>
  <sheetData>
    <row r="54" spans="20:20" x14ac:dyDescent="0.25">
      <c r="T54" s="13"/>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0"/>
  <sheetViews>
    <sheetView zoomScale="85" zoomScaleNormal="85" workbookViewId="0">
      <selection activeCell="K80" sqref="K80"/>
    </sheetView>
  </sheetViews>
  <sheetFormatPr defaultRowHeight="15" x14ac:dyDescent="0.25"/>
  <cols>
    <col min="1" max="1" width="16.140625" customWidth="1"/>
    <col min="2" max="2" width="19.7109375" customWidth="1"/>
    <col min="3" max="3" width="16.28515625" customWidth="1"/>
    <col min="4" max="4" width="17.85546875" customWidth="1"/>
    <col min="5" max="5" width="41.5703125" customWidth="1"/>
    <col min="6" max="6" width="29.42578125" customWidth="1"/>
    <col min="7" max="7" width="23.28515625" style="1" customWidth="1"/>
    <col min="8" max="8" width="18.140625" customWidth="1"/>
    <col min="9" max="9" width="17.140625" customWidth="1"/>
    <col min="11" max="11" width="10.5703125" customWidth="1"/>
    <col min="12" max="12" width="25" customWidth="1"/>
    <col min="13" max="13" width="26.140625" customWidth="1"/>
    <col min="14" max="14" width="18.5703125" customWidth="1"/>
    <col min="16" max="16" width="16.85546875" customWidth="1"/>
    <col min="17" max="17" width="14.5703125" customWidth="1"/>
  </cols>
  <sheetData>
    <row r="1" spans="1:14" s="5" customFormat="1" ht="45" customHeight="1" x14ac:dyDescent="0.25">
      <c r="A1" s="2" t="s">
        <v>0</v>
      </c>
      <c r="B1" s="2" t="s">
        <v>1</v>
      </c>
      <c r="C1" s="2" t="s">
        <v>2</v>
      </c>
      <c r="D1" s="2" t="s">
        <v>3</v>
      </c>
      <c r="E1" s="2" t="s">
        <v>4</v>
      </c>
      <c r="F1" s="2" t="s">
        <v>5</v>
      </c>
      <c r="G1" s="2" t="s">
        <v>6</v>
      </c>
      <c r="H1" s="2" t="s">
        <v>7</v>
      </c>
      <c r="I1" s="3" t="s">
        <v>228</v>
      </c>
      <c r="J1" s="3" t="s">
        <v>227</v>
      </c>
      <c r="K1" s="5" t="s">
        <v>229</v>
      </c>
      <c r="L1" s="6" t="s">
        <v>230</v>
      </c>
      <c r="M1" s="5" t="s">
        <v>236</v>
      </c>
      <c r="N1" s="5" t="s">
        <v>256</v>
      </c>
    </row>
    <row r="2" spans="1:14" x14ac:dyDescent="0.25">
      <c r="A2" t="s">
        <v>8</v>
      </c>
      <c r="B2" s="4">
        <v>45582</v>
      </c>
      <c r="C2" s="4">
        <v>45584</v>
      </c>
      <c r="D2" t="s">
        <v>207</v>
      </c>
      <c r="E2" t="s">
        <v>239</v>
      </c>
      <c r="F2" t="s">
        <v>218</v>
      </c>
      <c r="G2" s="1" t="s">
        <v>222</v>
      </c>
      <c r="H2" t="s">
        <v>225</v>
      </c>
      <c r="I2" t="str">
        <f>IF(TRIM(E2)="Not Failed", "Yes", "No")</f>
        <v>Yes</v>
      </c>
      <c r="J2" t="str">
        <f>IF(TRIM(E2)&lt;&gt;"Not Failed","Yes","No")</f>
        <v>No</v>
      </c>
      <c r="K2">
        <f t="shared" ref="K2:K65" si="0">YEAR(B2)</f>
        <v>2024</v>
      </c>
      <c r="L2">
        <f t="shared" ref="L2:L65" si="1">C2-B2</f>
        <v>2</v>
      </c>
      <c r="M2" t="str">
        <f t="shared" ref="M2:M65" si="2">IF(D2="Completed", "Not Failed",
   IF(OR(E2="Delay", E2="Quality Issue", E2="Technical Issue"), "Company",
   IF(OR(E2="Missing Info", E2="Missing Documents", E2="No Response", E2="Customer Cancelled"), "Client", "Other")))</f>
        <v>Not Failed</v>
      </c>
      <c r="N2">
        <f>MONTH(B2)</f>
        <v>10</v>
      </c>
    </row>
    <row r="3" spans="1:14" x14ac:dyDescent="0.25">
      <c r="A3" t="s">
        <v>9</v>
      </c>
      <c r="B3" s="4">
        <v>45583</v>
      </c>
      <c r="C3" s="4">
        <v>45585</v>
      </c>
      <c r="D3" t="s">
        <v>207</v>
      </c>
      <c r="E3" t="s">
        <v>239</v>
      </c>
      <c r="F3" t="s">
        <v>219</v>
      </c>
      <c r="G3" s="1" t="s">
        <v>222</v>
      </c>
      <c r="H3" t="s">
        <v>225</v>
      </c>
      <c r="I3" t="str">
        <f t="shared" ref="I3:I66" si="3">IF(TRIM(E3)="Not Failed", "Yes", "No")</f>
        <v>Yes</v>
      </c>
      <c r="J3" t="str">
        <f t="shared" ref="J3:J66" si="4">IF(TRIM(E3)&lt;&gt;"Not Failed","Yes","No")</f>
        <v>No</v>
      </c>
      <c r="K3">
        <f t="shared" si="0"/>
        <v>2024</v>
      </c>
      <c r="L3">
        <f t="shared" si="1"/>
        <v>2</v>
      </c>
      <c r="M3" t="str">
        <f t="shared" si="2"/>
        <v>Not Failed</v>
      </c>
      <c r="N3">
        <f t="shared" ref="N3:N66" si="5">MONTH(B3)</f>
        <v>10</v>
      </c>
    </row>
    <row r="4" spans="1:14" x14ac:dyDescent="0.25">
      <c r="A4" t="s">
        <v>10</v>
      </c>
      <c r="B4" s="4">
        <v>45584</v>
      </c>
      <c r="C4" s="4">
        <v>45586</v>
      </c>
      <c r="D4" t="s">
        <v>207</v>
      </c>
      <c r="E4" t="s">
        <v>239</v>
      </c>
      <c r="F4" t="s">
        <v>218</v>
      </c>
      <c r="G4" s="1" t="s">
        <v>223</v>
      </c>
      <c r="H4" t="s">
        <v>224</v>
      </c>
      <c r="I4" t="str">
        <f t="shared" si="3"/>
        <v>Yes</v>
      </c>
      <c r="J4" t="str">
        <f t="shared" si="4"/>
        <v>No</v>
      </c>
      <c r="K4">
        <f t="shared" si="0"/>
        <v>2024</v>
      </c>
      <c r="L4">
        <f t="shared" si="1"/>
        <v>2</v>
      </c>
      <c r="M4" t="str">
        <f t="shared" si="2"/>
        <v>Not Failed</v>
      </c>
      <c r="N4">
        <f t="shared" si="5"/>
        <v>10</v>
      </c>
    </row>
    <row r="5" spans="1:14" x14ac:dyDescent="0.25">
      <c r="A5" t="s">
        <v>11</v>
      </c>
      <c r="B5" s="4">
        <v>45585</v>
      </c>
      <c r="C5" s="4">
        <v>45587</v>
      </c>
      <c r="D5" t="s">
        <v>207</v>
      </c>
      <c r="E5" t="s">
        <v>239</v>
      </c>
      <c r="F5" t="s">
        <v>220</v>
      </c>
      <c r="G5" s="1" t="s">
        <v>222</v>
      </c>
      <c r="H5" t="s">
        <v>225</v>
      </c>
      <c r="I5" t="str">
        <f t="shared" si="3"/>
        <v>Yes</v>
      </c>
      <c r="J5" t="str">
        <f t="shared" si="4"/>
        <v>No</v>
      </c>
      <c r="K5">
        <f t="shared" si="0"/>
        <v>2024</v>
      </c>
      <c r="L5">
        <f t="shared" si="1"/>
        <v>2</v>
      </c>
      <c r="M5" t="str">
        <f t="shared" si="2"/>
        <v>Not Failed</v>
      </c>
      <c r="N5">
        <f t="shared" si="5"/>
        <v>10</v>
      </c>
    </row>
    <row r="6" spans="1:14" x14ac:dyDescent="0.25">
      <c r="A6" t="s">
        <v>12</v>
      </c>
      <c r="B6" s="4">
        <v>45586</v>
      </c>
      <c r="C6" s="4">
        <v>45588</v>
      </c>
      <c r="D6" t="s">
        <v>207</v>
      </c>
      <c r="E6" t="s">
        <v>239</v>
      </c>
      <c r="F6" t="s">
        <v>219</v>
      </c>
      <c r="G6" s="1" t="s">
        <v>223</v>
      </c>
      <c r="H6" t="s">
        <v>224</v>
      </c>
      <c r="I6" t="str">
        <f t="shared" si="3"/>
        <v>Yes</v>
      </c>
      <c r="J6" t="str">
        <f t="shared" si="4"/>
        <v>No</v>
      </c>
      <c r="K6">
        <f t="shared" si="0"/>
        <v>2024</v>
      </c>
      <c r="L6">
        <f t="shared" si="1"/>
        <v>2</v>
      </c>
      <c r="M6" t="str">
        <f t="shared" si="2"/>
        <v>Not Failed</v>
      </c>
      <c r="N6">
        <f t="shared" si="5"/>
        <v>10</v>
      </c>
    </row>
    <row r="7" spans="1:14" x14ac:dyDescent="0.25">
      <c r="A7" t="s">
        <v>13</v>
      </c>
      <c r="B7" s="4">
        <v>45587</v>
      </c>
      <c r="C7" s="4">
        <v>45589</v>
      </c>
      <c r="D7" t="s">
        <v>207</v>
      </c>
      <c r="E7" t="s">
        <v>239</v>
      </c>
      <c r="F7" t="s">
        <v>217</v>
      </c>
      <c r="G7" s="1" t="s">
        <v>223</v>
      </c>
      <c r="H7" t="s">
        <v>224</v>
      </c>
      <c r="I7" t="str">
        <f t="shared" si="3"/>
        <v>Yes</v>
      </c>
      <c r="J7" t="str">
        <f t="shared" si="4"/>
        <v>No</v>
      </c>
      <c r="K7">
        <f t="shared" si="0"/>
        <v>2024</v>
      </c>
      <c r="L7">
        <f t="shared" si="1"/>
        <v>2</v>
      </c>
      <c r="M7" t="str">
        <f t="shared" si="2"/>
        <v>Not Failed</v>
      </c>
      <c r="N7">
        <f t="shared" si="5"/>
        <v>10</v>
      </c>
    </row>
    <row r="8" spans="1:14" x14ac:dyDescent="0.25">
      <c r="A8" t="s">
        <v>14</v>
      </c>
      <c r="B8" s="4">
        <v>45588</v>
      </c>
      <c r="C8" s="4">
        <v>45590</v>
      </c>
      <c r="D8" t="s">
        <v>207</v>
      </c>
      <c r="E8" t="s">
        <v>239</v>
      </c>
      <c r="F8" t="s">
        <v>221</v>
      </c>
      <c r="G8" s="1" t="s">
        <v>222</v>
      </c>
      <c r="H8" t="s">
        <v>225</v>
      </c>
      <c r="I8" t="str">
        <f t="shared" si="3"/>
        <v>Yes</v>
      </c>
      <c r="J8" t="str">
        <f t="shared" si="4"/>
        <v>No</v>
      </c>
      <c r="K8">
        <f t="shared" si="0"/>
        <v>2024</v>
      </c>
      <c r="L8">
        <f t="shared" si="1"/>
        <v>2</v>
      </c>
      <c r="M8" t="str">
        <f t="shared" si="2"/>
        <v>Not Failed</v>
      </c>
      <c r="N8">
        <f t="shared" si="5"/>
        <v>10</v>
      </c>
    </row>
    <row r="9" spans="1:14" x14ac:dyDescent="0.25">
      <c r="A9" t="s">
        <v>15</v>
      </c>
      <c r="B9" s="4">
        <v>45589</v>
      </c>
      <c r="C9" s="4">
        <v>45591</v>
      </c>
      <c r="D9" t="s">
        <v>208</v>
      </c>
      <c r="E9" t="s">
        <v>210</v>
      </c>
      <c r="F9" t="s">
        <v>218</v>
      </c>
      <c r="G9" s="1" t="s">
        <v>222</v>
      </c>
      <c r="H9" t="s">
        <v>225</v>
      </c>
      <c r="I9" t="str">
        <f t="shared" si="3"/>
        <v>No</v>
      </c>
      <c r="J9" t="str">
        <f t="shared" si="4"/>
        <v>Yes</v>
      </c>
      <c r="K9">
        <f t="shared" si="0"/>
        <v>2024</v>
      </c>
      <c r="L9">
        <f t="shared" si="1"/>
        <v>2</v>
      </c>
      <c r="M9" t="str">
        <f t="shared" si="2"/>
        <v>Client</v>
      </c>
      <c r="N9">
        <f t="shared" si="5"/>
        <v>10</v>
      </c>
    </row>
    <row r="10" spans="1:14" x14ac:dyDescent="0.25">
      <c r="A10" t="s">
        <v>16</v>
      </c>
      <c r="B10" s="4">
        <v>45590</v>
      </c>
      <c r="C10" s="4">
        <v>45592</v>
      </c>
      <c r="D10" t="s">
        <v>208</v>
      </c>
      <c r="E10" t="s">
        <v>210</v>
      </c>
      <c r="F10" t="s">
        <v>220</v>
      </c>
      <c r="G10" s="1" t="s">
        <v>222</v>
      </c>
      <c r="H10" t="s">
        <v>224</v>
      </c>
      <c r="I10" t="str">
        <f t="shared" si="3"/>
        <v>No</v>
      </c>
      <c r="J10" t="str">
        <f t="shared" si="4"/>
        <v>Yes</v>
      </c>
      <c r="K10">
        <f t="shared" si="0"/>
        <v>2024</v>
      </c>
      <c r="L10">
        <f t="shared" si="1"/>
        <v>2</v>
      </c>
      <c r="M10" t="str">
        <f t="shared" si="2"/>
        <v>Client</v>
      </c>
      <c r="N10">
        <f t="shared" si="5"/>
        <v>10</v>
      </c>
    </row>
    <row r="11" spans="1:14" x14ac:dyDescent="0.25">
      <c r="A11" t="s">
        <v>17</v>
      </c>
      <c r="B11" s="4">
        <v>45591</v>
      </c>
      <c r="C11" s="4">
        <v>45593</v>
      </c>
      <c r="D11" t="s">
        <v>207</v>
      </c>
      <c r="E11" t="s">
        <v>239</v>
      </c>
      <c r="F11" t="s">
        <v>217</v>
      </c>
      <c r="G11" s="1" t="s">
        <v>222</v>
      </c>
      <c r="H11" t="s">
        <v>226</v>
      </c>
      <c r="I11" t="str">
        <f t="shared" si="3"/>
        <v>Yes</v>
      </c>
      <c r="J11" t="str">
        <f t="shared" si="4"/>
        <v>No</v>
      </c>
      <c r="K11">
        <f t="shared" si="0"/>
        <v>2024</v>
      </c>
      <c r="L11">
        <f t="shared" si="1"/>
        <v>2</v>
      </c>
      <c r="M11" t="str">
        <f t="shared" si="2"/>
        <v>Not Failed</v>
      </c>
      <c r="N11">
        <f t="shared" si="5"/>
        <v>10</v>
      </c>
    </row>
    <row r="12" spans="1:14" x14ac:dyDescent="0.25">
      <c r="A12" t="s">
        <v>18</v>
      </c>
      <c r="B12" s="4">
        <v>45592</v>
      </c>
      <c r="C12" s="4">
        <v>45594</v>
      </c>
      <c r="D12" t="s">
        <v>208</v>
      </c>
      <c r="E12" t="s">
        <v>211</v>
      </c>
      <c r="F12" t="s">
        <v>218</v>
      </c>
      <c r="G12" s="1" t="s">
        <v>222</v>
      </c>
      <c r="H12" t="s">
        <v>225</v>
      </c>
      <c r="I12" t="str">
        <f t="shared" si="3"/>
        <v>No</v>
      </c>
      <c r="J12" t="str">
        <f t="shared" si="4"/>
        <v>Yes</v>
      </c>
      <c r="K12">
        <f t="shared" si="0"/>
        <v>2024</v>
      </c>
      <c r="L12">
        <f t="shared" si="1"/>
        <v>2</v>
      </c>
      <c r="M12" t="str">
        <f t="shared" si="2"/>
        <v>Company</v>
      </c>
      <c r="N12">
        <f t="shared" si="5"/>
        <v>10</v>
      </c>
    </row>
    <row r="13" spans="1:14" x14ac:dyDescent="0.25">
      <c r="A13" t="s">
        <v>19</v>
      </c>
      <c r="B13" s="4">
        <v>45593</v>
      </c>
      <c r="C13" s="4">
        <v>45595</v>
      </c>
      <c r="D13" t="s">
        <v>207</v>
      </c>
      <c r="E13" t="s">
        <v>239</v>
      </c>
      <c r="F13" t="s">
        <v>217</v>
      </c>
      <c r="G13" s="1" t="s">
        <v>222</v>
      </c>
      <c r="H13" t="s">
        <v>225</v>
      </c>
      <c r="I13" t="str">
        <f t="shared" si="3"/>
        <v>Yes</v>
      </c>
      <c r="J13" t="str">
        <f t="shared" si="4"/>
        <v>No</v>
      </c>
      <c r="K13">
        <f t="shared" si="0"/>
        <v>2024</v>
      </c>
      <c r="L13">
        <f t="shared" si="1"/>
        <v>2</v>
      </c>
      <c r="M13" t="str">
        <f t="shared" si="2"/>
        <v>Not Failed</v>
      </c>
      <c r="N13">
        <f t="shared" si="5"/>
        <v>10</v>
      </c>
    </row>
    <row r="14" spans="1:14" x14ac:dyDescent="0.25">
      <c r="A14" t="s">
        <v>20</v>
      </c>
      <c r="B14" s="4">
        <v>45594</v>
      </c>
      <c r="C14" s="4">
        <v>45596</v>
      </c>
      <c r="D14" t="s">
        <v>208</v>
      </c>
      <c r="E14" t="s">
        <v>211</v>
      </c>
      <c r="F14" t="s">
        <v>219</v>
      </c>
      <c r="G14" s="1" t="s">
        <v>222</v>
      </c>
      <c r="H14" t="s">
        <v>226</v>
      </c>
      <c r="I14" t="str">
        <f t="shared" si="3"/>
        <v>No</v>
      </c>
      <c r="J14" t="str">
        <f t="shared" si="4"/>
        <v>Yes</v>
      </c>
      <c r="K14">
        <f t="shared" si="0"/>
        <v>2024</v>
      </c>
      <c r="L14">
        <f t="shared" si="1"/>
        <v>2</v>
      </c>
      <c r="M14" t="str">
        <f t="shared" si="2"/>
        <v>Company</v>
      </c>
      <c r="N14">
        <f t="shared" si="5"/>
        <v>10</v>
      </c>
    </row>
    <row r="15" spans="1:14" x14ac:dyDescent="0.25">
      <c r="A15" t="s">
        <v>21</v>
      </c>
      <c r="B15" s="4">
        <v>45595</v>
      </c>
      <c r="C15" s="4">
        <v>45597</v>
      </c>
      <c r="D15" t="s">
        <v>207</v>
      </c>
      <c r="E15" t="s">
        <v>239</v>
      </c>
      <c r="F15" t="s">
        <v>218</v>
      </c>
      <c r="G15" s="1" t="s">
        <v>223</v>
      </c>
      <c r="H15" t="s">
        <v>224</v>
      </c>
      <c r="I15" t="str">
        <f t="shared" si="3"/>
        <v>Yes</v>
      </c>
      <c r="J15" t="str">
        <f t="shared" si="4"/>
        <v>No</v>
      </c>
      <c r="K15">
        <f t="shared" si="0"/>
        <v>2024</v>
      </c>
      <c r="L15">
        <f t="shared" si="1"/>
        <v>2</v>
      </c>
      <c r="M15" t="str">
        <f t="shared" si="2"/>
        <v>Not Failed</v>
      </c>
      <c r="N15">
        <f t="shared" si="5"/>
        <v>10</v>
      </c>
    </row>
    <row r="16" spans="1:14" x14ac:dyDescent="0.25">
      <c r="A16" t="s">
        <v>22</v>
      </c>
      <c r="B16" s="4">
        <v>45596</v>
      </c>
      <c r="C16" s="4">
        <v>45598</v>
      </c>
      <c r="D16" t="s">
        <v>207</v>
      </c>
      <c r="E16" t="s">
        <v>239</v>
      </c>
      <c r="F16" t="s">
        <v>221</v>
      </c>
      <c r="G16" s="1" t="s">
        <v>222</v>
      </c>
      <c r="H16" t="s">
        <v>226</v>
      </c>
      <c r="I16" t="str">
        <f t="shared" si="3"/>
        <v>Yes</v>
      </c>
      <c r="J16" t="str">
        <f t="shared" si="4"/>
        <v>No</v>
      </c>
      <c r="K16">
        <f t="shared" si="0"/>
        <v>2024</v>
      </c>
      <c r="L16">
        <f t="shared" si="1"/>
        <v>2</v>
      </c>
      <c r="M16" t="str">
        <f t="shared" si="2"/>
        <v>Not Failed</v>
      </c>
      <c r="N16">
        <f t="shared" si="5"/>
        <v>10</v>
      </c>
    </row>
    <row r="17" spans="1:14" x14ac:dyDescent="0.25">
      <c r="A17" t="s">
        <v>23</v>
      </c>
      <c r="B17" s="4">
        <v>45597</v>
      </c>
      <c r="C17" s="4">
        <v>45599</v>
      </c>
      <c r="D17" t="s">
        <v>208</v>
      </c>
      <c r="E17" t="s">
        <v>210</v>
      </c>
      <c r="F17" t="s">
        <v>218</v>
      </c>
      <c r="G17" s="1" t="s">
        <v>223</v>
      </c>
      <c r="H17" t="s">
        <v>225</v>
      </c>
      <c r="I17" t="str">
        <f t="shared" si="3"/>
        <v>No</v>
      </c>
      <c r="J17" t="str">
        <f t="shared" si="4"/>
        <v>Yes</v>
      </c>
      <c r="K17">
        <f t="shared" si="0"/>
        <v>2024</v>
      </c>
      <c r="L17">
        <f t="shared" si="1"/>
        <v>2</v>
      </c>
      <c r="M17" t="str">
        <f t="shared" si="2"/>
        <v>Client</v>
      </c>
      <c r="N17">
        <f t="shared" si="5"/>
        <v>11</v>
      </c>
    </row>
    <row r="18" spans="1:14" x14ac:dyDescent="0.25">
      <c r="A18" t="s">
        <v>24</v>
      </c>
      <c r="B18" s="4">
        <v>45598</v>
      </c>
      <c r="C18" s="4">
        <v>45600</v>
      </c>
      <c r="D18" t="s">
        <v>207</v>
      </c>
      <c r="E18" t="s">
        <v>239</v>
      </c>
      <c r="F18" t="s">
        <v>219</v>
      </c>
      <c r="G18" s="1" t="s">
        <v>223</v>
      </c>
      <c r="H18" t="s">
        <v>224</v>
      </c>
      <c r="I18" t="str">
        <f t="shared" si="3"/>
        <v>Yes</v>
      </c>
      <c r="J18" t="str">
        <f t="shared" si="4"/>
        <v>No</v>
      </c>
      <c r="K18">
        <f t="shared" si="0"/>
        <v>2024</v>
      </c>
      <c r="L18">
        <f t="shared" si="1"/>
        <v>2</v>
      </c>
      <c r="M18" t="str">
        <f t="shared" si="2"/>
        <v>Not Failed</v>
      </c>
      <c r="N18">
        <f t="shared" si="5"/>
        <v>11</v>
      </c>
    </row>
    <row r="19" spans="1:14" x14ac:dyDescent="0.25">
      <c r="A19" t="s">
        <v>25</v>
      </c>
      <c r="B19" s="4">
        <v>45599</v>
      </c>
      <c r="C19" s="4">
        <v>45601</v>
      </c>
      <c r="D19" t="s">
        <v>207</v>
      </c>
      <c r="E19" t="s">
        <v>239</v>
      </c>
      <c r="F19" t="s">
        <v>219</v>
      </c>
      <c r="G19" s="1" t="s">
        <v>223</v>
      </c>
      <c r="H19" t="s">
        <v>225</v>
      </c>
      <c r="I19" t="str">
        <f t="shared" si="3"/>
        <v>Yes</v>
      </c>
      <c r="J19" t="str">
        <f t="shared" si="4"/>
        <v>No</v>
      </c>
      <c r="K19">
        <f t="shared" si="0"/>
        <v>2024</v>
      </c>
      <c r="L19">
        <f t="shared" si="1"/>
        <v>2</v>
      </c>
      <c r="M19" t="str">
        <f t="shared" si="2"/>
        <v>Not Failed</v>
      </c>
      <c r="N19">
        <f t="shared" si="5"/>
        <v>11</v>
      </c>
    </row>
    <row r="20" spans="1:14" x14ac:dyDescent="0.25">
      <c r="A20" t="s">
        <v>26</v>
      </c>
      <c r="B20" s="4">
        <v>45600</v>
      </c>
      <c r="C20" s="4">
        <v>45602</v>
      </c>
      <c r="D20" t="s">
        <v>207</v>
      </c>
      <c r="E20" t="s">
        <v>239</v>
      </c>
      <c r="F20" t="s">
        <v>221</v>
      </c>
      <c r="G20" s="1" t="s">
        <v>223</v>
      </c>
      <c r="H20" t="s">
        <v>225</v>
      </c>
      <c r="I20" t="str">
        <f t="shared" si="3"/>
        <v>Yes</v>
      </c>
      <c r="J20" t="str">
        <f t="shared" si="4"/>
        <v>No</v>
      </c>
      <c r="K20">
        <f t="shared" si="0"/>
        <v>2024</v>
      </c>
      <c r="L20">
        <f t="shared" si="1"/>
        <v>2</v>
      </c>
      <c r="M20" t="str">
        <f t="shared" si="2"/>
        <v>Not Failed</v>
      </c>
      <c r="N20">
        <f t="shared" si="5"/>
        <v>11</v>
      </c>
    </row>
    <row r="21" spans="1:14" x14ac:dyDescent="0.25">
      <c r="A21" t="s">
        <v>27</v>
      </c>
      <c r="B21" s="4">
        <v>45601</v>
      </c>
      <c r="C21" s="4">
        <v>45603</v>
      </c>
      <c r="D21" t="s">
        <v>208</v>
      </c>
      <c r="E21" t="s">
        <v>210</v>
      </c>
      <c r="F21" t="s">
        <v>217</v>
      </c>
      <c r="G21" s="1" t="s">
        <v>222</v>
      </c>
      <c r="H21" t="s">
        <v>226</v>
      </c>
      <c r="I21" t="str">
        <f t="shared" si="3"/>
        <v>No</v>
      </c>
      <c r="J21" t="str">
        <f t="shared" si="4"/>
        <v>Yes</v>
      </c>
      <c r="K21">
        <f t="shared" si="0"/>
        <v>2024</v>
      </c>
      <c r="L21">
        <f t="shared" si="1"/>
        <v>2</v>
      </c>
      <c r="M21" t="str">
        <f t="shared" si="2"/>
        <v>Client</v>
      </c>
      <c r="N21">
        <f t="shared" si="5"/>
        <v>11</v>
      </c>
    </row>
    <row r="22" spans="1:14" x14ac:dyDescent="0.25">
      <c r="A22" t="s">
        <v>28</v>
      </c>
      <c r="B22" s="4">
        <v>45602</v>
      </c>
      <c r="C22" s="4">
        <v>45604</v>
      </c>
      <c r="D22" t="s">
        <v>207</v>
      </c>
      <c r="E22" t="s">
        <v>239</v>
      </c>
      <c r="F22" t="s">
        <v>217</v>
      </c>
      <c r="G22" s="1" t="s">
        <v>222</v>
      </c>
      <c r="H22" t="s">
        <v>225</v>
      </c>
      <c r="I22" t="str">
        <f t="shared" si="3"/>
        <v>Yes</v>
      </c>
      <c r="J22" t="str">
        <f t="shared" si="4"/>
        <v>No</v>
      </c>
      <c r="K22">
        <f t="shared" si="0"/>
        <v>2024</v>
      </c>
      <c r="L22">
        <f t="shared" si="1"/>
        <v>2</v>
      </c>
      <c r="M22" t="str">
        <f t="shared" si="2"/>
        <v>Not Failed</v>
      </c>
      <c r="N22">
        <f t="shared" si="5"/>
        <v>11</v>
      </c>
    </row>
    <row r="23" spans="1:14" x14ac:dyDescent="0.25">
      <c r="A23" t="s">
        <v>29</v>
      </c>
      <c r="B23" s="4">
        <v>45603</v>
      </c>
      <c r="C23" s="4">
        <v>45605</v>
      </c>
      <c r="D23" t="s">
        <v>208</v>
      </c>
      <c r="E23" t="s">
        <v>212</v>
      </c>
      <c r="F23" t="s">
        <v>219</v>
      </c>
      <c r="G23" s="1" t="s">
        <v>223</v>
      </c>
      <c r="H23" t="s">
        <v>224</v>
      </c>
      <c r="I23" t="str">
        <f t="shared" si="3"/>
        <v>No</v>
      </c>
      <c r="J23" t="str">
        <f t="shared" si="4"/>
        <v>Yes</v>
      </c>
      <c r="K23">
        <f t="shared" si="0"/>
        <v>2024</v>
      </c>
      <c r="L23">
        <f t="shared" si="1"/>
        <v>2</v>
      </c>
      <c r="M23" t="str">
        <f t="shared" si="2"/>
        <v>Company</v>
      </c>
      <c r="N23">
        <f t="shared" si="5"/>
        <v>11</v>
      </c>
    </row>
    <row r="24" spans="1:14" x14ac:dyDescent="0.25">
      <c r="A24" t="s">
        <v>30</v>
      </c>
      <c r="B24" s="4">
        <v>45604</v>
      </c>
      <c r="C24" s="4">
        <v>45606</v>
      </c>
      <c r="D24" t="s">
        <v>209</v>
      </c>
      <c r="E24" t="s">
        <v>213</v>
      </c>
      <c r="F24" t="s">
        <v>218</v>
      </c>
      <c r="G24" s="1" t="s">
        <v>223</v>
      </c>
      <c r="H24" t="s">
        <v>226</v>
      </c>
      <c r="I24" t="str">
        <f t="shared" si="3"/>
        <v>No</v>
      </c>
      <c r="J24" t="str">
        <f t="shared" si="4"/>
        <v>Yes</v>
      </c>
      <c r="K24">
        <f t="shared" si="0"/>
        <v>2024</v>
      </c>
      <c r="L24">
        <f t="shared" si="1"/>
        <v>2</v>
      </c>
      <c r="M24" t="str">
        <f t="shared" si="2"/>
        <v>Client</v>
      </c>
      <c r="N24">
        <f t="shared" si="5"/>
        <v>11</v>
      </c>
    </row>
    <row r="25" spans="1:14" x14ac:dyDescent="0.25">
      <c r="A25" t="s">
        <v>31</v>
      </c>
      <c r="B25" s="4">
        <v>45605</v>
      </c>
      <c r="C25" s="4">
        <v>45607</v>
      </c>
      <c r="D25" t="s">
        <v>209</v>
      </c>
      <c r="E25" t="s">
        <v>214</v>
      </c>
      <c r="F25" t="s">
        <v>219</v>
      </c>
      <c r="G25" s="1" t="s">
        <v>222</v>
      </c>
      <c r="H25" t="s">
        <v>224</v>
      </c>
      <c r="I25" t="str">
        <f t="shared" si="3"/>
        <v>No</v>
      </c>
      <c r="J25" t="str">
        <f t="shared" si="4"/>
        <v>Yes</v>
      </c>
      <c r="K25">
        <f t="shared" si="0"/>
        <v>2024</v>
      </c>
      <c r="L25">
        <f t="shared" si="1"/>
        <v>2</v>
      </c>
      <c r="M25" t="str">
        <f t="shared" si="2"/>
        <v>Client</v>
      </c>
      <c r="N25">
        <f t="shared" si="5"/>
        <v>11</v>
      </c>
    </row>
    <row r="26" spans="1:14" x14ac:dyDescent="0.25">
      <c r="A26" t="s">
        <v>32</v>
      </c>
      <c r="B26" s="4">
        <v>45606</v>
      </c>
      <c r="C26" s="4">
        <v>45608</v>
      </c>
      <c r="D26" t="s">
        <v>207</v>
      </c>
      <c r="E26" t="s">
        <v>239</v>
      </c>
      <c r="F26" t="s">
        <v>221</v>
      </c>
      <c r="G26" s="1" t="s">
        <v>222</v>
      </c>
      <c r="H26" t="s">
        <v>225</v>
      </c>
      <c r="I26" t="str">
        <f t="shared" si="3"/>
        <v>Yes</v>
      </c>
      <c r="J26" t="str">
        <f t="shared" si="4"/>
        <v>No</v>
      </c>
      <c r="K26">
        <f t="shared" si="0"/>
        <v>2024</v>
      </c>
      <c r="L26">
        <f t="shared" si="1"/>
        <v>2</v>
      </c>
      <c r="M26" t="str">
        <f t="shared" si="2"/>
        <v>Not Failed</v>
      </c>
      <c r="N26">
        <f t="shared" si="5"/>
        <v>11</v>
      </c>
    </row>
    <row r="27" spans="1:14" x14ac:dyDescent="0.25">
      <c r="A27" t="s">
        <v>33</v>
      </c>
      <c r="B27" s="4">
        <v>45607</v>
      </c>
      <c r="C27" s="4">
        <v>45609</v>
      </c>
      <c r="D27" t="s">
        <v>208</v>
      </c>
      <c r="E27" t="s">
        <v>212</v>
      </c>
      <c r="F27" t="s">
        <v>217</v>
      </c>
      <c r="G27" s="1" t="s">
        <v>223</v>
      </c>
      <c r="H27" t="s">
        <v>224</v>
      </c>
      <c r="I27" t="str">
        <f t="shared" si="3"/>
        <v>No</v>
      </c>
      <c r="J27" t="str">
        <f t="shared" si="4"/>
        <v>Yes</v>
      </c>
      <c r="K27">
        <f t="shared" si="0"/>
        <v>2024</v>
      </c>
      <c r="L27">
        <f t="shared" si="1"/>
        <v>2</v>
      </c>
      <c r="M27" t="str">
        <f t="shared" si="2"/>
        <v>Company</v>
      </c>
      <c r="N27">
        <f t="shared" si="5"/>
        <v>11</v>
      </c>
    </row>
    <row r="28" spans="1:14" x14ac:dyDescent="0.25">
      <c r="A28" t="s">
        <v>34</v>
      </c>
      <c r="B28" s="4">
        <v>45608</v>
      </c>
      <c r="C28" s="4">
        <v>45610</v>
      </c>
      <c r="D28" t="s">
        <v>208</v>
      </c>
      <c r="E28" t="s">
        <v>212</v>
      </c>
      <c r="F28" t="s">
        <v>217</v>
      </c>
      <c r="G28" s="1" t="s">
        <v>223</v>
      </c>
      <c r="H28" t="s">
        <v>225</v>
      </c>
      <c r="I28" t="str">
        <f t="shared" si="3"/>
        <v>No</v>
      </c>
      <c r="J28" t="str">
        <f t="shared" si="4"/>
        <v>Yes</v>
      </c>
      <c r="K28">
        <f t="shared" si="0"/>
        <v>2024</v>
      </c>
      <c r="L28">
        <f t="shared" si="1"/>
        <v>2</v>
      </c>
      <c r="M28" t="str">
        <f t="shared" si="2"/>
        <v>Company</v>
      </c>
      <c r="N28">
        <f t="shared" si="5"/>
        <v>11</v>
      </c>
    </row>
    <row r="29" spans="1:14" x14ac:dyDescent="0.25">
      <c r="A29" t="s">
        <v>35</v>
      </c>
      <c r="B29" s="4">
        <v>45609</v>
      </c>
      <c r="C29" s="4">
        <v>45611</v>
      </c>
      <c r="D29" t="s">
        <v>207</v>
      </c>
      <c r="E29" t="s">
        <v>239</v>
      </c>
      <c r="F29" t="s">
        <v>218</v>
      </c>
      <c r="G29" s="1" t="s">
        <v>223</v>
      </c>
      <c r="H29" t="s">
        <v>224</v>
      </c>
      <c r="I29" t="str">
        <f t="shared" si="3"/>
        <v>Yes</v>
      </c>
      <c r="J29" t="str">
        <f t="shared" si="4"/>
        <v>No</v>
      </c>
      <c r="K29">
        <f t="shared" si="0"/>
        <v>2024</v>
      </c>
      <c r="L29">
        <f t="shared" si="1"/>
        <v>2</v>
      </c>
      <c r="M29" t="str">
        <f t="shared" si="2"/>
        <v>Not Failed</v>
      </c>
      <c r="N29">
        <f t="shared" si="5"/>
        <v>11</v>
      </c>
    </row>
    <row r="30" spans="1:14" x14ac:dyDescent="0.25">
      <c r="A30" t="s">
        <v>36</v>
      </c>
      <c r="B30" s="4">
        <v>45610</v>
      </c>
      <c r="C30" s="4">
        <v>45612</v>
      </c>
      <c r="D30" t="s">
        <v>207</v>
      </c>
      <c r="E30" t="s">
        <v>239</v>
      </c>
      <c r="F30" t="s">
        <v>220</v>
      </c>
      <c r="G30" s="1" t="s">
        <v>222</v>
      </c>
      <c r="H30" t="s">
        <v>225</v>
      </c>
      <c r="I30" t="str">
        <f t="shared" si="3"/>
        <v>Yes</v>
      </c>
      <c r="J30" t="str">
        <f t="shared" si="4"/>
        <v>No</v>
      </c>
      <c r="K30">
        <f t="shared" si="0"/>
        <v>2024</v>
      </c>
      <c r="L30">
        <f t="shared" si="1"/>
        <v>2</v>
      </c>
      <c r="M30" t="str">
        <f t="shared" si="2"/>
        <v>Not Failed</v>
      </c>
      <c r="N30">
        <f t="shared" si="5"/>
        <v>11</v>
      </c>
    </row>
    <row r="31" spans="1:14" x14ac:dyDescent="0.25">
      <c r="A31" t="s">
        <v>37</v>
      </c>
      <c r="B31" s="4">
        <v>45611</v>
      </c>
      <c r="C31" s="4">
        <v>45613</v>
      </c>
      <c r="D31" t="s">
        <v>207</v>
      </c>
      <c r="E31" t="s">
        <v>239</v>
      </c>
      <c r="F31" t="s">
        <v>220</v>
      </c>
      <c r="G31" s="1" t="s">
        <v>222</v>
      </c>
      <c r="H31" t="s">
        <v>224</v>
      </c>
      <c r="I31" t="str">
        <f t="shared" si="3"/>
        <v>Yes</v>
      </c>
      <c r="J31" t="str">
        <f t="shared" si="4"/>
        <v>No</v>
      </c>
      <c r="K31">
        <f t="shared" si="0"/>
        <v>2024</v>
      </c>
      <c r="L31">
        <f t="shared" si="1"/>
        <v>2</v>
      </c>
      <c r="M31" t="str">
        <f t="shared" si="2"/>
        <v>Not Failed</v>
      </c>
      <c r="N31">
        <f t="shared" si="5"/>
        <v>11</v>
      </c>
    </row>
    <row r="32" spans="1:14" x14ac:dyDescent="0.25">
      <c r="A32" t="s">
        <v>38</v>
      </c>
      <c r="B32" s="4">
        <v>45612</v>
      </c>
      <c r="C32" s="4">
        <v>45614</v>
      </c>
      <c r="D32" t="s">
        <v>207</v>
      </c>
      <c r="E32" t="s">
        <v>239</v>
      </c>
      <c r="F32" t="s">
        <v>218</v>
      </c>
      <c r="G32" s="1" t="s">
        <v>222</v>
      </c>
      <c r="H32" t="s">
        <v>226</v>
      </c>
      <c r="I32" t="str">
        <f t="shared" si="3"/>
        <v>Yes</v>
      </c>
      <c r="J32" t="str">
        <f t="shared" si="4"/>
        <v>No</v>
      </c>
      <c r="K32">
        <f t="shared" si="0"/>
        <v>2024</v>
      </c>
      <c r="L32">
        <f t="shared" si="1"/>
        <v>2</v>
      </c>
      <c r="M32" t="str">
        <f t="shared" si="2"/>
        <v>Not Failed</v>
      </c>
      <c r="N32">
        <f t="shared" si="5"/>
        <v>11</v>
      </c>
    </row>
    <row r="33" spans="1:14" x14ac:dyDescent="0.25">
      <c r="A33" t="s">
        <v>39</v>
      </c>
      <c r="B33" s="4">
        <v>45613</v>
      </c>
      <c r="C33" s="4">
        <v>45615</v>
      </c>
      <c r="D33" t="s">
        <v>207</v>
      </c>
      <c r="E33" t="s">
        <v>239</v>
      </c>
      <c r="F33" t="s">
        <v>219</v>
      </c>
      <c r="G33" s="1" t="s">
        <v>223</v>
      </c>
      <c r="H33" t="s">
        <v>224</v>
      </c>
      <c r="I33" t="str">
        <f t="shared" si="3"/>
        <v>Yes</v>
      </c>
      <c r="J33" t="str">
        <f t="shared" si="4"/>
        <v>No</v>
      </c>
      <c r="K33">
        <f t="shared" si="0"/>
        <v>2024</v>
      </c>
      <c r="L33">
        <f t="shared" si="1"/>
        <v>2</v>
      </c>
      <c r="M33" t="str">
        <f t="shared" si="2"/>
        <v>Not Failed</v>
      </c>
      <c r="N33">
        <f t="shared" si="5"/>
        <v>11</v>
      </c>
    </row>
    <row r="34" spans="1:14" x14ac:dyDescent="0.25">
      <c r="A34" t="s">
        <v>40</v>
      </c>
      <c r="B34" s="4">
        <v>45614</v>
      </c>
      <c r="C34" s="4">
        <v>45616</v>
      </c>
      <c r="D34" t="s">
        <v>207</v>
      </c>
      <c r="E34" t="s">
        <v>239</v>
      </c>
      <c r="F34" t="s">
        <v>220</v>
      </c>
      <c r="G34" s="1" t="s">
        <v>222</v>
      </c>
      <c r="H34" t="s">
        <v>225</v>
      </c>
      <c r="I34" t="str">
        <f t="shared" si="3"/>
        <v>Yes</v>
      </c>
      <c r="J34" t="str">
        <f t="shared" si="4"/>
        <v>No</v>
      </c>
      <c r="K34">
        <f t="shared" si="0"/>
        <v>2024</v>
      </c>
      <c r="L34">
        <f t="shared" si="1"/>
        <v>2</v>
      </c>
      <c r="M34" t="str">
        <f t="shared" si="2"/>
        <v>Not Failed</v>
      </c>
      <c r="N34">
        <f t="shared" si="5"/>
        <v>11</v>
      </c>
    </row>
    <row r="35" spans="1:14" x14ac:dyDescent="0.25">
      <c r="A35" t="s">
        <v>41</v>
      </c>
      <c r="B35" s="4">
        <v>45615</v>
      </c>
      <c r="C35" s="4">
        <v>45617</v>
      </c>
      <c r="D35" t="s">
        <v>207</v>
      </c>
      <c r="E35" t="s">
        <v>239</v>
      </c>
      <c r="F35" t="s">
        <v>221</v>
      </c>
      <c r="G35" s="1" t="s">
        <v>222</v>
      </c>
      <c r="H35" t="s">
        <v>225</v>
      </c>
      <c r="I35" t="str">
        <f t="shared" si="3"/>
        <v>Yes</v>
      </c>
      <c r="J35" t="str">
        <f t="shared" si="4"/>
        <v>No</v>
      </c>
      <c r="K35">
        <f t="shared" si="0"/>
        <v>2024</v>
      </c>
      <c r="L35">
        <f t="shared" si="1"/>
        <v>2</v>
      </c>
      <c r="M35" t="str">
        <f t="shared" si="2"/>
        <v>Not Failed</v>
      </c>
      <c r="N35">
        <f t="shared" si="5"/>
        <v>11</v>
      </c>
    </row>
    <row r="36" spans="1:14" x14ac:dyDescent="0.25">
      <c r="A36" t="s">
        <v>42</v>
      </c>
      <c r="B36" s="4">
        <v>45616</v>
      </c>
      <c r="C36" s="4">
        <v>45618</v>
      </c>
      <c r="D36" t="s">
        <v>207</v>
      </c>
      <c r="E36" t="s">
        <v>239</v>
      </c>
      <c r="F36" t="s">
        <v>221</v>
      </c>
      <c r="G36" s="1" t="s">
        <v>223</v>
      </c>
      <c r="H36" t="s">
        <v>224</v>
      </c>
      <c r="I36" t="str">
        <f t="shared" si="3"/>
        <v>Yes</v>
      </c>
      <c r="J36" t="str">
        <f t="shared" si="4"/>
        <v>No</v>
      </c>
      <c r="K36">
        <f t="shared" si="0"/>
        <v>2024</v>
      </c>
      <c r="L36">
        <f t="shared" si="1"/>
        <v>2</v>
      </c>
      <c r="M36" t="str">
        <f t="shared" si="2"/>
        <v>Not Failed</v>
      </c>
      <c r="N36">
        <f t="shared" si="5"/>
        <v>11</v>
      </c>
    </row>
    <row r="37" spans="1:14" x14ac:dyDescent="0.25">
      <c r="A37" t="s">
        <v>43</v>
      </c>
      <c r="B37" s="4">
        <v>45617</v>
      </c>
      <c r="C37" s="4">
        <v>45619</v>
      </c>
      <c r="D37" t="s">
        <v>207</v>
      </c>
      <c r="E37" t="s">
        <v>239</v>
      </c>
      <c r="F37" t="s">
        <v>221</v>
      </c>
      <c r="G37" s="1" t="s">
        <v>222</v>
      </c>
      <c r="H37" t="s">
        <v>226</v>
      </c>
      <c r="I37" t="str">
        <f t="shared" si="3"/>
        <v>Yes</v>
      </c>
      <c r="J37" t="str">
        <f t="shared" si="4"/>
        <v>No</v>
      </c>
      <c r="K37">
        <f t="shared" si="0"/>
        <v>2024</v>
      </c>
      <c r="L37">
        <f t="shared" si="1"/>
        <v>2</v>
      </c>
      <c r="M37" t="str">
        <f t="shared" si="2"/>
        <v>Not Failed</v>
      </c>
      <c r="N37">
        <f t="shared" si="5"/>
        <v>11</v>
      </c>
    </row>
    <row r="38" spans="1:14" x14ac:dyDescent="0.25">
      <c r="A38" t="s">
        <v>44</v>
      </c>
      <c r="B38" s="4">
        <v>45618</v>
      </c>
      <c r="C38" s="4">
        <v>45620</v>
      </c>
      <c r="D38" t="s">
        <v>207</v>
      </c>
      <c r="E38" t="s">
        <v>239</v>
      </c>
      <c r="F38" t="s">
        <v>220</v>
      </c>
      <c r="G38" s="1" t="s">
        <v>223</v>
      </c>
      <c r="H38" t="s">
        <v>225</v>
      </c>
      <c r="I38" t="str">
        <f t="shared" si="3"/>
        <v>Yes</v>
      </c>
      <c r="J38" t="str">
        <f t="shared" si="4"/>
        <v>No</v>
      </c>
      <c r="K38">
        <f t="shared" si="0"/>
        <v>2024</v>
      </c>
      <c r="L38">
        <f t="shared" si="1"/>
        <v>2</v>
      </c>
      <c r="M38" t="str">
        <f t="shared" si="2"/>
        <v>Not Failed</v>
      </c>
      <c r="N38">
        <f t="shared" si="5"/>
        <v>11</v>
      </c>
    </row>
    <row r="39" spans="1:14" x14ac:dyDescent="0.25">
      <c r="A39" t="s">
        <v>45</v>
      </c>
      <c r="B39" s="4">
        <v>45619</v>
      </c>
      <c r="C39" s="4">
        <v>45621</v>
      </c>
      <c r="D39" t="s">
        <v>208</v>
      </c>
      <c r="E39" t="s">
        <v>211</v>
      </c>
      <c r="F39" t="s">
        <v>220</v>
      </c>
      <c r="G39" s="1" t="s">
        <v>222</v>
      </c>
      <c r="H39" t="s">
        <v>224</v>
      </c>
      <c r="I39" t="str">
        <f t="shared" si="3"/>
        <v>No</v>
      </c>
      <c r="J39" t="str">
        <f t="shared" si="4"/>
        <v>Yes</v>
      </c>
      <c r="K39">
        <f t="shared" si="0"/>
        <v>2024</v>
      </c>
      <c r="L39">
        <f t="shared" si="1"/>
        <v>2</v>
      </c>
      <c r="M39" t="str">
        <f t="shared" si="2"/>
        <v>Company</v>
      </c>
      <c r="N39">
        <f t="shared" si="5"/>
        <v>11</v>
      </c>
    </row>
    <row r="40" spans="1:14" x14ac:dyDescent="0.25">
      <c r="A40" t="s">
        <v>46</v>
      </c>
      <c r="B40" s="4">
        <v>45620</v>
      </c>
      <c r="C40" s="4">
        <v>45622</v>
      </c>
      <c r="D40" t="s">
        <v>207</v>
      </c>
      <c r="E40" t="s">
        <v>239</v>
      </c>
      <c r="F40" t="s">
        <v>221</v>
      </c>
      <c r="G40" s="1" t="s">
        <v>222</v>
      </c>
      <c r="H40" t="s">
        <v>224</v>
      </c>
      <c r="I40" t="str">
        <f t="shared" si="3"/>
        <v>Yes</v>
      </c>
      <c r="J40" t="str">
        <f t="shared" si="4"/>
        <v>No</v>
      </c>
      <c r="K40">
        <f t="shared" si="0"/>
        <v>2024</v>
      </c>
      <c r="L40">
        <f t="shared" si="1"/>
        <v>2</v>
      </c>
      <c r="M40" t="str">
        <f t="shared" si="2"/>
        <v>Not Failed</v>
      </c>
      <c r="N40">
        <f t="shared" si="5"/>
        <v>11</v>
      </c>
    </row>
    <row r="41" spans="1:14" x14ac:dyDescent="0.25">
      <c r="A41" t="s">
        <v>47</v>
      </c>
      <c r="B41" s="4">
        <v>45621</v>
      </c>
      <c r="C41" s="4">
        <v>45623</v>
      </c>
      <c r="D41" t="s">
        <v>209</v>
      </c>
      <c r="E41" t="s">
        <v>214</v>
      </c>
      <c r="F41" t="s">
        <v>221</v>
      </c>
      <c r="G41" s="1" t="s">
        <v>223</v>
      </c>
      <c r="H41" t="s">
        <v>226</v>
      </c>
      <c r="I41" t="str">
        <f t="shared" si="3"/>
        <v>No</v>
      </c>
      <c r="J41" t="str">
        <f t="shared" si="4"/>
        <v>Yes</v>
      </c>
      <c r="K41">
        <f t="shared" si="0"/>
        <v>2024</v>
      </c>
      <c r="L41">
        <f t="shared" si="1"/>
        <v>2</v>
      </c>
      <c r="M41" t="str">
        <f t="shared" si="2"/>
        <v>Client</v>
      </c>
      <c r="N41">
        <f t="shared" si="5"/>
        <v>11</v>
      </c>
    </row>
    <row r="42" spans="1:14" x14ac:dyDescent="0.25">
      <c r="A42" t="s">
        <v>48</v>
      </c>
      <c r="B42" s="4">
        <v>45622</v>
      </c>
      <c r="C42" s="4">
        <v>45624</v>
      </c>
      <c r="D42" t="s">
        <v>209</v>
      </c>
      <c r="E42" t="s">
        <v>215</v>
      </c>
      <c r="F42" t="s">
        <v>221</v>
      </c>
      <c r="G42" s="1" t="s">
        <v>222</v>
      </c>
      <c r="H42" t="s">
        <v>224</v>
      </c>
      <c r="I42" t="str">
        <f t="shared" si="3"/>
        <v>No</v>
      </c>
      <c r="J42" t="str">
        <f t="shared" si="4"/>
        <v>Yes</v>
      </c>
      <c r="K42">
        <f t="shared" si="0"/>
        <v>2024</v>
      </c>
      <c r="L42">
        <f t="shared" si="1"/>
        <v>2</v>
      </c>
      <c r="M42" t="str">
        <f t="shared" si="2"/>
        <v>Company</v>
      </c>
      <c r="N42">
        <f t="shared" si="5"/>
        <v>11</v>
      </c>
    </row>
    <row r="43" spans="1:14" x14ac:dyDescent="0.25">
      <c r="A43" t="s">
        <v>49</v>
      </c>
      <c r="B43" s="4">
        <v>45623</v>
      </c>
      <c r="C43" s="4">
        <v>45625</v>
      </c>
      <c r="D43" t="s">
        <v>209</v>
      </c>
      <c r="E43" t="s">
        <v>215</v>
      </c>
      <c r="F43" t="s">
        <v>218</v>
      </c>
      <c r="G43" s="1" t="s">
        <v>222</v>
      </c>
      <c r="H43" t="s">
        <v>225</v>
      </c>
      <c r="I43" t="str">
        <f t="shared" si="3"/>
        <v>No</v>
      </c>
      <c r="J43" t="str">
        <f t="shared" si="4"/>
        <v>Yes</v>
      </c>
      <c r="K43">
        <f t="shared" si="0"/>
        <v>2024</v>
      </c>
      <c r="L43">
        <f t="shared" si="1"/>
        <v>2</v>
      </c>
      <c r="M43" t="str">
        <f t="shared" si="2"/>
        <v>Company</v>
      </c>
      <c r="N43">
        <f t="shared" si="5"/>
        <v>11</v>
      </c>
    </row>
    <row r="44" spans="1:14" x14ac:dyDescent="0.25">
      <c r="A44" t="s">
        <v>50</v>
      </c>
      <c r="B44" s="4">
        <v>45624</v>
      </c>
      <c r="C44" s="4">
        <v>45626</v>
      </c>
      <c r="D44" t="s">
        <v>207</v>
      </c>
      <c r="E44" t="s">
        <v>239</v>
      </c>
      <c r="F44" t="s">
        <v>221</v>
      </c>
      <c r="G44" s="1" t="s">
        <v>222</v>
      </c>
      <c r="H44" t="s">
        <v>224</v>
      </c>
      <c r="I44" t="str">
        <f t="shared" si="3"/>
        <v>Yes</v>
      </c>
      <c r="J44" t="str">
        <f t="shared" si="4"/>
        <v>No</v>
      </c>
      <c r="K44">
        <f t="shared" si="0"/>
        <v>2024</v>
      </c>
      <c r="L44">
        <f t="shared" si="1"/>
        <v>2</v>
      </c>
      <c r="M44" t="str">
        <f t="shared" si="2"/>
        <v>Not Failed</v>
      </c>
      <c r="N44">
        <f t="shared" si="5"/>
        <v>11</v>
      </c>
    </row>
    <row r="45" spans="1:14" x14ac:dyDescent="0.25">
      <c r="A45" t="s">
        <v>51</v>
      </c>
      <c r="B45" s="4">
        <v>45625</v>
      </c>
      <c r="C45" s="4">
        <v>45627</v>
      </c>
      <c r="D45" t="s">
        <v>209</v>
      </c>
      <c r="E45" t="s">
        <v>213</v>
      </c>
      <c r="F45" t="s">
        <v>218</v>
      </c>
      <c r="G45" s="1" t="s">
        <v>222</v>
      </c>
      <c r="H45" t="s">
        <v>225</v>
      </c>
      <c r="I45" t="str">
        <f t="shared" si="3"/>
        <v>No</v>
      </c>
      <c r="J45" t="str">
        <f t="shared" si="4"/>
        <v>Yes</v>
      </c>
      <c r="K45">
        <f t="shared" si="0"/>
        <v>2024</v>
      </c>
      <c r="L45">
        <f t="shared" si="1"/>
        <v>2</v>
      </c>
      <c r="M45" t="str">
        <f t="shared" si="2"/>
        <v>Client</v>
      </c>
      <c r="N45">
        <f t="shared" si="5"/>
        <v>11</v>
      </c>
    </row>
    <row r="46" spans="1:14" x14ac:dyDescent="0.25">
      <c r="A46" t="s">
        <v>52</v>
      </c>
      <c r="B46" s="4">
        <v>45626</v>
      </c>
      <c r="C46" s="4">
        <v>45628</v>
      </c>
      <c r="D46" t="s">
        <v>207</v>
      </c>
      <c r="E46" t="s">
        <v>239</v>
      </c>
      <c r="F46" t="s">
        <v>218</v>
      </c>
      <c r="G46" s="1" t="s">
        <v>222</v>
      </c>
      <c r="H46" t="s">
        <v>225</v>
      </c>
      <c r="I46" t="str">
        <f t="shared" si="3"/>
        <v>Yes</v>
      </c>
      <c r="J46" t="str">
        <f t="shared" si="4"/>
        <v>No</v>
      </c>
      <c r="K46">
        <f t="shared" si="0"/>
        <v>2024</v>
      </c>
      <c r="L46">
        <f t="shared" si="1"/>
        <v>2</v>
      </c>
      <c r="M46" t="str">
        <f t="shared" si="2"/>
        <v>Not Failed</v>
      </c>
      <c r="N46">
        <f t="shared" si="5"/>
        <v>11</v>
      </c>
    </row>
    <row r="47" spans="1:14" x14ac:dyDescent="0.25">
      <c r="A47" t="s">
        <v>53</v>
      </c>
      <c r="B47" s="4">
        <v>45627</v>
      </c>
      <c r="C47" s="4">
        <v>45629</v>
      </c>
      <c r="D47" t="s">
        <v>208</v>
      </c>
      <c r="E47" t="s">
        <v>216</v>
      </c>
      <c r="F47" t="s">
        <v>218</v>
      </c>
      <c r="G47" s="1" t="s">
        <v>223</v>
      </c>
      <c r="H47" t="s">
        <v>226</v>
      </c>
      <c r="I47" t="str">
        <f t="shared" si="3"/>
        <v>No</v>
      </c>
      <c r="J47" t="str">
        <f t="shared" si="4"/>
        <v>Yes</v>
      </c>
      <c r="K47">
        <f t="shared" si="0"/>
        <v>2024</v>
      </c>
      <c r="L47">
        <f t="shared" si="1"/>
        <v>2</v>
      </c>
      <c r="M47" t="str">
        <f t="shared" si="2"/>
        <v>Client</v>
      </c>
      <c r="N47">
        <f t="shared" si="5"/>
        <v>12</v>
      </c>
    </row>
    <row r="48" spans="1:14" x14ac:dyDescent="0.25">
      <c r="A48" t="s">
        <v>54</v>
      </c>
      <c r="B48" s="4">
        <v>45628</v>
      </c>
      <c r="C48" s="4">
        <v>45630</v>
      </c>
      <c r="D48" t="s">
        <v>208</v>
      </c>
      <c r="E48" t="s">
        <v>212</v>
      </c>
      <c r="F48" t="s">
        <v>217</v>
      </c>
      <c r="G48" s="1" t="s">
        <v>223</v>
      </c>
      <c r="H48" t="s">
        <v>224</v>
      </c>
      <c r="I48" t="str">
        <f t="shared" si="3"/>
        <v>No</v>
      </c>
      <c r="J48" t="str">
        <f t="shared" si="4"/>
        <v>Yes</v>
      </c>
      <c r="K48">
        <f t="shared" si="0"/>
        <v>2024</v>
      </c>
      <c r="L48">
        <f t="shared" si="1"/>
        <v>2</v>
      </c>
      <c r="M48" t="str">
        <f t="shared" si="2"/>
        <v>Company</v>
      </c>
      <c r="N48">
        <f t="shared" si="5"/>
        <v>12</v>
      </c>
    </row>
    <row r="49" spans="1:14" x14ac:dyDescent="0.25">
      <c r="A49" t="s">
        <v>55</v>
      </c>
      <c r="B49" s="4">
        <v>45629</v>
      </c>
      <c r="C49" s="4">
        <v>45631</v>
      </c>
      <c r="D49" t="s">
        <v>207</v>
      </c>
      <c r="E49" t="s">
        <v>239</v>
      </c>
      <c r="F49" t="s">
        <v>217</v>
      </c>
      <c r="G49" s="1" t="s">
        <v>222</v>
      </c>
      <c r="H49" t="s">
        <v>224</v>
      </c>
      <c r="I49" t="str">
        <f t="shared" si="3"/>
        <v>Yes</v>
      </c>
      <c r="J49" t="str">
        <f t="shared" si="4"/>
        <v>No</v>
      </c>
      <c r="K49">
        <f t="shared" si="0"/>
        <v>2024</v>
      </c>
      <c r="L49">
        <f t="shared" si="1"/>
        <v>2</v>
      </c>
      <c r="M49" t="str">
        <f t="shared" si="2"/>
        <v>Not Failed</v>
      </c>
      <c r="N49">
        <f t="shared" si="5"/>
        <v>12</v>
      </c>
    </row>
    <row r="50" spans="1:14" x14ac:dyDescent="0.25">
      <c r="A50" t="s">
        <v>56</v>
      </c>
      <c r="B50" s="4">
        <v>45630</v>
      </c>
      <c r="C50" s="4">
        <v>45632</v>
      </c>
      <c r="D50" t="s">
        <v>209</v>
      </c>
      <c r="E50" t="s">
        <v>213</v>
      </c>
      <c r="F50" t="s">
        <v>220</v>
      </c>
      <c r="G50" s="1" t="s">
        <v>222</v>
      </c>
      <c r="H50" t="s">
        <v>225</v>
      </c>
      <c r="I50" t="str">
        <f t="shared" si="3"/>
        <v>No</v>
      </c>
      <c r="J50" t="str">
        <f t="shared" si="4"/>
        <v>Yes</v>
      </c>
      <c r="K50">
        <f t="shared" si="0"/>
        <v>2024</v>
      </c>
      <c r="L50">
        <f t="shared" si="1"/>
        <v>2</v>
      </c>
      <c r="M50" t="str">
        <f t="shared" si="2"/>
        <v>Client</v>
      </c>
      <c r="N50">
        <f t="shared" si="5"/>
        <v>12</v>
      </c>
    </row>
    <row r="51" spans="1:14" x14ac:dyDescent="0.25">
      <c r="A51" t="s">
        <v>57</v>
      </c>
      <c r="B51" s="4">
        <v>45631</v>
      </c>
      <c r="C51" s="4">
        <v>45633</v>
      </c>
      <c r="D51" t="s">
        <v>209</v>
      </c>
      <c r="E51" t="s">
        <v>213</v>
      </c>
      <c r="F51" t="s">
        <v>219</v>
      </c>
      <c r="G51" s="1" t="s">
        <v>223</v>
      </c>
      <c r="H51" t="s">
        <v>226</v>
      </c>
      <c r="I51" t="str">
        <f t="shared" si="3"/>
        <v>No</v>
      </c>
      <c r="J51" t="str">
        <f t="shared" si="4"/>
        <v>Yes</v>
      </c>
      <c r="K51">
        <f t="shared" si="0"/>
        <v>2024</v>
      </c>
      <c r="L51">
        <f t="shared" si="1"/>
        <v>2</v>
      </c>
      <c r="M51" t="str">
        <f t="shared" si="2"/>
        <v>Client</v>
      </c>
      <c r="N51">
        <f t="shared" si="5"/>
        <v>12</v>
      </c>
    </row>
    <row r="52" spans="1:14" x14ac:dyDescent="0.25">
      <c r="A52" t="s">
        <v>58</v>
      </c>
      <c r="B52" s="4">
        <v>45632</v>
      </c>
      <c r="C52" s="4">
        <v>45634</v>
      </c>
      <c r="D52" t="s">
        <v>208</v>
      </c>
      <c r="E52" t="s">
        <v>210</v>
      </c>
      <c r="F52" t="s">
        <v>218</v>
      </c>
      <c r="G52" s="1" t="s">
        <v>222</v>
      </c>
      <c r="H52" t="s">
        <v>225</v>
      </c>
      <c r="I52" t="str">
        <f t="shared" si="3"/>
        <v>No</v>
      </c>
      <c r="J52" t="str">
        <f t="shared" si="4"/>
        <v>Yes</v>
      </c>
      <c r="K52">
        <f t="shared" si="0"/>
        <v>2024</v>
      </c>
      <c r="L52">
        <f t="shared" si="1"/>
        <v>2</v>
      </c>
      <c r="M52" t="str">
        <f t="shared" si="2"/>
        <v>Client</v>
      </c>
      <c r="N52">
        <f t="shared" si="5"/>
        <v>12</v>
      </c>
    </row>
    <row r="53" spans="1:14" x14ac:dyDescent="0.25">
      <c r="A53" t="s">
        <v>59</v>
      </c>
      <c r="B53" s="4">
        <v>45633</v>
      </c>
      <c r="C53" s="4">
        <v>45635</v>
      </c>
      <c r="D53" t="s">
        <v>209</v>
      </c>
      <c r="E53" t="s">
        <v>213</v>
      </c>
      <c r="F53" t="s">
        <v>219</v>
      </c>
      <c r="G53" s="1" t="s">
        <v>223</v>
      </c>
      <c r="H53" t="s">
        <v>224</v>
      </c>
      <c r="I53" t="str">
        <f t="shared" si="3"/>
        <v>No</v>
      </c>
      <c r="J53" t="str">
        <f t="shared" si="4"/>
        <v>Yes</v>
      </c>
      <c r="K53">
        <f t="shared" si="0"/>
        <v>2024</v>
      </c>
      <c r="L53">
        <f t="shared" si="1"/>
        <v>2</v>
      </c>
      <c r="M53" t="str">
        <f t="shared" si="2"/>
        <v>Client</v>
      </c>
      <c r="N53">
        <f t="shared" si="5"/>
        <v>12</v>
      </c>
    </row>
    <row r="54" spans="1:14" x14ac:dyDescent="0.25">
      <c r="A54" t="s">
        <v>60</v>
      </c>
      <c r="B54" s="4">
        <v>45634</v>
      </c>
      <c r="C54" s="4">
        <v>45636</v>
      </c>
      <c r="D54" t="s">
        <v>207</v>
      </c>
      <c r="E54" t="s">
        <v>239</v>
      </c>
      <c r="F54" t="s">
        <v>217</v>
      </c>
      <c r="G54" s="1" t="s">
        <v>223</v>
      </c>
      <c r="H54" t="s">
        <v>225</v>
      </c>
      <c r="I54" t="str">
        <f t="shared" si="3"/>
        <v>Yes</v>
      </c>
      <c r="J54" t="str">
        <f t="shared" si="4"/>
        <v>No</v>
      </c>
      <c r="K54">
        <f t="shared" si="0"/>
        <v>2024</v>
      </c>
      <c r="L54">
        <f t="shared" si="1"/>
        <v>2</v>
      </c>
      <c r="M54" t="str">
        <f t="shared" si="2"/>
        <v>Not Failed</v>
      </c>
      <c r="N54">
        <f t="shared" si="5"/>
        <v>12</v>
      </c>
    </row>
    <row r="55" spans="1:14" x14ac:dyDescent="0.25">
      <c r="A55" t="s">
        <v>61</v>
      </c>
      <c r="B55" s="4">
        <v>45635</v>
      </c>
      <c r="C55" s="4">
        <v>45637</v>
      </c>
      <c r="D55" t="s">
        <v>207</v>
      </c>
      <c r="E55" t="s">
        <v>239</v>
      </c>
      <c r="F55" t="s">
        <v>217</v>
      </c>
      <c r="G55" s="1" t="s">
        <v>223</v>
      </c>
      <c r="H55" t="s">
        <v>226</v>
      </c>
      <c r="I55" t="str">
        <f t="shared" si="3"/>
        <v>Yes</v>
      </c>
      <c r="J55" t="str">
        <f t="shared" si="4"/>
        <v>No</v>
      </c>
      <c r="K55">
        <f t="shared" si="0"/>
        <v>2024</v>
      </c>
      <c r="L55">
        <f t="shared" si="1"/>
        <v>2</v>
      </c>
      <c r="M55" t="str">
        <f t="shared" si="2"/>
        <v>Not Failed</v>
      </c>
      <c r="N55">
        <f t="shared" si="5"/>
        <v>12</v>
      </c>
    </row>
    <row r="56" spans="1:14" x14ac:dyDescent="0.25">
      <c r="A56" t="s">
        <v>62</v>
      </c>
      <c r="B56" s="4">
        <v>45636</v>
      </c>
      <c r="C56" s="4">
        <v>45638</v>
      </c>
      <c r="D56" t="s">
        <v>208</v>
      </c>
      <c r="E56" t="s">
        <v>210</v>
      </c>
      <c r="F56" t="s">
        <v>220</v>
      </c>
      <c r="G56" s="1" t="s">
        <v>222</v>
      </c>
      <c r="H56" t="s">
        <v>226</v>
      </c>
      <c r="I56" t="str">
        <f t="shared" si="3"/>
        <v>No</v>
      </c>
      <c r="J56" t="str">
        <f t="shared" si="4"/>
        <v>Yes</v>
      </c>
      <c r="K56">
        <f t="shared" si="0"/>
        <v>2024</v>
      </c>
      <c r="L56">
        <f t="shared" si="1"/>
        <v>2</v>
      </c>
      <c r="M56" t="str">
        <f t="shared" si="2"/>
        <v>Client</v>
      </c>
      <c r="N56">
        <f t="shared" si="5"/>
        <v>12</v>
      </c>
    </row>
    <row r="57" spans="1:14" x14ac:dyDescent="0.25">
      <c r="A57" t="s">
        <v>63</v>
      </c>
      <c r="B57" s="4">
        <v>45637</v>
      </c>
      <c r="C57" s="4">
        <v>45639</v>
      </c>
      <c r="D57" t="s">
        <v>209</v>
      </c>
      <c r="E57" t="s">
        <v>213</v>
      </c>
      <c r="F57" t="s">
        <v>221</v>
      </c>
      <c r="G57" s="1" t="s">
        <v>223</v>
      </c>
      <c r="H57" t="s">
        <v>225</v>
      </c>
      <c r="I57" t="str">
        <f t="shared" si="3"/>
        <v>No</v>
      </c>
      <c r="J57" t="str">
        <f t="shared" si="4"/>
        <v>Yes</v>
      </c>
      <c r="K57">
        <f t="shared" si="0"/>
        <v>2024</v>
      </c>
      <c r="L57">
        <f t="shared" si="1"/>
        <v>2</v>
      </c>
      <c r="M57" t="str">
        <f t="shared" si="2"/>
        <v>Client</v>
      </c>
      <c r="N57">
        <f t="shared" si="5"/>
        <v>12</v>
      </c>
    </row>
    <row r="58" spans="1:14" x14ac:dyDescent="0.25">
      <c r="A58" t="s">
        <v>64</v>
      </c>
      <c r="B58" s="4">
        <v>45638</v>
      </c>
      <c r="C58" s="4">
        <v>45640</v>
      </c>
      <c r="D58" t="s">
        <v>207</v>
      </c>
      <c r="E58" t="s">
        <v>239</v>
      </c>
      <c r="F58" t="s">
        <v>219</v>
      </c>
      <c r="G58" s="1" t="s">
        <v>222</v>
      </c>
      <c r="H58" t="s">
        <v>226</v>
      </c>
      <c r="I58" t="str">
        <f t="shared" si="3"/>
        <v>Yes</v>
      </c>
      <c r="J58" t="str">
        <f t="shared" si="4"/>
        <v>No</v>
      </c>
      <c r="K58">
        <f t="shared" si="0"/>
        <v>2024</v>
      </c>
      <c r="L58">
        <f t="shared" si="1"/>
        <v>2</v>
      </c>
      <c r="M58" t="str">
        <f t="shared" si="2"/>
        <v>Not Failed</v>
      </c>
      <c r="N58">
        <f t="shared" si="5"/>
        <v>12</v>
      </c>
    </row>
    <row r="59" spans="1:14" x14ac:dyDescent="0.25">
      <c r="A59" t="s">
        <v>65</v>
      </c>
      <c r="B59" s="4">
        <v>45639</v>
      </c>
      <c r="C59" s="4">
        <v>45641</v>
      </c>
      <c r="D59" t="s">
        <v>207</v>
      </c>
      <c r="E59" t="s">
        <v>239</v>
      </c>
      <c r="F59" t="s">
        <v>219</v>
      </c>
      <c r="G59" s="1" t="s">
        <v>222</v>
      </c>
      <c r="H59" t="s">
        <v>226</v>
      </c>
      <c r="I59" t="str">
        <f t="shared" si="3"/>
        <v>Yes</v>
      </c>
      <c r="J59" t="str">
        <f t="shared" si="4"/>
        <v>No</v>
      </c>
      <c r="K59">
        <f t="shared" si="0"/>
        <v>2024</v>
      </c>
      <c r="L59">
        <f t="shared" si="1"/>
        <v>2</v>
      </c>
      <c r="M59" t="str">
        <f t="shared" si="2"/>
        <v>Not Failed</v>
      </c>
      <c r="N59">
        <f t="shared" si="5"/>
        <v>12</v>
      </c>
    </row>
    <row r="60" spans="1:14" x14ac:dyDescent="0.25">
      <c r="A60" t="s">
        <v>66</v>
      </c>
      <c r="B60" s="4">
        <v>45640</v>
      </c>
      <c r="C60" s="4">
        <v>45642</v>
      </c>
      <c r="D60" t="s">
        <v>209</v>
      </c>
      <c r="E60" t="s">
        <v>213</v>
      </c>
      <c r="F60" t="s">
        <v>217</v>
      </c>
      <c r="G60" s="1" t="s">
        <v>222</v>
      </c>
      <c r="H60" t="s">
        <v>225</v>
      </c>
      <c r="I60" t="str">
        <f t="shared" si="3"/>
        <v>No</v>
      </c>
      <c r="J60" t="str">
        <f t="shared" si="4"/>
        <v>Yes</v>
      </c>
      <c r="K60">
        <f t="shared" si="0"/>
        <v>2024</v>
      </c>
      <c r="L60">
        <f t="shared" si="1"/>
        <v>2</v>
      </c>
      <c r="M60" t="str">
        <f t="shared" si="2"/>
        <v>Client</v>
      </c>
      <c r="N60">
        <f t="shared" si="5"/>
        <v>12</v>
      </c>
    </row>
    <row r="61" spans="1:14" x14ac:dyDescent="0.25">
      <c r="A61" t="s">
        <v>67</v>
      </c>
      <c r="B61" s="4">
        <v>45641</v>
      </c>
      <c r="C61" s="4">
        <v>45643</v>
      </c>
      <c r="D61" t="s">
        <v>207</v>
      </c>
      <c r="E61" t="s">
        <v>239</v>
      </c>
      <c r="F61" t="s">
        <v>218</v>
      </c>
      <c r="G61" s="1" t="s">
        <v>223</v>
      </c>
      <c r="H61" t="s">
        <v>225</v>
      </c>
      <c r="I61" t="str">
        <f t="shared" si="3"/>
        <v>Yes</v>
      </c>
      <c r="J61" t="str">
        <f t="shared" si="4"/>
        <v>No</v>
      </c>
      <c r="K61">
        <f t="shared" si="0"/>
        <v>2024</v>
      </c>
      <c r="L61">
        <f t="shared" si="1"/>
        <v>2</v>
      </c>
      <c r="M61" t="str">
        <f t="shared" si="2"/>
        <v>Not Failed</v>
      </c>
      <c r="N61">
        <f t="shared" si="5"/>
        <v>12</v>
      </c>
    </row>
    <row r="62" spans="1:14" x14ac:dyDescent="0.25">
      <c r="A62" t="s">
        <v>68</v>
      </c>
      <c r="B62" s="4">
        <v>45642</v>
      </c>
      <c r="C62" s="4">
        <v>45644</v>
      </c>
      <c r="D62" t="s">
        <v>209</v>
      </c>
      <c r="E62" t="s">
        <v>213</v>
      </c>
      <c r="F62" t="s">
        <v>221</v>
      </c>
      <c r="G62" s="1" t="s">
        <v>222</v>
      </c>
      <c r="H62" t="s">
        <v>224</v>
      </c>
      <c r="I62" t="str">
        <f t="shared" si="3"/>
        <v>No</v>
      </c>
      <c r="J62" t="str">
        <f t="shared" si="4"/>
        <v>Yes</v>
      </c>
      <c r="K62">
        <f t="shared" si="0"/>
        <v>2024</v>
      </c>
      <c r="L62">
        <f t="shared" si="1"/>
        <v>2</v>
      </c>
      <c r="M62" t="str">
        <f t="shared" si="2"/>
        <v>Client</v>
      </c>
      <c r="N62">
        <f t="shared" si="5"/>
        <v>12</v>
      </c>
    </row>
    <row r="63" spans="1:14" x14ac:dyDescent="0.25">
      <c r="A63" t="s">
        <v>69</v>
      </c>
      <c r="B63" s="4">
        <v>45643</v>
      </c>
      <c r="C63" s="4">
        <v>45645</v>
      </c>
      <c r="D63" t="s">
        <v>209</v>
      </c>
      <c r="E63" t="s">
        <v>215</v>
      </c>
      <c r="F63" t="s">
        <v>219</v>
      </c>
      <c r="G63" s="1" t="s">
        <v>223</v>
      </c>
      <c r="H63" t="s">
        <v>224</v>
      </c>
      <c r="I63" t="str">
        <f t="shared" si="3"/>
        <v>No</v>
      </c>
      <c r="J63" t="str">
        <f t="shared" si="4"/>
        <v>Yes</v>
      </c>
      <c r="K63">
        <f t="shared" si="0"/>
        <v>2024</v>
      </c>
      <c r="L63">
        <f t="shared" si="1"/>
        <v>2</v>
      </c>
      <c r="M63" t="str">
        <f t="shared" si="2"/>
        <v>Company</v>
      </c>
      <c r="N63">
        <f t="shared" si="5"/>
        <v>12</v>
      </c>
    </row>
    <row r="64" spans="1:14" x14ac:dyDescent="0.25">
      <c r="A64" t="s">
        <v>70</v>
      </c>
      <c r="B64" s="4">
        <v>45644</v>
      </c>
      <c r="C64" s="4">
        <v>45646</v>
      </c>
      <c r="D64" t="s">
        <v>207</v>
      </c>
      <c r="E64" t="s">
        <v>239</v>
      </c>
      <c r="F64" t="s">
        <v>220</v>
      </c>
      <c r="G64" s="1" t="s">
        <v>223</v>
      </c>
      <c r="H64" t="s">
        <v>224</v>
      </c>
      <c r="I64" t="str">
        <f t="shared" si="3"/>
        <v>Yes</v>
      </c>
      <c r="J64" t="str">
        <f t="shared" si="4"/>
        <v>No</v>
      </c>
      <c r="K64">
        <f t="shared" si="0"/>
        <v>2024</v>
      </c>
      <c r="L64">
        <f t="shared" si="1"/>
        <v>2</v>
      </c>
      <c r="M64" t="str">
        <f t="shared" si="2"/>
        <v>Not Failed</v>
      </c>
      <c r="N64">
        <f t="shared" si="5"/>
        <v>12</v>
      </c>
    </row>
    <row r="65" spans="1:14" x14ac:dyDescent="0.25">
      <c r="A65" t="s">
        <v>71</v>
      </c>
      <c r="B65" s="4">
        <v>45645</v>
      </c>
      <c r="C65" s="4">
        <v>45647</v>
      </c>
      <c r="D65" t="s">
        <v>209</v>
      </c>
      <c r="E65" t="s">
        <v>214</v>
      </c>
      <c r="F65" t="s">
        <v>217</v>
      </c>
      <c r="G65" s="1" t="s">
        <v>222</v>
      </c>
      <c r="H65" t="s">
        <v>224</v>
      </c>
      <c r="I65" t="str">
        <f t="shared" si="3"/>
        <v>No</v>
      </c>
      <c r="J65" t="str">
        <f t="shared" si="4"/>
        <v>Yes</v>
      </c>
      <c r="K65">
        <f t="shared" si="0"/>
        <v>2024</v>
      </c>
      <c r="L65">
        <f t="shared" si="1"/>
        <v>2</v>
      </c>
      <c r="M65" t="str">
        <f t="shared" si="2"/>
        <v>Client</v>
      </c>
      <c r="N65">
        <f t="shared" si="5"/>
        <v>12</v>
      </c>
    </row>
    <row r="66" spans="1:14" x14ac:dyDescent="0.25">
      <c r="A66" t="s">
        <v>72</v>
      </c>
      <c r="B66" s="4">
        <v>45646</v>
      </c>
      <c r="C66" s="4">
        <v>45648</v>
      </c>
      <c r="D66" t="s">
        <v>207</v>
      </c>
      <c r="E66" t="s">
        <v>239</v>
      </c>
      <c r="F66" t="s">
        <v>217</v>
      </c>
      <c r="G66" s="1" t="s">
        <v>223</v>
      </c>
      <c r="H66" t="s">
        <v>224</v>
      </c>
      <c r="I66" t="str">
        <f t="shared" si="3"/>
        <v>Yes</v>
      </c>
      <c r="J66" t="str">
        <f t="shared" si="4"/>
        <v>No</v>
      </c>
      <c r="K66">
        <f t="shared" ref="K66:K129" si="6">YEAR(B66)</f>
        <v>2024</v>
      </c>
      <c r="L66">
        <f t="shared" ref="L66:L129" si="7">C66-B66</f>
        <v>2</v>
      </c>
      <c r="M66" t="str">
        <f t="shared" ref="M66:M129" si="8">IF(D66="Completed", "Not Failed",
   IF(OR(E66="Delay", E66="Quality Issue", E66="Technical Issue"), "Company",
   IF(OR(E66="Missing Info", E66="Missing Documents", E66="No Response", E66="Customer Cancelled"), "Client", "Other")))</f>
        <v>Not Failed</v>
      </c>
      <c r="N66">
        <f t="shared" si="5"/>
        <v>12</v>
      </c>
    </row>
    <row r="67" spans="1:14" x14ac:dyDescent="0.25">
      <c r="A67" t="s">
        <v>73</v>
      </c>
      <c r="B67" s="4">
        <v>45647</v>
      </c>
      <c r="C67" s="4">
        <v>45649</v>
      </c>
      <c r="D67" t="s">
        <v>208</v>
      </c>
      <c r="E67" t="s">
        <v>216</v>
      </c>
      <c r="F67" t="s">
        <v>218</v>
      </c>
      <c r="G67" s="1" t="s">
        <v>223</v>
      </c>
      <c r="H67" t="s">
        <v>224</v>
      </c>
      <c r="I67" t="str">
        <f t="shared" ref="I67:I130" si="9">IF(TRIM(E67)="Not Failed", "Yes", "No")</f>
        <v>No</v>
      </c>
      <c r="J67" t="str">
        <f t="shared" ref="J67:J130" si="10">IF(TRIM(E67)&lt;&gt;"Not Failed","Yes","No")</f>
        <v>Yes</v>
      </c>
      <c r="K67">
        <f t="shared" si="6"/>
        <v>2024</v>
      </c>
      <c r="L67">
        <f t="shared" si="7"/>
        <v>2</v>
      </c>
      <c r="M67" t="str">
        <f t="shared" si="8"/>
        <v>Client</v>
      </c>
      <c r="N67">
        <f t="shared" ref="N67:N130" si="11">MONTH(B67)</f>
        <v>12</v>
      </c>
    </row>
    <row r="68" spans="1:14" x14ac:dyDescent="0.25">
      <c r="A68" t="s">
        <v>74</v>
      </c>
      <c r="B68" s="4">
        <v>45648</v>
      </c>
      <c r="C68" s="4">
        <v>45650</v>
      </c>
      <c r="D68" t="s">
        <v>207</v>
      </c>
      <c r="E68" t="s">
        <v>239</v>
      </c>
      <c r="F68" t="s">
        <v>217</v>
      </c>
      <c r="G68" s="1" t="s">
        <v>222</v>
      </c>
      <c r="H68" t="s">
        <v>224</v>
      </c>
      <c r="I68" t="str">
        <f t="shared" si="9"/>
        <v>Yes</v>
      </c>
      <c r="J68" t="str">
        <f t="shared" si="10"/>
        <v>No</v>
      </c>
      <c r="K68">
        <f t="shared" si="6"/>
        <v>2024</v>
      </c>
      <c r="L68">
        <f t="shared" si="7"/>
        <v>2</v>
      </c>
      <c r="M68" t="str">
        <f t="shared" si="8"/>
        <v>Not Failed</v>
      </c>
      <c r="N68">
        <f t="shared" si="11"/>
        <v>12</v>
      </c>
    </row>
    <row r="69" spans="1:14" x14ac:dyDescent="0.25">
      <c r="A69" t="s">
        <v>75</v>
      </c>
      <c r="B69" s="4">
        <v>45649</v>
      </c>
      <c r="C69" s="4">
        <v>45651</v>
      </c>
      <c r="D69" t="s">
        <v>207</v>
      </c>
      <c r="E69" t="s">
        <v>239</v>
      </c>
      <c r="F69" t="s">
        <v>217</v>
      </c>
      <c r="G69" s="1" t="s">
        <v>223</v>
      </c>
      <c r="H69" t="s">
        <v>225</v>
      </c>
      <c r="I69" t="str">
        <f t="shared" si="9"/>
        <v>Yes</v>
      </c>
      <c r="J69" t="str">
        <f t="shared" si="10"/>
        <v>No</v>
      </c>
      <c r="K69">
        <f t="shared" si="6"/>
        <v>2024</v>
      </c>
      <c r="L69">
        <f t="shared" si="7"/>
        <v>2</v>
      </c>
      <c r="M69" t="str">
        <f t="shared" si="8"/>
        <v>Not Failed</v>
      </c>
      <c r="N69">
        <f t="shared" si="11"/>
        <v>12</v>
      </c>
    </row>
    <row r="70" spans="1:14" x14ac:dyDescent="0.25">
      <c r="A70" t="s">
        <v>76</v>
      </c>
      <c r="B70" s="4">
        <v>45650</v>
      </c>
      <c r="C70" s="4">
        <v>45652</v>
      </c>
      <c r="D70" t="s">
        <v>207</v>
      </c>
      <c r="E70" t="s">
        <v>239</v>
      </c>
      <c r="F70" t="s">
        <v>218</v>
      </c>
      <c r="G70" s="1" t="s">
        <v>222</v>
      </c>
      <c r="H70" t="s">
        <v>226</v>
      </c>
      <c r="I70" t="str">
        <f t="shared" si="9"/>
        <v>Yes</v>
      </c>
      <c r="J70" t="str">
        <f t="shared" si="10"/>
        <v>No</v>
      </c>
      <c r="K70">
        <f t="shared" si="6"/>
        <v>2024</v>
      </c>
      <c r="L70">
        <f t="shared" si="7"/>
        <v>2</v>
      </c>
      <c r="M70" t="str">
        <f t="shared" si="8"/>
        <v>Not Failed</v>
      </c>
      <c r="N70">
        <f t="shared" si="11"/>
        <v>12</v>
      </c>
    </row>
    <row r="71" spans="1:14" x14ac:dyDescent="0.25">
      <c r="A71" t="s">
        <v>77</v>
      </c>
      <c r="B71" s="4">
        <v>45651</v>
      </c>
      <c r="C71" s="4">
        <v>45653</v>
      </c>
      <c r="D71" t="s">
        <v>207</v>
      </c>
      <c r="E71" t="s">
        <v>239</v>
      </c>
      <c r="F71" t="s">
        <v>218</v>
      </c>
      <c r="G71" s="1" t="s">
        <v>222</v>
      </c>
      <c r="H71" t="s">
        <v>226</v>
      </c>
      <c r="I71" t="str">
        <f t="shared" si="9"/>
        <v>Yes</v>
      </c>
      <c r="J71" t="str">
        <f t="shared" si="10"/>
        <v>No</v>
      </c>
      <c r="K71">
        <f t="shared" si="6"/>
        <v>2024</v>
      </c>
      <c r="L71">
        <f t="shared" si="7"/>
        <v>2</v>
      </c>
      <c r="M71" t="str">
        <f t="shared" si="8"/>
        <v>Not Failed</v>
      </c>
      <c r="N71">
        <f t="shared" si="11"/>
        <v>12</v>
      </c>
    </row>
    <row r="72" spans="1:14" x14ac:dyDescent="0.25">
      <c r="A72" t="s">
        <v>78</v>
      </c>
      <c r="B72" s="4">
        <v>45652</v>
      </c>
      <c r="C72" s="4">
        <v>45654</v>
      </c>
      <c r="D72" t="s">
        <v>209</v>
      </c>
      <c r="E72" t="s">
        <v>214</v>
      </c>
      <c r="F72" t="s">
        <v>218</v>
      </c>
      <c r="G72" s="1" t="s">
        <v>223</v>
      </c>
      <c r="H72" t="s">
        <v>225</v>
      </c>
      <c r="I72" t="str">
        <f t="shared" si="9"/>
        <v>No</v>
      </c>
      <c r="J72" t="str">
        <f t="shared" si="10"/>
        <v>Yes</v>
      </c>
      <c r="K72">
        <f t="shared" si="6"/>
        <v>2024</v>
      </c>
      <c r="L72">
        <f t="shared" si="7"/>
        <v>2</v>
      </c>
      <c r="M72" t="str">
        <f t="shared" si="8"/>
        <v>Client</v>
      </c>
      <c r="N72">
        <f t="shared" si="11"/>
        <v>12</v>
      </c>
    </row>
    <row r="73" spans="1:14" x14ac:dyDescent="0.25">
      <c r="A73" t="s">
        <v>79</v>
      </c>
      <c r="B73" s="4">
        <v>45653</v>
      </c>
      <c r="C73" s="4">
        <v>45655</v>
      </c>
      <c r="D73" t="s">
        <v>209</v>
      </c>
      <c r="E73" t="s">
        <v>215</v>
      </c>
      <c r="F73" t="s">
        <v>217</v>
      </c>
      <c r="G73" s="1" t="s">
        <v>223</v>
      </c>
      <c r="H73" t="s">
        <v>226</v>
      </c>
      <c r="I73" t="str">
        <f t="shared" si="9"/>
        <v>No</v>
      </c>
      <c r="J73" t="str">
        <f t="shared" si="10"/>
        <v>Yes</v>
      </c>
      <c r="K73">
        <f t="shared" si="6"/>
        <v>2024</v>
      </c>
      <c r="L73">
        <f t="shared" si="7"/>
        <v>2</v>
      </c>
      <c r="M73" t="str">
        <f t="shared" si="8"/>
        <v>Company</v>
      </c>
      <c r="N73">
        <f t="shared" si="11"/>
        <v>12</v>
      </c>
    </row>
    <row r="74" spans="1:14" x14ac:dyDescent="0.25">
      <c r="A74" t="s">
        <v>80</v>
      </c>
      <c r="B74" s="4">
        <v>45654</v>
      </c>
      <c r="C74" s="4">
        <v>45656</v>
      </c>
      <c r="D74" t="s">
        <v>207</v>
      </c>
      <c r="E74" t="s">
        <v>239</v>
      </c>
      <c r="F74" t="s">
        <v>219</v>
      </c>
      <c r="G74" s="1" t="s">
        <v>222</v>
      </c>
      <c r="H74" t="s">
        <v>226</v>
      </c>
      <c r="I74" t="str">
        <f t="shared" si="9"/>
        <v>Yes</v>
      </c>
      <c r="J74" t="str">
        <f t="shared" si="10"/>
        <v>No</v>
      </c>
      <c r="K74">
        <f t="shared" si="6"/>
        <v>2024</v>
      </c>
      <c r="L74">
        <f t="shared" si="7"/>
        <v>2</v>
      </c>
      <c r="M74" t="str">
        <f t="shared" si="8"/>
        <v>Not Failed</v>
      </c>
      <c r="N74">
        <f t="shared" si="11"/>
        <v>12</v>
      </c>
    </row>
    <row r="75" spans="1:14" x14ac:dyDescent="0.25">
      <c r="A75" t="s">
        <v>81</v>
      </c>
      <c r="B75" s="4">
        <v>45655</v>
      </c>
      <c r="C75" s="4">
        <v>45657</v>
      </c>
      <c r="D75" t="s">
        <v>208</v>
      </c>
      <c r="E75" t="s">
        <v>212</v>
      </c>
      <c r="F75" t="s">
        <v>218</v>
      </c>
      <c r="G75" s="1" t="s">
        <v>223</v>
      </c>
      <c r="H75" t="s">
        <v>226</v>
      </c>
      <c r="I75" t="str">
        <f t="shared" si="9"/>
        <v>No</v>
      </c>
      <c r="J75" t="str">
        <f t="shared" si="10"/>
        <v>Yes</v>
      </c>
      <c r="K75">
        <f t="shared" si="6"/>
        <v>2024</v>
      </c>
      <c r="L75">
        <f t="shared" si="7"/>
        <v>2</v>
      </c>
      <c r="M75" t="str">
        <f t="shared" si="8"/>
        <v>Company</v>
      </c>
      <c r="N75">
        <f t="shared" si="11"/>
        <v>12</v>
      </c>
    </row>
    <row r="76" spans="1:14" x14ac:dyDescent="0.25">
      <c r="A76" t="s">
        <v>82</v>
      </c>
      <c r="B76" s="4">
        <v>45656</v>
      </c>
      <c r="C76" s="4">
        <v>45658</v>
      </c>
      <c r="D76" t="s">
        <v>207</v>
      </c>
      <c r="E76" t="s">
        <v>239</v>
      </c>
      <c r="F76" t="s">
        <v>217</v>
      </c>
      <c r="G76" s="1" t="s">
        <v>222</v>
      </c>
      <c r="H76" t="s">
        <v>226</v>
      </c>
      <c r="I76" t="str">
        <f t="shared" si="9"/>
        <v>Yes</v>
      </c>
      <c r="J76" t="str">
        <f t="shared" si="10"/>
        <v>No</v>
      </c>
      <c r="K76">
        <f t="shared" si="6"/>
        <v>2024</v>
      </c>
      <c r="L76">
        <f t="shared" si="7"/>
        <v>2</v>
      </c>
      <c r="M76" t="str">
        <f t="shared" si="8"/>
        <v>Not Failed</v>
      </c>
      <c r="N76">
        <f t="shared" si="11"/>
        <v>12</v>
      </c>
    </row>
    <row r="77" spans="1:14" x14ac:dyDescent="0.25">
      <c r="A77" t="s">
        <v>83</v>
      </c>
      <c r="B77" s="4">
        <v>45657</v>
      </c>
      <c r="C77" s="4">
        <v>45659</v>
      </c>
      <c r="D77" t="s">
        <v>208</v>
      </c>
      <c r="E77" t="s">
        <v>216</v>
      </c>
      <c r="F77" t="s">
        <v>221</v>
      </c>
      <c r="G77" s="1" t="s">
        <v>223</v>
      </c>
      <c r="H77" t="s">
        <v>225</v>
      </c>
      <c r="I77" t="str">
        <f t="shared" si="9"/>
        <v>No</v>
      </c>
      <c r="J77" t="str">
        <f t="shared" si="10"/>
        <v>Yes</v>
      </c>
      <c r="K77">
        <f t="shared" si="6"/>
        <v>2024</v>
      </c>
      <c r="L77">
        <f t="shared" si="7"/>
        <v>2</v>
      </c>
      <c r="M77" t="str">
        <f t="shared" si="8"/>
        <v>Client</v>
      </c>
      <c r="N77">
        <f t="shared" si="11"/>
        <v>12</v>
      </c>
    </row>
    <row r="78" spans="1:14" x14ac:dyDescent="0.25">
      <c r="A78" t="s">
        <v>84</v>
      </c>
      <c r="B78" s="4">
        <v>45658</v>
      </c>
      <c r="C78" s="4">
        <v>45660</v>
      </c>
      <c r="D78" t="s">
        <v>207</v>
      </c>
      <c r="E78" t="s">
        <v>239</v>
      </c>
      <c r="F78" t="s">
        <v>219</v>
      </c>
      <c r="G78" s="1" t="s">
        <v>222</v>
      </c>
      <c r="H78" t="s">
        <v>226</v>
      </c>
      <c r="I78" t="str">
        <f t="shared" si="9"/>
        <v>Yes</v>
      </c>
      <c r="J78" t="str">
        <f t="shared" si="10"/>
        <v>No</v>
      </c>
      <c r="K78">
        <f t="shared" si="6"/>
        <v>2025</v>
      </c>
      <c r="L78">
        <f t="shared" si="7"/>
        <v>2</v>
      </c>
      <c r="M78" t="str">
        <f t="shared" si="8"/>
        <v>Not Failed</v>
      </c>
      <c r="N78">
        <f t="shared" si="11"/>
        <v>1</v>
      </c>
    </row>
    <row r="79" spans="1:14" x14ac:dyDescent="0.25">
      <c r="A79" t="s">
        <v>85</v>
      </c>
      <c r="B79" s="4">
        <v>45659</v>
      </c>
      <c r="C79" s="4">
        <v>45661</v>
      </c>
      <c r="D79" t="s">
        <v>208</v>
      </c>
      <c r="E79" t="s">
        <v>210</v>
      </c>
      <c r="F79" t="s">
        <v>220</v>
      </c>
      <c r="G79" s="1" t="s">
        <v>222</v>
      </c>
      <c r="H79" t="s">
        <v>225</v>
      </c>
      <c r="I79" t="str">
        <f t="shared" si="9"/>
        <v>No</v>
      </c>
      <c r="J79" t="str">
        <f t="shared" si="10"/>
        <v>Yes</v>
      </c>
      <c r="K79">
        <f t="shared" si="6"/>
        <v>2025</v>
      </c>
      <c r="L79">
        <f t="shared" si="7"/>
        <v>2</v>
      </c>
      <c r="M79" t="str">
        <f t="shared" si="8"/>
        <v>Client</v>
      </c>
      <c r="N79">
        <f t="shared" si="11"/>
        <v>1</v>
      </c>
    </row>
    <row r="80" spans="1:14" x14ac:dyDescent="0.25">
      <c r="A80" t="s">
        <v>86</v>
      </c>
      <c r="B80" s="4">
        <v>45660</v>
      </c>
      <c r="C80" s="4">
        <v>45662</v>
      </c>
      <c r="D80" t="s">
        <v>208</v>
      </c>
      <c r="E80" t="s">
        <v>212</v>
      </c>
      <c r="F80" t="s">
        <v>220</v>
      </c>
      <c r="G80" s="1" t="s">
        <v>222</v>
      </c>
      <c r="H80" t="s">
        <v>224</v>
      </c>
      <c r="I80" t="str">
        <f t="shared" si="9"/>
        <v>No</v>
      </c>
      <c r="J80" t="str">
        <f t="shared" si="10"/>
        <v>Yes</v>
      </c>
      <c r="K80">
        <f t="shared" si="6"/>
        <v>2025</v>
      </c>
      <c r="L80">
        <f t="shared" si="7"/>
        <v>2</v>
      </c>
      <c r="M80" t="str">
        <f t="shared" si="8"/>
        <v>Company</v>
      </c>
      <c r="N80">
        <f t="shared" si="11"/>
        <v>1</v>
      </c>
    </row>
    <row r="81" spans="1:14" x14ac:dyDescent="0.25">
      <c r="A81" t="s">
        <v>87</v>
      </c>
      <c r="B81" s="4">
        <v>45661</v>
      </c>
      <c r="C81" s="4">
        <v>45663</v>
      </c>
      <c r="D81" t="s">
        <v>208</v>
      </c>
      <c r="E81" t="s">
        <v>211</v>
      </c>
      <c r="F81" t="s">
        <v>221</v>
      </c>
      <c r="G81" s="1" t="s">
        <v>223</v>
      </c>
      <c r="H81" t="s">
        <v>225</v>
      </c>
      <c r="I81" t="str">
        <f t="shared" si="9"/>
        <v>No</v>
      </c>
      <c r="J81" t="str">
        <f t="shared" si="10"/>
        <v>Yes</v>
      </c>
      <c r="K81">
        <f t="shared" si="6"/>
        <v>2025</v>
      </c>
      <c r="L81">
        <f t="shared" si="7"/>
        <v>2</v>
      </c>
      <c r="M81" t="str">
        <f t="shared" si="8"/>
        <v>Company</v>
      </c>
      <c r="N81">
        <f t="shared" si="11"/>
        <v>1</v>
      </c>
    </row>
    <row r="82" spans="1:14" x14ac:dyDescent="0.25">
      <c r="A82" t="s">
        <v>88</v>
      </c>
      <c r="B82" s="4">
        <v>45662</v>
      </c>
      <c r="C82" s="4">
        <v>45664</v>
      </c>
      <c r="D82" t="s">
        <v>208</v>
      </c>
      <c r="E82" t="s">
        <v>216</v>
      </c>
      <c r="F82" t="s">
        <v>221</v>
      </c>
      <c r="G82" s="1" t="s">
        <v>223</v>
      </c>
      <c r="H82" t="s">
        <v>224</v>
      </c>
      <c r="I82" t="str">
        <f t="shared" si="9"/>
        <v>No</v>
      </c>
      <c r="J82" t="str">
        <f t="shared" si="10"/>
        <v>Yes</v>
      </c>
      <c r="K82">
        <f t="shared" si="6"/>
        <v>2025</v>
      </c>
      <c r="L82">
        <f t="shared" si="7"/>
        <v>2</v>
      </c>
      <c r="M82" t="str">
        <f t="shared" si="8"/>
        <v>Client</v>
      </c>
      <c r="N82">
        <f t="shared" si="11"/>
        <v>1</v>
      </c>
    </row>
    <row r="83" spans="1:14" x14ac:dyDescent="0.25">
      <c r="A83" t="s">
        <v>89</v>
      </c>
      <c r="B83" s="4">
        <v>45663</v>
      </c>
      <c r="C83" s="4">
        <v>45665</v>
      </c>
      <c r="D83" t="s">
        <v>208</v>
      </c>
      <c r="E83" t="s">
        <v>211</v>
      </c>
      <c r="F83" t="s">
        <v>221</v>
      </c>
      <c r="G83" s="1" t="s">
        <v>222</v>
      </c>
      <c r="H83" t="s">
        <v>224</v>
      </c>
      <c r="I83" t="str">
        <f t="shared" si="9"/>
        <v>No</v>
      </c>
      <c r="J83" t="str">
        <f t="shared" si="10"/>
        <v>Yes</v>
      </c>
      <c r="K83">
        <f t="shared" si="6"/>
        <v>2025</v>
      </c>
      <c r="L83">
        <f t="shared" si="7"/>
        <v>2</v>
      </c>
      <c r="M83" t="str">
        <f t="shared" si="8"/>
        <v>Company</v>
      </c>
      <c r="N83">
        <f t="shared" si="11"/>
        <v>1</v>
      </c>
    </row>
    <row r="84" spans="1:14" x14ac:dyDescent="0.25">
      <c r="A84" t="s">
        <v>90</v>
      </c>
      <c r="B84" s="4">
        <v>45664</v>
      </c>
      <c r="C84" s="4">
        <v>45666</v>
      </c>
      <c r="D84" t="s">
        <v>207</v>
      </c>
      <c r="E84" t="s">
        <v>239</v>
      </c>
      <c r="F84" t="s">
        <v>218</v>
      </c>
      <c r="G84" s="1" t="s">
        <v>222</v>
      </c>
      <c r="H84" t="s">
        <v>224</v>
      </c>
      <c r="I84" t="str">
        <f t="shared" si="9"/>
        <v>Yes</v>
      </c>
      <c r="J84" t="str">
        <f t="shared" si="10"/>
        <v>No</v>
      </c>
      <c r="K84">
        <f t="shared" si="6"/>
        <v>2025</v>
      </c>
      <c r="L84">
        <f t="shared" si="7"/>
        <v>2</v>
      </c>
      <c r="M84" t="str">
        <f t="shared" si="8"/>
        <v>Not Failed</v>
      </c>
      <c r="N84">
        <f t="shared" si="11"/>
        <v>1</v>
      </c>
    </row>
    <row r="85" spans="1:14" x14ac:dyDescent="0.25">
      <c r="A85" t="s">
        <v>91</v>
      </c>
      <c r="B85" s="4">
        <v>45665</v>
      </c>
      <c r="C85" s="4">
        <v>45667</v>
      </c>
      <c r="D85" t="s">
        <v>208</v>
      </c>
      <c r="E85" t="s">
        <v>210</v>
      </c>
      <c r="F85" t="s">
        <v>221</v>
      </c>
      <c r="G85" s="1" t="s">
        <v>223</v>
      </c>
      <c r="H85" t="s">
        <v>225</v>
      </c>
      <c r="I85" t="str">
        <f t="shared" si="9"/>
        <v>No</v>
      </c>
      <c r="J85" t="str">
        <f t="shared" si="10"/>
        <v>Yes</v>
      </c>
      <c r="K85">
        <f t="shared" si="6"/>
        <v>2025</v>
      </c>
      <c r="L85">
        <f t="shared" si="7"/>
        <v>2</v>
      </c>
      <c r="M85" t="str">
        <f t="shared" si="8"/>
        <v>Client</v>
      </c>
      <c r="N85">
        <f t="shared" si="11"/>
        <v>1</v>
      </c>
    </row>
    <row r="86" spans="1:14" x14ac:dyDescent="0.25">
      <c r="A86" t="s">
        <v>92</v>
      </c>
      <c r="B86" s="4">
        <v>45666</v>
      </c>
      <c r="C86" s="4">
        <v>45668</v>
      </c>
      <c r="D86" t="s">
        <v>208</v>
      </c>
      <c r="E86" t="s">
        <v>216</v>
      </c>
      <c r="F86" t="s">
        <v>221</v>
      </c>
      <c r="G86" s="1" t="s">
        <v>223</v>
      </c>
      <c r="H86" t="s">
        <v>224</v>
      </c>
      <c r="I86" t="str">
        <f t="shared" si="9"/>
        <v>No</v>
      </c>
      <c r="J86" t="str">
        <f t="shared" si="10"/>
        <v>Yes</v>
      </c>
      <c r="K86">
        <f t="shared" si="6"/>
        <v>2025</v>
      </c>
      <c r="L86">
        <f t="shared" si="7"/>
        <v>2</v>
      </c>
      <c r="M86" t="str">
        <f t="shared" si="8"/>
        <v>Client</v>
      </c>
      <c r="N86">
        <f t="shared" si="11"/>
        <v>1</v>
      </c>
    </row>
    <row r="87" spans="1:14" x14ac:dyDescent="0.25">
      <c r="A87" t="s">
        <v>93</v>
      </c>
      <c r="B87" s="4">
        <v>45667</v>
      </c>
      <c r="C87" s="4">
        <v>45669</v>
      </c>
      <c r="D87" t="s">
        <v>208</v>
      </c>
      <c r="E87" t="s">
        <v>216</v>
      </c>
      <c r="F87" t="s">
        <v>219</v>
      </c>
      <c r="G87" s="1" t="s">
        <v>223</v>
      </c>
      <c r="H87" t="s">
        <v>226</v>
      </c>
      <c r="I87" t="str">
        <f t="shared" si="9"/>
        <v>No</v>
      </c>
      <c r="J87" t="str">
        <f t="shared" si="10"/>
        <v>Yes</v>
      </c>
      <c r="K87">
        <f t="shared" si="6"/>
        <v>2025</v>
      </c>
      <c r="L87">
        <f t="shared" si="7"/>
        <v>2</v>
      </c>
      <c r="M87" t="str">
        <f t="shared" si="8"/>
        <v>Client</v>
      </c>
      <c r="N87">
        <f t="shared" si="11"/>
        <v>1</v>
      </c>
    </row>
    <row r="88" spans="1:14" x14ac:dyDescent="0.25">
      <c r="A88" t="s">
        <v>94</v>
      </c>
      <c r="B88" s="4">
        <v>45668</v>
      </c>
      <c r="C88" s="4">
        <v>45670</v>
      </c>
      <c r="D88" t="s">
        <v>207</v>
      </c>
      <c r="E88" t="s">
        <v>239</v>
      </c>
      <c r="F88" t="s">
        <v>217</v>
      </c>
      <c r="G88" s="1" t="s">
        <v>223</v>
      </c>
      <c r="H88" t="s">
        <v>226</v>
      </c>
      <c r="I88" t="str">
        <f t="shared" si="9"/>
        <v>Yes</v>
      </c>
      <c r="J88" t="str">
        <f t="shared" si="10"/>
        <v>No</v>
      </c>
      <c r="K88">
        <f t="shared" si="6"/>
        <v>2025</v>
      </c>
      <c r="L88">
        <f t="shared" si="7"/>
        <v>2</v>
      </c>
      <c r="M88" t="str">
        <f t="shared" si="8"/>
        <v>Not Failed</v>
      </c>
      <c r="N88">
        <f t="shared" si="11"/>
        <v>1</v>
      </c>
    </row>
    <row r="89" spans="1:14" x14ac:dyDescent="0.25">
      <c r="A89" t="s">
        <v>95</v>
      </c>
      <c r="B89" s="4">
        <v>45669</v>
      </c>
      <c r="C89" s="4">
        <v>45671</v>
      </c>
      <c r="D89" t="s">
        <v>207</v>
      </c>
      <c r="E89" t="s">
        <v>239</v>
      </c>
      <c r="F89" t="s">
        <v>219</v>
      </c>
      <c r="G89" s="1" t="s">
        <v>223</v>
      </c>
      <c r="H89" t="s">
        <v>225</v>
      </c>
      <c r="I89" t="str">
        <f t="shared" si="9"/>
        <v>Yes</v>
      </c>
      <c r="J89" t="str">
        <f t="shared" si="10"/>
        <v>No</v>
      </c>
      <c r="K89">
        <f t="shared" si="6"/>
        <v>2025</v>
      </c>
      <c r="L89">
        <f t="shared" si="7"/>
        <v>2</v>
      </c>
      <c r="M89" t="str">
        <f t="shared" si="8"/>
        <v>Not Failed</v>
      </c>
      <c r="N89">
        <f t="shared" si="11"/>
        <v>1</v>
      </c>
    </row>
    <row r="90" spans="1:14" x14ac:dyDescent="0.25">
      <c r="A90" t="s">
        <v>96</v>
      </c>
      <c r="B90" s="4">
        <v>45670</v>
      </c>
      <c r="C90" s="4">
        <v>45672</v>
      </c>
      <c r="D90" t="s">
        <v>207</v>
      </c>
      <c r="E90" t="s">
        <v>239</v>
      </c>
      <c r="F90" t="s">
        <v>221</v>
      </c>
      <c r="G90" s="1" t="s">
        <v>223</v>
      </c>
      <c r="H90" t="s">
        <v>226</v>
      </c>
      <c r="I90" t="str">
        <f t="shared" si="9"/>
        <v>Yes</v>
      </c>
      <c r="J90" t="str">
        <f t="shared" si="10"/>
        <v>No</v>
      </c>
      <c r="K90">
        <f t="shared" si="6"/>
        <v>2025</v>
      </c>
      <c r="L90">
        <f t="shared" si="7"/>
        <v>2</v>
      </c>
      <c r="M90" t="str">
        <f t="shared" si="8"/>
        <v>Not Failed</v>
      </c>
      <c r="N90">
        <f t="shared" si="11"/>
        <v>1</v>
      </c>
    </row>
    <row r="91" spans="1:14" x14ac:dyDescent="0.25">
      <c r="A91" t="s">
        <v>97</v>
      </c>
      <c r="B91" s="4">
        <v>45671</v>
      </c>
      <c r="C91" s="4">
        <v>45673</v>
      </c>
      <c r="D91" t="s">
        <v>207</v>
      </c>
      <c r="E91" t="s">
        <v>239</v>
      </c>
      <c r="F91" t="s">
        <v>219</v>
      </c>
      <c r="G91" s="1" t="s">
        <v>223</v>
      </c>
      <c r="H91" t="s">
        <v>226</v>
      </c>
      <c r="I91" t="str">
        <f t="shared" si="9"/>
        <v>Yes</v>
      </c>
      <c r="J91" t="str">
        <f t="shared" si="10"/>
        <v>No</v>
      </c>
      <c r="K91">
        <f t="shared" si="6"/>
        <v>2025</v>
      </c>
      <c r="L91">
        <f t="shared" si="7"/>
        <v>2</v>
      </c>
      <c r="M91" t="str">
        <f t="shared" si="8"/>
        <v>Not Failed</v>
      </c>
      <c r="N91">
        <f t="shared" si="11"/>
        <v>1</v>
      </c>
    </row>
    <row r="92" spans="1:14" x14ac:dyDescent="0.25">
      <c r="A92" t="s">
        <v>98</v>
      </c>
      <c r="B92" s="4">
        <v>45672</v>
      </c>
      <c r="C92" s="4">
        <v>45674</v>
      </c>
      <c r="D92" t="s">
        <v>207</v>
      </c>
      <c r="E92" t="s">
        <v>239</v>
      </c>
      <c r="F92" t="s">
        <v>218</v>
      </c>
      <c r="G92" s="1" t="s">
        <v>223</v>
      </c>
      <c r="H92" t="s">
        <v>226</v>
      </c>
      <c r="I92" t="str">
        <f t="shared" si="9"/>
        <v>Yes</v>
      </c>
      <c r="J92" t="str">
        <f t="shared" si="10"/>
        <v>No</v>
      </c>
      <c r="K92">
        <f t="shared" si="6"/>
        <v>2025</v>
      </c>
      <c r="L92">
        <f t="shared" si="7"/>
        <v>2</v>
      </c>
      <c r="M92" t="str">
        <f t="shared" si="8"/>
        <v>Not Failed</v>
      </c>
      <c r="N92">
        <f t="shared" si="11"/>
        <v>1</v>
      </c>
    </row>
    <row r="93" spans="1:14" x14ac:dyDescent="0.25">
      <c r="A93" t="s">
        <v>99</v>
      </c>
      <c r="B93" s="4">
        <v>45673</v>
      </c>
      <c r="C93" s="4">
        <v>45675</v>
      </c>
      <c r="D93" t="s">
        <v>207</v>
      </c>
      <c r="E93" t="s">
        <v>239</v>
      </c>
      <c r="F93" t="s">
        <v>221</v>
      </c>
      <c r="G93" s="1" t="s">
        <v>223</v>
      </c>
      <c r="H93" t="s">
        <v>225</v>
      </c>
      <c r="I93" t="str">
        <f t="shared" si="9"/>
        <v>Yes</v>
      </c>
      <c r="J93" t="str">
        <f t="shared" si="10"/>
        <v>No</v>
      </c>
      <c r="K93">
        <f t="shared" si="6"/>
        <v>2025</v>
      </c>
      <c r="L93">
        <f t="shared" si="7"/>
        <v>2</v>
      </c>
      <c r="M93" t="str">
        <f t="shared" si="8"/>
        <v>Not Failed</v>
      </c>
      <c r="N93">
        <f t="shared" si="11"/>
        <v>1</v>
      </c>
    </row>
    <row r="94" spans="1:14" x14ac:dyDescent="0.25">
      <c r="A94" t="s">
        <v>100</v>
      </c>
      <c r="B94" s="4">
        <v>45674</v>
      </c>
      <c r="C94" s="4">
        <v>45676</v>
      </c>
      <c r="D94" t="s">
        <v>208</v>
      </c>
      <c r="E94" t="s">
        <v>212</v>
      </c>
      <c r="F94" t="s">
        <v>221</v>
      </c>
      <c r="G94" s="1" t="s">
        <v>222</v>
      </c>
      <c r="H94" t="s">
        <v>226</v>
      </c>
      <c r="I94" t="str">
        <f t="shared" si="9"/>
        <v>No</v>
      </c>
      <c r="J94" t="str">
        <f t="shared" si="10"/>
        <v>Yes</v>
      </c>
      <c r="K94">
        <f t="shared" si="6"/>
        <v>2025</v>
      </c>
      <c r="L94">
        <f t="shared" si="7"/>
        <v>2</v>
      </c>
      <c r="M94" t="str">
        <f t="shared" si="8"/>
        <v>Company</v>
      </c>
      <c r="N94">
        <f t="shared" si="11"/>
        <v>1</v>
      </c>
    </row>
    <row r="95" spans="1:14" x14ac:dyDescent="0.25">
      <c r="A95" t="s">
        <v>101</v>
      </c>
      <c r="B95" s="4">
        <v>45675</v>
      </c>
      <c r="C95" s="4">
        <v>45677</v>
      </c>
      <c r="D95" t="s">
        <v>207</v>
      </c>
      <c r="E95" t="s">
        <v>239</v>
      </c>
      <c r="F95" t="s">
        <v>217</v>
      </c>
      <c r="G95" s="1" t="s">
        <v>223</v>
      </c>
      <c r="H95" t="s">
        <v>225</v>
      </c>
      <c r="I95" t="str">
        <f t="shared" si="9"/>
        <v>Yes</v>
      </c>
      <c r="J95" t="str">
        <f t="shared" si="10"/>
        <v>No</v>
      </c>
      <c r="K95">
        <f t="shared" si="6"/>
        <v>2025</v>
      </c>
      <c r="L95">
        <f t="shared" si="7"/>
        <v>2</v>
      </c>
      <c r="M95" t="str">
        <f t="shared" si="8"/>
        <v>Not Failed</v>
      </c>
      <c r="N95">
        <f t="shared" si="11"/>
        <v>1</v>
      </c>
    </row>
    <row r="96" spans="1:14" x14ac:dyDescent="0.25">
      <c r="A96" t="s">
        <v>102</v>
      </c>
      <c r="B96" s="4">
        <v>45676</v>
      </c>
      <c r="C96" s="4">
        <v>45678</v>
      </c>
      <c r="D96" t="s">
        <v>207</v>
      </c>
      <c r="E96" t="s">
        <v>239</v>
      </c>
      <c r="F96" t="s">
        <v>219</v>
      </c>
      <c r="G96" s="1" t="s">
        <v>222</v>
      </c>
      <c r="H96" t="s">
        <v>226</v>
      </c>
      <c r="I96" t="str">
        <f t="shared" si="9"/>
        <v>Yes</v>
      </c>
      <c r="J96" t="str">
        <f t="shared" si="10"/>
        <v>No</v>
      </c>
      <c r="K96">
        <f t="shared" si="6"/>
        <v>2025</v>
      </c>
      <c r="L96">
        <f t="shared" si="7"/>
        <v>2</v>
      </c>
      <c r="M96" t="str">
        <f t="shared" si="8"/>
        <v>Not Failed</v>
      </c>
      <c r="N96">
        <f t="shared" si="11"/>
        <v>1</v>
      </c>
    </row>
    <row r="97" spans="1:14" x14ac:dyDescent="0.25">
      <c r="A97" t="s">
        <v>103</v>
      </c>
      <c r="B97" s="4">
        <v>45677</v>
      </c>
      <c r="C97" s="4">
        <v>45679</v>
      </c>
      <c r="D97" t="s">
        <v>208</v>
      </c>
      <c r="E97" t="s">
        <v>211</v>
      </c>
      <c r="F97" t="s">
        <v>221</v>
      </c>
      <c r="G97" s="1" t="s">
        <v>222</v>
      </c>
      <c r="H97" t="s">
        <v>226</v>
      </c>
      <c r="I97" t="str">
        <f t="shared" si="9"/>
        <v>No</v>
      </c>
      <c r="J97" t="str">
        <f t="shared" si="10"/>
        <v>Yes</v>
      </c>
      <c r="K97">
        <f t="shared" si="6"/>
        <v>2025</v>
      </c>
      <c r="L97">
        <f t="shared" si="7"/>
        <v>2</v>
      </c>
      <c r="M97" t="str">
        <f t="shared" si="8"/>
        <v>Company</v>
      </c>
      <c r="N97">
        <f t="shared" si="11"/>
        <v>1</v>
      </c>
    </row>
    <row r="98" spans="1:14" x14ac:dyDescent="0.25">
      <c r="A98" t="s">
        <v>104</v>
      </c>
      <c r="B98" s="4">
        <v>45678</v>
      </c>
      <c r="C98" s="4">
        <v>45680</v>
      </c>
      <c r="D98" t="s">
        <v>207</v>
      </c>
      <c r="E98" t="s">
        <v>239</v>
      </c>
      <c r="F98" t="s">
        <v>217</v>
      </c>
      <c r="G98" s="1" t="s">
        <v>222</v>
      </c>
      <c r="H98" t="s">
        <v>226</v>
      </c>
      <c r="I98" t="str">
        <f t="shared" si="9"/>
        <v>Yes</v>
      </c>
      <c r="J98" t="str">
        <f t="shared" si="10"/>
        <v>No</v>
      </c>
      <c r="K98">
        <f t="shared" si="6"/>
        <v>2025</v>
      </c>
      <c r="L98">
        <f t="shared" si="7"/>
        <v>2</v>
      </c>
      <c r="M98" t="str">
        <f t="shared" si="8"/>
        <v>Not Failed</v>
      </c>
      <c r="N98">
        <f t="shared" si="11"/>
        <v>1</v>
      </c>
    </row>
    <row r="99" spans="1:14" x14ac:dyDescent="0.25">
      <c r="A99" t="s">
        <v>105</v>
      </c>
      <c r="B99" s="4">
        <v>45679</v>
      </c>
      <c r="C99" s="4">
        <v>45681</v>
      </c>
      <c r="D99" t="s">
        <v>208</v>
      </c>
      <c r="E99" t="s">
        <v>216</v>
      </c>
      <c r="F99" t="s">
        <v>217</v>
      </c>
      <c r="G99" s="1" t="s">
        <v>223</v>
      </c>
      <c r="H99" t="s">
        <v>226</v>
      </c>
      <c r="I99" t="str">
        <f t="shared" si="9"/>
        <v>No</v>
      </c>
      <c r="J99" t="str">
        <f t="shared" si="10"/>
        <v>Yes</v>
      </c>
      <c r="K99">
        <f t="shared" si="6"/>
        <v>2025</v>
      </c>
      <c r="L99">
        <f t="shared" si="7"/>
        <v>2</v>
      </c>
      <c r="M99" t="str">
        <f t="shared" si="8"/>
        <v>Client</v>
      </c>
      <c r="N99">
        <f t="shared" si="11"/>
        <v>1</v>
      </c>
    </row>
    <row r="100" spans="1:14" x14ac:dyDescent="0.25">
      <c r="A100" t="s">
        <v>106</v>
      </c>
      <c r="B100" s="4">
        <v>45680</v>
      </c>
      <c r="C100" s="4">
        <v>45682</v>
      </c>
      <c r="D100" t="s">
        <v>207</v>
      </c>
      <c r="E100" t="s">
        <v>239</v>
      </c>
      <c r="F100" t="s">
        <v>218</v>
      </c>
      <c r="G100" s="1" t="s">
        <v>222</v>
      </c>
      <c r="H100" t="s">
        <v>226</v>
      </c>
      <c r="I100" t="str">
        <f t="shared" si="9"/>
        <v>Yes</v>
      </c>
      <c r="J100" t="str">
        <f t="shared" si="10"/>
        <v>No</v>
      </c>
      <c r="K100">
        <f t="shared" si="6"/>
        <v>2025</v>
      </c>
      <c r="L100">
        <f t="shared" si="7"/>
        <v>2</v>
      </c>
      <c r="M100" t="str">
        <f t="shared" si="8"/>
        <v>Not Failed</v>
      </c>
      <c r="N100">
        <f t="shared" si="11"/>
        <v>1</v>
      </c>
    </row>
    <row r="101" spans="1:14" x14ac:dyDescent="0.25">
      <c r="A101" t="s">
        <v>107</v>
      </c>
      <c r="B101" s="4">
        <v>45681</v>
      </c>
      <c r="C101" s="4">
        <v>45683</v>
      </c>
      <c r="D101" t="s">
        <v>207</v>
      </c>
      <c r="E101" t="s">
        <v>239</v>
      </c>
      <c r="F101" t="s">
        <v>220</v>
      </c>
      <c r="G101" s="1" t="s">
        <v>222</v>
      </c>
      <c r="H101" t="s">
        <v>224</v>
      </c>
      <c r="I101" t="str">
        <f t="shared" si="9"/>
        <v>Yes</v>
      </c>
      <c r="J101" t="str">
        <f t="shared" si="10"/>
        <v>No</v>
      </c>
      <c r="K101">
        <f t="shared" si="6"/>
        <v>2025</v>
      </c>
      <c r="L101">
        <f t="shared" si="7"/>
        <v>2</v>
      </c>
      <c r="M101" t="str">
        <f t="shared" si="8"/>
        <v>Not Failed</v>
      </c>
      <c r="N101">
        <f t="shared" si="11"/>
        <v>1</v>
      </c>
    </row>
    <row r="102" spans="1:14" x14ac:dyDescent="0.25">
      <c r="A102" t="s">
        <v>108</v>
      </c>
      <c r="B102" s="4">
        <v>45682</v>
      </c>
      <c r="C102" s="4">
        <v>45684</v>
      </c>
      <c r="D102" t="s">
        <v>207</v>
      </c>
      <c r="E102" t="s">
        <v>239</v>
      </c>
      <c r="F102" t="s">
        <v>219</v>
      </c>
      <c r="G102" s="1" t="s">
        <v>222</v>
      </c>
      <c r="H102" t="s">
        <v>224</v>
      </c>
      <c r="I102" t="str">
        <f t="shared" si="9"/>
        <v>Yes</v>
      </c>
      <c r="J102" t="str">
        <f t="shared" si="10"/>
        <v>No</v>
      </c>
      <c r="K102">
        <f t="shared" si="6"/>
        <v>2025</v>
      </c>
      <c r="L102">
        <f t="shared" si="7"/>
        <v>2</v>
      </c>
      <c r="M102" t="str">
        <f t="shared" si="8"/>
        <v>Not Failed</v>
      </c>
      <c r="N102">
        <f t="shared" si="11"/>
        <v>1</v>
      </c>
    </row>
    <row r="103" spans="1:14" x14ac:dyDescent="0.25">
      <c r="A103" t="s">
        <v>109</v>
      </c>
      <c r="B103" s="4">
        <v>45683</v>
      </c>
      <c r="C103" s="4">
        <v>45685</v>
      </c>
      <c r="D103" t="s">
        <v>207</v>
      </c>
      <c r="E103" t="s">
        <v>239</v>
      </c>
      <c r="F103" t="s">
        <v>219</v>
      </c>
      <c r="G103" s="1" t="s">
        <v>223</v>
      </c>
      <c r="H103" t="s">
        <v>225</v>
      </c>
      <c r="I103" t="str">
        <f t="shared" si="9"/>
        <v>Yes</v>
      </c>
      <c r="J103" t="str">
        <f t="shared" si="10"/>
        <v>No</v>
      </c>
      <c r="K103">
        <f t="shared" si="6"/>
        <v>2025</v>
      </c>
      <c r="L103">
        <f t="shared" si="7"/>
        <v>2</v>
      </c>
      <c r="M103" t="str">
        <f t="shared" si="8"/>
        <v>Not Failed</v>
      </c>
      <c r="N103">
        <f t="shared" si="11"/>
        <v>1</v>
      </c>
    </row>
    <row r="104" spans="1:14" x14ac:dyDescent="0.25">
      <c r="A104" t="s">
        <v>110</v>
      </c>
      <c r="B104" s="4">
        <v>45684</v>
      </c>
      <c r="C104" s="4">
        <v>45686</v>
      </c>
      <c r="D104" t="s">
        <v>207</v>
      </c>
      <c r="E104" t="s">
        <v>239</v>
      </c>
      <c r="F104" t="s">
        <v>218</v>
      </c>
      <c r="G104" s="1" t="s">
        <v>222</v>
      </c>
      <c r="H104" t="s">
        <v>224</v>
      </c>
      <c r="I104" t="str">
        <f t="shared" si="9"/>
        <v>Yes</v>
      </c>
      <c r="J104" t="str">
        <f t="shared" si="10"/>
        <v>No</v>
      </c>
      <c r="K104">
        <f t="shared" si="6"/>
        <v>2025</v>
      </c>
      <c r="L104">
        <f t="shared" si="7"/>
        <v>2</v>
      </c>
      <c r="M104" t="str">
        <f t="shared" si="8"/>
        <v>Not Failed</v>
      </c>
      <c r="N104">
        <f t="shared" si="11"/>
        <v>1</v>
      </c>
    </row>
    <row r="105" spans="1:14" x14ac:dyDescent="0.25">
      <c r="A105" t="s">
        <v>111</v>
      </c>
      <c r="B105" s="4">
        <v>45685</v>
      </c>
      <c r="C105" s="4">
        <v>45687</v>
      </c>
      <c r="D105" t="s">
        <v>207</v>
      </c>
      <c r="E105" t="s">
        <v>239</v>
      </c>
      <c r="F105" t="s">
        <v>217</v>
      </c>
      <c r="G105" s="1" t="s">
        <v>223</v>
      </c>
      <c r="H105" t="s">
        <v>226</v>
      </c>
      <c r="I105" t="str">
        <f t="shared" si="9"/>
        <v>Yes</v>
      </c>
      <c r="J105" t="str">
        <f t="shared" si="10"/>
        <v>No</v>
      </c>
      <c r="K105">
        <f t="shared" si="6"/>
        <v>2025</v>
      </c>
      <c r="L105">
        <f t="shared" si="7"/>
        <v>2</v>
      </c>
      <c r="M105" t="str">
        <f t="shared" si="8"/>
        <v>Not Failed</v>
      </c>
      <c r="N105">
        <f t="shared" si="11"/>
        <v>1</v>
      </c>
    </row>
    <row r="106" spans="1:14" x14ac:dyDescent="0.25">
      <c r="A106" t="s">
        <v>112</v>
      </c>
      <c r="B106" s="4">
        <v>45686</v>
      </c>
      <c r="C106" s="4">
        <v>45688</v>
      </c>
      <c r="D106" t="s">
        <v>207</v>
      </c>
      <c r="E106" t="s">
        <v>239</v>
      </c>
      <c r="F106" t="s">
        <v>219</v>
      </c>
      <c r="G106" s="1" t="s">
        <v>222</v>
      </c>
      <c r="H106" t="s">
        <v>225</v>
      </c>
      <c r="I106" t="str">
        <f t="shared" si="9"/>
        <v>Yes</v>
      </c>
      <c r="J106" t="str">
        <f t="shared" si="10"/>
        <v>No</v>
      </c>
      <c r="K106">
        <f t="shared" si="6"/>
        <v>2025</v>
      </c>
      <c r="L106">
        <f t="shared" si="7"/>
        <v>2</v>
      </c>
      <c r="M106" t="str">
        <f t="shared" si="8"/>
        <v>Not Failed</v>
      </c>
      <c r="N106">
        <f t="shared" si="11"/>
        <v>1</v>
      </c>
    </row>
    <row r="107" spans="1:14" x14ac:dyDescent="0.25">
      <c r="A107" t="s">
        <v>113</v>
      </c>
      <c r="B107" s="4">
        <v>45687</v>
      </c>
      <c r="C107" s="4">
        <v>45689</v>
      </c>
      <c r="D107" t="s">
        <v>208</v>
      </c>
      <c r="E107" t="s">
        <v>211</v>
      </c>
      <c r="F107" t="s">
        <v>218</v>
      </c>
      <c r="G107" s="1" t="s">
        <v>222</v>
      </c>
      <c r="H107" t="s">
        <v>226</v>
      </c>
      <c r="I107" t="str">
        <f t="shared" si="9"/>
        <v>No</v>
      </c>
      <c r="J107" t="str">
        <f t="shared" si="10"/>
        <v>Yes</v>
      </c>
      <c r="K107">
        <f t="shared" si="6"/>
        <v>2025</v>
      </c>
      <c r="L107">
        <f t="shared" si="7"/>
        <v>2</v>
      </c>
      <c r="M107" t="str">
        <f t="shared" si="8"/>
        <v>Company</v>
      </c>
      <c r="N107">
        <f t="shared" si="11"/>
        <v>1</v>
      </c>
    </row>
    <row r="108" spans="1:14" x14ac:dyDescent="0.25">
      <c r="A108" t="s">
        <v>114</v>
      </c>
      <c r="B108" s="4">
        <v>45688</v>
      </c>
      <c r="C108" s="4">
        <v>45690</v>
      </c>
      <c r="D108" t="s">
        <v>208</v>
      </c>
      <c r="E108" t="s">
        <v>211</v>
      </c>
      <c r="F108" t="s">
        <v>218</v>
      </c>
      <c r="G108" s="1" t="s">
        <v>223</v>
      </c>
      <c r="H108" t="s">
        <v>224</v>
      </c>
      <c r="I108" t="str">
        <f t="shared" si="9"/>
        <v>No</v>
      </c>
      <c r="J108" t="str">
        <f t="shared" si="10"/>
        <v>Yes</v>
      </c>
      <c r="K108">
        <f t="shared" si="6"/>
        <v>2025</v>
      </c>
      <c r="L108">
        <f t="shared" si="7"/>
        <v>2</v>
      </c>
      <c r="M108" t="str">
        <f t="shared" si="8"/>
        <v>Company</v>
      </c>
      <c r="N108">
        <f t="shared" si="11"/>
        <v>1</v>
      </c>
    </row>
    <row r="109" spans="1:14" x14ac:dyDescent="0.25">
      <c r="A109" t="s">
        <v>115</v>
      </c>
      <c r="B109" s="4">
        <v>45689</v>
      </c>
      <c r="C109" s="4">
        <v>45691</v>
      </c>
      <c r="D109" t="s">
        <v>207</v>
      </c>
      <c r="E109" t="s">
        <v>239</v>
      </c>
      <c r="F109" t="s">
        <v>221</v>
      </c>
      <c r="G109" s="1" t="s">
        <v>223</v>
      </c>
      <c r="H109" t="s">
        <v>225</v>
      </c>
      <c r="I109" t="str">
        <f t="shared" si="9"/>
        <v>Yes</v>
      </c>
      <c r="J109" t="str">
        <f t="shared" si="10"/>
        <v>No</v>
      </c>
      <c r="K109">
        <f t="shared" si="6"/>
        <v>2025</v>
      </c>
      <c r="L109">
        <f t="shared" si="7"/>
        <v>2</v>
      </c>
      <c r="M109" t="str">
        <f t="shared" si="8"/>
        <v>Not Failed</v>
      </c>
      <c r="N109">
        <f t="shared" si="11"/>
        <v>2</v>
      </c>
    </row>
    <row r="110" spans="1:14" x14ac:dyDescent="0.25">
      <c r="A110" t="s">
        <v>116</v>
      </c>
      <c r="B110" s="4">
        <v>45690</v>
      </c>
      <c r="C110" s="4">
        <v>45692</v>
      </c>
      <c r="D110" t="s">
        <v>207</v>
      </c>
      <c r="E110" t="s">
        <v>239</v>
      </c>
      <c r="F110" t="s">
        <v>219</v>
      </c>
      <c r="G110" s="1" t="s">
        <v>223</v>
      </c>
      <c r="H110" t="s">
        <v>225</v>
      </c>
      <c r="I110" t="str">
        <f t="shared" si="9"/>
        <v>Yes</v>
      </c>
      <c r="J110" t="str">
        <f t="shared" si="10"/>
        <v>No</v>
      </c>
      <c r="K110">
        <f t="shared" si="6"/>
        <v>2025</v>
      </c>
      <c r="L110">
        <f t="shared" si="7"/>
        <v>2</v>
      </c>
      <c r="M110" t="str">
        <f t="shared" si="8"/>
        <v>Not Failed</v>
      </c>
      <c r="N110">
        <f t="shared" si="11"/>
        <v>2</v>
      </c>
    </row>
    <row r="111" spans="1:14" x14ac:dyDescent="0.25">
      <c r="A111" t="s">
        <v>117</v>
      </c>
      <c r="B111" s="4">
        <v>45691</v>
      </c>
      <c r="C111" s="4">
        <v>45693</v>
      </c>
      <c r="D111" t="s">
        <v>207</v>
      </c>
      <c r="E111" t="s">
        <v>239</v>
      </c>
      <c r="F111" t="s">
        <v>221</v>
      </c>
      <c r="G111" s="1" t="s">
        <v>223</v>
      </c>
      <c r="H111" t="s">
        <v>226</v>
      </c>
      <c r="I111" t="str">
        <f t="shared" si="9"/>
        <v>Yes</v>
      </c>
      <c r="J111" t="str">
        <f t="shared" si="10"/>
        <v>No</v>
      </c>
      <c r="K111">
        <f t="shared" si="6"/>
        <v>2025</v>
      </c>
      <c r="L111">
        <f t="shared" si="7"/>
        <v>2</v>
      </c>
      <c r="M111" t="str">
        <f t="shared" si="8"/>
        <v>Not Failed</v>
      </c>
      <c r="N111">
        <f t="shared" si="11"/>
        <v>2</v>
      </c>
    </row>
    <row r="112" spans="1:14" x14ac:dyDescent="0.25">
      <c r="A112" t="s">
        <v>118</v>
      </c>
      <c r="B112" s="4">
        <v>45692</v>
      </c>
      <c r="C112" s="4">
        <v>45694</v>
      </c>
      <c r="D112" t="s">
        <v>209</v>
      </c>
      <c r="E112" t="s">
        <v>214</v>
      </c>
      <c r="F112" t="s">
        <v>221</v>
      </c>
      <c r="G112" s="1" t="s">
        <v>222</v>
      </c>
      <c r="H112" t="s">
        <v>226</v>
      </c>
      <c r="I112" t="str">
        <f t="shared" si="9"/>
        <v>No</v>
      </c>
      <c r="J112" t="str">
        <f t="shared" si="10"/>
        <v>Yes</v>
      </c>
      <c r="K112">
        <f t="shared" si="6"/>
        <v>2025</v>
      </c>
      <c r="L112">
        <f t="shared" si="7"/>
        <v>2</v>
      </c>
      <c r="M112" t="str">
        <f t="shared" si="8"/>
        <v>Client</v>
      </c>
      <c r="N112">
        <f t="shared" si="11"/>
        <v>2</v>
      </c>
    </row>
    <row r="113" spans="1:14" x14ac:dyDescent="0.25">
      <c r="A113" t="s">
        <v>119</v>
      </c>
      <c r="B113" s="4">
        <v>45693</v>
      </c>
      <c r="C113" s="4">
        <v>45695</v>
      </c>
      <c r="D113" t="s">
        <v>208</v>
      </c>
      <c r="E113" t="s">
        <v>210</v>
      </c>
      <c r="F113" t="s">
        <v>220</v>
      </c>
      <c r="G113" s="1" t="s">
        <v>223</v>
      </c>
      <c r="H113" t="s">
        <v>226</v>
      </c>
      <c r="I113" t="str">
        <f t="shared" si="9"/>
        <v>No</v>
      </c>
      <c r="J113" t="str">
        <f t="shared" si="10"/>
        <v>Yes</v>
      </c>
      <c r="K113">
        <f t="shared" si="6"/>
        <v>2025</v>
      </c>
      <c r="L113">
        <f t="shared" si="7"/>
        <v>2</v>
      </c>
      <c r="M113" t="str">
        <f t="shared" si="8"/>
        <v>Client</v>
      </c>
      <c r="N113">
        <f t="shared" si="11"/>
        <v>2</v>
      </c>
    </row>
    <row r="114" spans="1:14" x14ac:dyDescent="0.25">
      <c r="A114" t="s">
        <v>120</v>
      </c>
      <c r="B114" s="4">
        <v>45694</v>
      </c>
      <c r="C114" s="4">
        <v>45696</v>
      </c>
      <c r="D114" t="s">
        <v>207</v>
      </c>
      <c r="E114" t="s">
        <v>239</v>
      </c>
      <c r="F114" t="s">
        <v>217</v>
      </c>
      <c r="G114" s="1" t="s">
        <v>223</v>
      </c>
      <c r="H114" t="s">
        <v>226</v>
      </c>
      <c r="I114" t="str">
        <f t="shared" si="9"/>
        <v>Yes</v>
      </c>
      <c r="J114" t="str">
        <f t="shared" si="10"/>
        <v>No</v>
      </c>
      <c r="K114">
        <f t="shared" si="6"/>
        <v>2025</v>
      </c>
      <c r="L114">
        <f t="shared" si="7"/>
        <v>2</v>
      </c>
      <c r="M114" t="str">
        <f t="shared" si="8"/>
        <v>Not Failed</v>
      </c>
      <c r="N114">
        <f t="shared" si="11"/>
        <v>2</v>
      </c>
    </row>
    <row r="115" spans="1:14" x14ac:dyDescent="0.25">
      <c r="A115" t="s">
        <v>121</v>
      </c>
      <c r="B115" s="4">
        <v>45695</v>
      </c>
      <c r="C115" s="4">
        <v>45697</v>
      </c>
      <c r="D115" t="s">
        <v>209</v>
      </c>
      <c r="E115" t="s">
        <v>215</v>
      </c>
      <c r="F115" t="s">
        <v>220</v>
      </c>
      <c r="G115" s="1" t="s">
        <v>222</v>
      </c>
      <c r="H115" t="s">
        <v>224</v>
      </c>
      <c r="I115" t="str">
        <f t="shared" si="9"/>
        <v>No</v>
      </c>
      <c r="J115" t="str">
        <f t="shared" si="10"/>
        <v>Yes</v>
      </c>
      <c r="K115">
        <f t="shared" si="6"/>
        <v>2025</v>
      </c>
      <c r="L115">
        <f t="shared" si="7"/>
        <v>2</v>
      </c>
      <c r="M115" t="str">
        <f t="shared" si="8"/>
        <v>Company</v>
      </c>
      <c r="N115">
        <f t="shared" si="11"/>
        <v>2</v>
      </c>
    </row>
    <row r="116" spans="1:14" x14ac:dyDescent="0.25">
      <c r="A116" t="s">
        <v>122</v>
      </c>
      <c r="B116" s="4">
        <v>45696</v>
      </c>
      <c r="C116" s="4">
        <v>45698</v>
      </c>
      <c r="D116" t="s">
        <v>207</v>
      </c>
      <c r="E116" t="s">
        <v>239</v>
      </c>
      <c r="F116" t="s">
        <v>218</v>
      </c>
      <c r="G116" s="1" t="s">
        <v>222</v>
      </c>
      <c r="H116" t="s">
        <v>225</v>
      </c>
      <c r="I116" t="str">
        <f t="shared" si="9"/>
        <v>Yes</v>
      </c>
      <c r="J116" t="str">
        <f t="shared" si="10"/>
        <v>No</v>
      </c>
      <c r="K116">
        <f t="shared" si="6"/>
        <v>2025</v>
      </c>
      <c r="L116">
        <f t="shared" si="7"/>
        <v>2</v>
      </c>
      <c r="M116" t="str">
        <f t="shared" si="8"/>
        <v>Not Failed</v>
      </c>
      <c r="N116">
        <f t="shared" si="11"/>
        <v>2</v>
      </c>
    </row>
    <row r="117" spans="1:14" x14ac:dyDescent="0.25">
      <c r="A117" t="s">
        <v>123</v>
      </c>
      <c r="B117" s="4">
        <v>45697</v>
      </c>
      <c r="C117" s="4">
        <v>45699</v>
      </c>
      <c r="D117" t="s">
        <v>208</v>
      </c>
      <c r="E117" t="s">
        <v>216</v>
      </c>
      <c r="F117" t="s">
        <v>220</v>
      </c>
      <c r="G117" s="1" t="s">
        <v>222</v>
      </c>
      <c r="H117" t="s">
        <v>226</v>
      </c>
      <c r="I117" t="str">
        <f t="shared" si="9"/>
        <v>No</v>
      </c>
      <c r="J117" t="str">
        <f t="shared" si="10"/>
        <v>Yes</v>
      </c>
      <c r="K117">
        <f t="shared" si="6"/>
        <v>2025</v>
      </c>
      <c r="L117">
        <f t="shared" si="7"/>
        <v>2</v>
      </c>
      <c r="M117" t="str">
        <f t="shared" si="8"/>
        <v>Client</v>
      </c>
      <c r="N117">
        <f t="shared" si="11"/>
        <v>2</v>
      </c>
    </row>
    <row r="118" spans="1:14" x14ac:dyDescent="0.25">
      <c r="A118" t="s">
        <v>124</v>
      </c>
      <c r="B118" s="4">
        <v>45698</v>
      </c>
      <c r="C118" s="4">
        <v>45700</v>
      </c>
      <c r="D118" t="s">
        <v>208</v>
      </c>
      <c r="E118" t="s">
        <v>210</v>
      </c>
      <c r="F118" t="s">
        <v>218</v>
      </c>
      <c r="G118" s="1" t="s">
        <v>223</v>
      </c>
      <c r="H118" t="s">
        <v>226</v>
      </c>
      <c r="I118" t="str">
        <f t="shared" si="9"/>
        <v>No</v>
      </c>
      <c r="J118" t="str">
        <f t="shared" si="10"/>
        <v>Yes</v>
      </c>
      <c r="K118">
        <f t="shared" si="6"/>
        <v>2025</v>
      </c>
      <c r="L118">
        <f t="shared" si="7"/>
        <v>2</v>
      </c>
      <c r="M118" t="str">
        <f t="shared" si="8"/>
        <v>Client</v>
      </c>
      <c r="N118">
        <f t="shared" si="11"/>
        <v>2</v>
      </c>
    </row>
    <row r="119" spans="1:14" x14ac:dyDescent="0.25">
      <c r="A119" t="s">
        <v>125</v>
      </c>
      <c r="B119" s="4">
        <v>45699</v>
      </c>
      <c r="C119" s="4">
        <v>45701</v>
      </c>
      <c r="D119" t="s">
        <v>207</v>
      </c>
      <c r="E119" t="s">
        <v>239</v>
      </c>
      <c r="F119" t="s">
        <v>218</v>
      </c>
      <c r="G119" s="1" t="s">
        <v>223</v>
      </c>
      <c r="H119" t="s">
        <v>226</v>
      </c>
      <c r="I119" t="str">
        <f t="shared" si="9"/>
        <v>Yes</v>
      </c>
      <c r="J119" t="str">
        <f t="shared" si="10"/>
        <v>No</v>
      </c>
      <c r="K119">
        <f t="shared" si="6"/>
        <v>2025</v>
      </c>
      <c r="L119">
        <f t="shared" si="7"/>
        <v>2</v>
      </c>
      <c r="M119" t="str">
        <f t="shared" si="8"/>
        <v>Not Failed</v>
      </c>
      <c r="N119">
        <f t="shared" si="11"/>
        <v>2</v>
      </c>
    </row>
    <row r="120" spans="1:14" x14ac:dyDescent="0.25">
      <c r="A120" t="s">
        <v>126</v>
      </c>
      <c r="B120" s="4">
        <v>45700</v>
      </c>
      <c r="C120" s="4">
        <v>45702</v>
      </c>
      <c r="D120" t="s">
        <v>207</v>
      </c>
      <c r="E120" t="s">
        <v>239</v>
      </c>
      <c r="F120" t="s">
        <v>217</v>
      </c>
      <c r="G120" s="1" t="s">
        <v>222</v>
      </c>
      <c r="H120" t="s">
        <v>224</v>
      </c>
      <c r="I120" t="str">
        <f t="shared" si="9"/>
        <v>Yes</v>
      </c>
      <c r="J120" t="str">
        <f t="shared" si="10"/>
        <v>No</v>
      </c>
      <c r="K120">
        <f t="shared" si="6"/>
        <v>2025</v>
      </c>
      <c r="L120">
        <f t="shared" si="7"/>
        <v>2</v>
      </c>
      <c r="M120" t="str">
        <f t="shared" si="8"/>
        <v>Not Failed</v>
      </c>
      <c r="N120">
        <f t="shared" si="11"/>
        <v>2</v>
      </c>
    </row>
    <row r="121" spans="1:14" x14ac:dyDescent="0.25">
      <c r="A121" t="s">
        <v>127</v>
      </c>
      <c r="B121" s="4">
        <v>45701</v>
      </c>
      <c r="C121" s="4">
        <v>45703</v>
      </c>
      <c r="D121" t="s">
        <v>207</v>
      </c>
      <c r="E121" t="s">
        <v>239</v>
      </c>
      <c r="F121" t="s">
        <v>218</v>
      </c>
      <c r="G121" s="1" t="s">
        <v>222</v>
      </c>
      <c r="H121" t="s">
        <v>224</v>
      </c>
      <c r="I121" t="str">
        <f t="shared" si="9"/>
        <v>Yes</v>
      </c>
      <c r="J121" t="str">
        <f t="shared" si="10"/>
        <v>No</v>
      </c>
      <c r="K121">
        <f t="shared" si="6"/>
        <v>2025</v>
      </c>
      <c r="L121">
        <f t="shared" si="7"/>
        <v>2</v>
      </c>
      <c r="M121" t="str">
        <f t="shared" si="8"/>
        <v>Not Failed</v>
      </c>
      <c r="N121">
        <f t="shared" si="11"/>
        <v>2</v>
      </c>
    </row>
    <row r="122" spans="1:14" x14ac:dyDescent="0.25">
      <c r="A122" t="s">
        <v>128</v>
      </c>
      <c r="B122" s="4">
        <v>45702</v>
      </c>
      <c r="C122" s="4">
        <v>45704</v>
      </c>
      <c r="D122" t="s">
        <v>207</v>
      </c>
      <c r="E122" t="s">
        <v>239</v>
      </c>
      <c r="F122" t="s">
        <v>218</v>
      </c>
      <c r="G122" s="1" t="s">
        <v>223</v>
      </c>
      <c r="H122" t="s">
        <v>224</v>
      </c>
      <c r="I122" t="str">
        <f t="shared" si="9"/>
        <v>Yes</v>
      </c>
      <c r="J122" t="str">
        <f t="shared" si="10"/>
        <v>No</v>
      </c>
      <c r="K122">
        <f t="shared" si="6"/>
        <v>2025</v>
      </c>
      <c r="L122">
        <f t="shared" si="7"/>
        <v>2</v>
      </c>
      <c r="M122" t="str">
        <f t="shared" si="8"/>
        <v>Not Failed</v>
      </c>
      <c r="N122">
        <f t="shared" si="11"/>
        <v>2</v>
      </c>
    </row>
    <row r="123" spans="1:14" x14ac:dyDescent="0.25">
      <c r="A123" t="s">
        <v>129</v>
      </c>
      <c r="B123" s="4">
        <v>45703</v>
      </c>
      <c r="C123" s="4">
        <v>45705</v>
      </c>
      <c r="D123" t="s">
        <v>207</v>
      </c>
      <c r="E123" t="s">
        <v>239</v>
      </c>
      <c r="F123" t="s">
        <v>219</v>
      </c>
      <c r="G123" s="1" t="s">
        <v>223</v>
      </c>
      <c r="H123" t="s">
        <v>224</v>
      </c>
      <c r="I123" t="str">
        <f t="shared" si="9"/>
        <v>Yes</v>
      </c>
      <c r="J123" t="str">
        <f t="shared" si="10"/>
        <v>No</v>
      </c>
      <c r="K123">
        <f t="shared" si="6"/>
        <v>2025</v>
      </c>
      <c r="L123">
        <f t="shared" si="7"/>
        <v>2</v>
      </c>
      <c r="M123" t="str">
        <f t="shared" si="8"/>
        <v>Not Failed</v>
      </c>
      <c r="N123">
        <f t="shared" si="11"/>
        <v>2</v>
      </c>
    </row>
    <row r="124" spans="1:14" x14ac:dyDescent="0.25">
      <c r="A124" t="s">
        <v>130</v>
      </c>
      <c r="B124" s="4">
        <v>45704</v>
      </c>
      <c r="C124" s="4">
        <v>45706</v>
      </c>
      <c r="D124" t="s">
        <v>207</v>
      </c>
      <c r="E124" t="s">
        <v>239</v>
      </c>
      <c r="F124" t="s">
        <v>220</v>
      </c>
      <c r="G124" s="1" t="s">
        <v>222</v>
      </c>
      <c r="H124" t="s">
        <v>225</v>
      </c>
      <c r="I124" t="str">
        <f t="shared" si="9"/>
        <v>Yes</v>
      </c>
      <c r="J124" t="str">
        <f t="shared" si="10"/>
        <v>No</v>
      </c>
      <c r="K124">
        <f t="shared" si="6"/>
        <v>2025</v>
      </c>
      <c r="L124">
        <f t="shared" si="7"/>
        <v>2</v>
      </c>
      <c r="M124" t="str">
        <f t="shared" si="8"/>
        <v>Not Failed</v>
      </c>
      <c r="N124">
        <f t="shared" si="11"/>
        <v>2</v>
      </c>
    </row>
    <row r="125" spans="1:14" x14ac:dyDescent="0.25">
      <c r="A125" t="s">
        <v>131</v>
      </c>
      <c r="B125" s="4">
        <v>45705</v>
      </c>
      <c r="C125" s="4">
        <v>45707</v>
      </c>
      <c r="D125" t="s">
        <v>209</v>
      </c>
      <c r="E125" t="s">
        <v>215</v>
      </c>
      <c r="F125" t="s">
        <v>221</v>
      </c>
      <c r="G125" s="1" t="s">
        <v>222</v>
      </c>
      <c r="H125" t="s">
        <v>224</v>
      </c>
      <c r="I125" t="str">
        <f t="shared" si="9"/>
        <v>No</v>
      </c>
      <c r="J125" t="str">
        <f t="shared" si="10"/>
        <v>Yes</v>
      </c>
      <c r="K125">
        <f t="shared" si="6"/>
        <v>2025</v>
      </c>
      <c r="L125">
        <f t="shared" si="7"/>
        <v>2</v>
      </c>
      <c r="M125" t="str">
        <f t="shared" si="8"/>
        <v>Company</v>
      </c>
      <c r="N125">
        <f t="shared" si="11"/>
        <v>2</v>
      </c>
    </row>
    <row r="126" spans="1:14" x14ac:dyDescent="0.25">
      <c r="A126" t="s">
        <v>132</v>
      </c>
      <c r="B126" s="4">
        <v>45706</v>
      </c>
      <c r="C126" s="4">
        <v>45708</v>
      </c>
      <c r="D126" t="s">
        <v>207</v>
      </c>
      <c r="E126" t="s">
        <v>239</v>
      </c>
      <c r="F126" t="s">
        <v>221</v>
      </c>
      <c r="G126" s="1" t="s">
        <v>223</v>
      </c>
      <c r="H126" t="s">
        <v>224</v>
      </c>
      <c r="I126" t="str">
        <f t="shared" si="9"/>
        <v>Yes</v>
      </c>
      <c r="J126" t="str">
        <f t="shared" si="10"/>
        <v>No</v>
      </c>
      <c r="K126">
        <f t="shared" si="6"/>
        <v>2025</v>
      </c>
      <c r="L126">
        <f t="shared" si="7"/>
        <v>2</v>
      </c>
      <c r="M126" t="str">
        <f t="shared" si="8"/>
        <v>Not Failed</v>
      </c>
      <c r="N126">
        <f t="shared" si="11"/>
        <v>2</v>
      </c>
    </row>
    <row r="127" spans="1:14" x14ac:dyDescent="0.25">
      <c r="A127" t="s">
        <v>133</v>
      </c>
      <c r="B127" s="4">
        <v>45707</v>
      </c>
      <c r="C127" s="4">
        <v>45709</v>
      </c>
      <c r="D127" t="s">
        <v>209</v>
      </c>
      <c r="E127" t="s">
        <v>214</v>
      </c>
      <c r="F127" t="s">
        <v>220</v>
      </c>
      <c r="G127" s="1" t="s">
        <v>222</v>
      </c>
      <c r="H127" t="s">
        <v>226</v>
      </c>
      <c r="I127" t="str">
        <f t="shared" si="9"/>
        <v>No</v>
      </c>
      <c r="J127" t="str">
        <f t="shared" si="10"/>
        <v>Yes</v>
      </c>
      <c r="K127">
        <f t="shared" si="6"/>
        <v>2025</v>
      </c>
      <c r="L127">
        <f t="shared" si="7"/>
        <v>2</v>
      </c>
      <c r="M127" t="str">
        <f t="shared" si="8"/>
        <v>Client</v>
      </c>
      <c r="N127">
        <f t="shared" si="11"/>
        <v>2</v>
      </c>
    </row>
    <row r="128" spans="1:14" x14ac:dyDescent="0.25">
      <c r="A128" t="s">
        <v>134</v>
      </c>
      <c r="B128" s="4">
        <v>45708</v>
      </c>
      <c r="C128" s="4">
        <v>45710</v>
      </c>
      <c r="D128" t="s">
        <v>207</v>
      </c>
      <c r="E128" t="s">
        <v>239</v>
      </c>
      <c r="F128" t="s">
        <v>220</v>
      </c>
      <c r="G128" s="1" t="s">
        <v>222</v>
      </c>
      <c r="H128" t="s">
        <v>224</v>
      </c>
      <c r="I128" t="str">
        <f t="shared" si="9"/>
        <v>Yes</v>
      </c>
      <c r="J128" t="str">
        <f t="shared" si="10"/>
        <v>No</v>
      </c>
      <c r="K128">
        <f t="shared" si="6"/>
        <v>2025</v>
      </c>
      <c r="L128">
        <f t="shared" si="7"/>
        <v>2</v>
      </c>
      <c r="M128" t="str">
        <f t="shared" si="8"/>
        <v>Not Failed</v>
      </c>
      <c r="N128">
        <f t="shared" si="11"/>
        <v>2</v>
      </c>
    </row>
    <row r="129" spans="1:14" x14ac:dyDescent="0.25">
      <c r="A129" t="s">
        <v>135</v>
      </c>
      <c r="B129" s="4">
        <v>45709</v>
      </c>
      <c r="C129" s="4">
        <v>45711</v>
      </c>
      <c r="D129" t="s">
        <v>207</v>
      </c>
      <c r="E129" t="s">
        <v>239</v>
      </c>
      <c r="F129" t="s">
        <v>219</v>
      </c>
      <c r="G129" s="1" t="s">
        <v>222</v>
      </c>
      <c r="H129" t="s">
        <v>225</v>
      </c>
      <c r="I129" t="str">
        <f t="shared" si="9"/>
        <v>Yes</v>
      </c>
      <c r="J129" t="str">
        <f t="shared" si="10"/>
        <v>No</v>
      </c>
      <c r="K129">
        <f t="shared" si="6"/>
        <v>2025</v>
      </c>
      <c r="L129">
        <f t="shared" si="7"/>
        <v>2</v>
      </c>
      <c r="M129" t="str">
        <f t="shared" si="8"/>
        <v>Not Failed</v>
      </c>
      <c r="N129">
        <f t="shared" si="11"/>
        <v>2</v>
      </c>
    </row>
    <row r="130" spans="1:14" x14ac:dyDescent="0.25">
      <c r="A130" t="s">
        <v>136</v>
      </c>
      <c r="B130" s="4">
        <v>45710</v>
      </c>
      <c r="C130" s="4">
        <v>45712</v>
      </c>
      <c r="D130" t="s">
        <v>207</v>
      </c>
      <c r="E130" t="s">
        <v>239</v>
      </c>
      <c r="F130" t="s">
        <v>218</v>
      </c>
      <c r="G130" s="1" t="s">
        <v>222</v>
      </c>
      <c r="H130" t="s">
        <v>225</v>
      </c>
      <c r="I130" t="str">
        <f t="shared" si="9"/>
        <v>Yes</v>
      </c>
      <c r="J130" t="str">
        <f t="shared" si="10"/>
        <v>No</v>
      </c>
      <c r="K130">
        <f t="shared" ref="K130:K193" si="12">YEAR(B130)</f>
        <v>2025</v>
      </c>
      <c r="L130">
        <f t="shared" ref="L130:L193" si="13">C130-B130</f>
        <v>2</v>
      </c>
      <c r="M130" t="str">
        <f t="shared" ref="M130:M193" si="14">IF(D130="Completed", "Not Failed",
   IF(OR(E130="Delay", E130="Quality Issue", E130="Technical Issue"), "Company",
   IF(OR(E130="Missing Info", E130="Missing Documents", E130="No Response", E130="Customer Cancelled"), "Client", "Other")))</f>
        <v>Not Failed</v>
      </c>
      <c r="N130">
        <f t="shared" si="11"/>
        <v>2</v>
      </c>
    </row>
    <row r="131" spans="1:14" x14ac:dyDescent="0.25">
      <c r="A131" t="s">
        <v>137</v>
      </c>
      <c r="B131" s="4">
        <v>45711</v>
      </c>
      <c r="C131" s="4">
        <v>45713</v>
      </c>
      <c r="D131" t="s">
        <v>209</v>
      </c>
      <c r="E131" t="s">
        <v>214</v>
      </c>
      <c r="F131" t="s">
        <v>218</v>
      </c>
      <c r="G131" s="1" t="s">
        <v>223</v>
      </c>
      <c r="H131" t="s">
        <v>226</v>
      </c>
      <c r="I131" t="str">
        <f t="shared" ref="I131:I194" si="15">IF(TRIM(E131)="Not Failed", "Yes", "No")</f>
        <v>No</v>
      </c>
      <c r="J131" t="str">
        <f t="shared" ref="J131:J194" si="16">IF(TRIM(E131)&lt;&gt;"Not Failed","Yes","No")</f>
        <v>Yes</v>
      </c>
      <c r="K131">
        <f t="shared" si="12"/>
        <v>2025</v>
      </c>
      <c r="L131">
        <f t="shared" si="13"/>
        <v>2</v>
      </c>
      <c r="M131" t="str">
        <f t="shared" si="14"/>
        <v>Client</v>
      </c>
      <c r="N131">
        <f t="shared" ref="N131:N194" si="17">MONTH(B131)</f>
        <v>2</v>
      </c>
    </row>
    <row r="132" spans="1:14" x14ac:dyDescent="0.25">
      <c r="A132" t="s">
        <v>138</v>
      </c>
      <c r="B132" s="4">
        <v>45712</v>
      </c>
      <c r="C132" s="4">
        <v>45714</v>
      </c>
      <c r="D132" t="s">
        <v>207</v>
      </c>
      <c r="E132" t="s">
        <v>239</v>
      </c>
      <c r="F132" t="s">
        <v>220</v>
      </c>
      <c r="G132" s="1" t="s">
        <v>222</v>
      </c>
      <c r="H132" t="s">
        <v>225</v>
      </c>
      <c r="I132" t="str">
        <f t="shared" si="15"/>
        <v>Yes</v>
      </c>
      <c r="J132" t="str">
        <f t="shared" si="16"/>
        <v>No</v>
      </c>
      <c r="K132">
        <f t="shared" si="12"/>
        <v>2025</v>
      </c>
      <c r="L132">
        <f t="shared" si="13"/>
        <v>2</v>
      </c>
      <c r="M132" t="str">
        <f t="shared" si="14"/>
        <v>Not Failed</v>
      </c>
      <c r="N132">
        <f t="shared" si="17"/>
        <v>2</v>
      </c>
    </row>
    <row r="133" spans="1:14" x14ac:dyDescent="0.25">
      <c r="A133" t="s">
        <v>139</v>
      </c>
      <c r="B133" s="4">
        <v>45713</v>
      </c>
      <c r="C133" s="4">
        <v>45715</v>
      </c>
      <c r="D133" t="s">
        <v>208</v>
      </c>
      <c r="E133" t="s">
        <v>212</v>
      </c>
      <c r="F133" t="s">
        <v>219</v>
      </c>
      <c r="G133" s="1" t="s">
        <v>222</v>
      </c>
      <c r="H133" t="s">
        <v>225</v>
      </c>
      <c r="I133" t="str">
        <f t="shared" si="15"/>
        <v>No</v>
      </c>
      <c r="J133" t="str">
        <f t="shared" si="16"/>
        <v>Yes</v>
      </c>
      <c r="K133">
        <f t="shared" si="12"/>
        <v>2025</v>
      </c>
      <c r="L133">
        <f t="shared" si="13"/>
        <v>2</v>
      </c>
      <c r="M133" t="str">
        <f t="shared" si="14"/>
        <v>Company</v>
      </c>
      <c r="N133">
        <f t="shared" si="17"/>
        <v>2</v>
      </c>
    </row>
    <row r="134" spans="1:14" x14ac:dyDescent="0.25">
      <c r="A134" t="s">
        <v>140</v>
      </c>
      <c r="B134" s="4">
        <v>45714</v>
      </c>
      <c r="C134" s="4">
        <v>45716</v>
      </c>
      <c r="D134" t="s">
        <v>207</v>
      </c>
      <c r="E134" t="s">
        <v>239</v>
      </c>
      <c r="F134" t="s">
        <v>221</v>
      </c>
      <c r="G134" s="1" t="s">
        <v>223</v>
      </c>
      <c r="H134" t="s">
        <v>226</v>
      </c>
      <c r="I134" t="str">
        <f t="shared" si="15"/>
        <v>Yes</v>
      </c>
      <c r="J134" t="str">
        <f t="shared" si="16"/>
        <v>No</v>
      </c>
      <c r="K134">
        <f t="shared" si="12"/>
        <v>2025</v>
      </c>
      <c r="L134">
        <f t="shared" si="13"/>
        <v>2</v>
      </c>
      <c r="M134" t="str">
        <f t="shared" si="14"/>
        <v>Not Failed</v>
      </c>
      <c r="N134">
        <f t="shared" si="17"/>
        <v>2</v>
      </c>
    </row>
    <row r="135" spans="1:14" x14ac:dyDescent="0.25">
      <c r="A135" t="s">
        <v>141</v>
      </c>
      <c r="B135" s="4">
        <v>45715</v>
      </c>
      <c r="C135" s="4">
        <v>45717</v>
      </c>
      <c r="D135" t="s">
        <v>207</v>
      </c>
      <c r="E135" t="s">
        <v>239</v>
      </c>
      <c r="F135" t="s">
        <v>217</v>
      </c>
      <c r="G135" s="1" t="s">
        <v>223</v>
      </c>
      <c r="H135" t="s">
        <v>224</v>
      </c>
      <c r="I135" t="str">
        <f t="shared" si="15"/>
        <v>Yes</v>
      </c>
      <c r="J135" t="str">
        <f t="shared" si="16"/>
        <v>No</v>
      </c>
      <c r="K135">
        <f t="shared" si="12"/>
        <v>2025</v>
      </c>
      <c r="L135">
        <f t="shared" si="13"/>
        <v>2</v>
      </c>
      <c r="M135" t="str">
        <f t="shared" si="14"/>
        <v>Not Failed</v>
      </c>
      <c r="N135">
        <f t="shared" si="17"/>
        <v>2</v>
      </c>
    </row>
    <row r="136" spans="1:14" x14ac:dyDescent="0.25">
      <c r="A136" t="s">
        <v>142</v>
      </c>
      <c r="B136" s="4">
        <v>45716</v>
      </c>
      <c r="C136" s="4">
        <v>45718</v>
      </c>
      <c r="D136" t="s">
        <v>209</v>
      </c>
      <c r="E136" t="s">
        <v>215</v>
      </c>
      <c r="F136" t="s">
        <v>218</v>
      </c>
      <c r="G136" s="1" t="s">
        <v>222</v>
      </c>
      <c r="H136" t="s">
        <v>226</v>
      </c>
      <c r="I136" t="str">
        <f t="shared" si="15"/>
        <v>No</v>
      </c>
      <c r="J136" t="str">
        <f t="shared" si="16"/>
        <v>Yes</v>
      </c>
      <c r="K136">
        <f t="shared" si="12"/>
        <v>2025</v>
      </c>
      <c r="L136">
        <f t="shared" si="13"/>
        <v>2</v>
      </c>
      <c r="M136" t="str">
        <f t="shared" si="14"/>
        <v>Company</v>
      </c>
      <c r="N136">
        <f t="shared" si="17"/>
        <v>2</v>
      </c>
    </row>
    <row r="137" spans="1:14" x14ac:dyDescent="0.25">
      <c r="A137" t="s">
        <v>143</v>
      </c>
      <c r="B137" s="4">
        <v>45717</v>
      </c>
      <c r="C137" s="4">
        <v>45719</v>
      </c>
      <c r="D137" t="s">
        <v>207</v>
      </c>
      <c r="E137" t="s">
        <v>239</v>
      </c>
      <c r="F137" t="s">
        <v>219</v>
      </c>
      <c r="G137" s="1" t="s">
        <v>223</v>
      </c>
      <c r="H137" t="s">
        <v>224</v>
      </c>
      <c r="I137" t="str">
        <f t="shared" si="15"/>
        <v>Yes</v>
      </c>
      <c r="J137" t="str">
        <f t="shared" si="16"/>
        <v>No</v>
      </c>
      <c r="K137">
        <f t="shared" si="12"/>
        <v>2025</v>
      </c>
      <c r="L137">
        <f t="shared" si="13"/>
        <v>2</v>
      </c>
      <c r="M137" t="str">
        <f t="shared" si="14"/>
        <v>Not Failed</v>
      </c>
      <c r="N137">
        <f t="shared" si="17"/>
        <v>3</v>
      </c>
    </row>
    <row r="138" spans="1:14" x14ac:dyDescent="0.25">
      <c r="A138" t="s">
        <v>144</v>
      </c>
      <c r="B138" s="4">
        <v>45718</v>
      </c>
      <c r="C138" s="4">
        <v>45720</v>
      </c>
      <c r="D138" t="s">
        <v>207</v>
      </c>
      <c r="E138" t="s">
        <v>239</v>
      </c>
      <c r="F138" t="s">
        <v>217</v>
      </c>
      <c r="G138" s="1" t="s">
        <v>223</v>
      </c>
      <c r="H138" t="s">
        <v>226</v>
      </c>
      <c r="I138" t="str">
        <f t="shared" si="15"/>
        <v>Yes</v>
      </c>
      <c r="J138" t="str">
        <f t="shared" si="16"/>
        <v>No</v>
      </c>
      <c r="K138">
        <f t="shared" si="12"/>
        <v>2025</v>
      </c>
      <c r="L138">
        <f t="shared" si="13"/>
        <v>2</v>
      </c>
      <c r="M138" t="str">
        <f t="shared" si="14"/>
        <v>Not Failed</v>
      </c>
      <c r="N138">
        <f t="shared" si="17"/>
        <v>3</v>
      </c>
    </row>
    <row r="139" spans="1:14" x14ac:dyDescent="0.25">
      <c r="A139" t="s">
        <v>145</v>
      </c>
      <c r="B139" s="4">
        <v>45719</v>
      </c>
      <c r="C139" s="4">
        <v>45721</v>
      </c>
      <c r="D139" t="s">
        <v>208</v>
      </c>
      <c r="E139" t="s">
        <v>216</v>
      </c>
      <c r="F139" t="s">
        <v>217</v>
      </c>
      <c r="G139" s="1" t="s">
        <v>223</v>
      </c>
      <c r="H139" t="s">
        <v>226</v>
      </c>
      <c r="I139" t="str">
        <f t="shared" si="15"/>
        <v>No</v>
      </c>
      <c r="J139" t="str">
        <f t="shared" si="16"/>
        <v>Yes</v>
      </c>
      <c r="K139">
        <f t="shared" si="12"/>
        <v>2025</v>
      </c>
      <c r="L139">
        <f t="shared" si="13"/>
        <v>2</v>
      </c>
      <c r="M139" t="str">
        <f t="shared" si="14"/>
        <v>Client</v>
      </c>
      <c r="N139">
        <f t="shared" si="17"/>
        <v>3</v>
      </c>
    </row>
    <row r="140" spans="1:14" x14ac:dyDescent="0.25">
      <c r="A140" t="s">
        <v>146</v>
      </c>
      <c r="B140" s="4">
        <v>45720</v>
      </c>
      <c r="C140" s="4">
        <v>45722</v>
      </c>
      <c r="D140" t="s">
        <v>207</v>
      </c>
      <c r="E140" t="s">
        <v>239</v>
      </c>
      <c r="F140" t="s">
        <v>221</v>
      </c>
      <c r="G140" s="1" t="s">
        <v>223</v>
      </c>
      <c r="H140" t="s">
        <v>225</v>
      </c>
      <c r="I140" t="str">
        <f t="shared" si="15"/>
        <v>Yes</v>
      </c>
      <c r="J140" t="str">
        <f t="shared" si="16"/>
        <v>No</v>
      </c>
      <c r="K140">
        <f t="shared" si="12"/>
        <v>2025</v>
      </c>
      <c r="L140">
        <f t="shared" si="13"/>
        <v>2</v>
      </c>
      <c r="M140" t="str">
        <f t="shared" si="14"/>
        <v>Not Failed</v>
      </c>
      <c r="N140">
        <f t="shared" si="17"/>
        <v>3</v>
      </c>
    </row>
    <row r="141" spans="1:14" x14ac:dyDescent="0.25">
      <c r="A141" t="s">
        <v>147</v>
      </c>
      <c r="B141" s="4">
        <v>45721</v>
      </c>
      <c r="C141" s="4">
        <v>45723</v>
      </c>
      <c r="D141" t="s">
        <v>207</v>
      </c>
      <c r="E141" t="s">
        <v>239</v>
      </c>
      <c r="F141" t="s">
        <v>218</v>
      </c>
      <c r="G141" s="1" t="s">
        <v>222</v>
      </c>
      <c r="H141" t="s">
        <v>225</v>
      </c>
      <c r="I141" t="str">
        <f t="shared" si="15"/>
        <v>Yes</v>
      </c>
      <c r="J141" t="str">
        <f t="shared" si="16"/>
        <v>No</v>
      </c>
      <c r="K141">
        <f t="shared" si="12"/>
        <v>2025</v>
      </c>
      <c r="L141">
        <f t="shared" si="13"/>
        <v>2</v>
      </c>
      <c r="M141" t="str">
        <f t="shared" si="14"/>
        <v>Not Failed</v>
      </c>
      <c r="N141">
        <f t="shared" si="17"/>
        <v>3</v>
      </c>
    </row>
    <row r="142" spans="1:14" x14ac:dyDescent="0.25">
      <c r="A142" t="s">
        <v>148</v>
      </c>
      <c r="B142" s="4">
        <v>45722</v>
      </c>
      <c r="C142" s="4">
        <v>45724</v>
      </c>
      <c r="D142" t="s">
        <v>207</v>
      </c>
      <c r="E142" t="s">
        <v>239</v>
      </c>
      <c r="F142" t="s">
        <v>219</v>
      </c>
      <c r="G142" s="1" t="s">
        <v>223</v>
      </c>
      <c r="H142" t="s">
        <v>225</v>
      </c>
      <c r="I142" t="str">
        <f t="shared" si="15"/>
        <v>Yes</v>
      </c>
      <c r="J142" t="str">
        <f t="shared" si="16"/>
        <v>No</v>
      </c>
      <c r="K142">
        <f t="shared" si="12"/>
        <v>2025</v>
      </c>
      <c r="L142">
        <f t="shared" si="13"/>
        <v>2</v>
      </c>
      <c r="M142" t="str">
        <f t="shared" si="14"/>
        <v>Not Failed</v>
      </c>
      <c r="N142">
        <f t="shared" si="17"/>
        <v>3</v>
      </c>
    </row>
    <row r="143" spans="1:14" x14ac:dyDescent="0.25">
      <c r="A143" t="s">
        <v>149</v>
      </c>
      <c r="B143" s="4">
        <v>45723</v>
      </c>
      <c r="C143" s="4">
        <v>45725</v>
      </c>
      <c r="D143" t="s">
        <v>209</v>
      </c>
      <c r="E143" t="s">
        <v>213</v>
      </c>
      <c r="F143" t="s">
        <v>218</v>
      </c>
      <c r="G143" s="1" t="s">
        <v>223</v>
      </c>
      <c r="H143" t="s">
        <v>225</v>
      </c>
      <c r="I143" t="str">
        <f t="shared" si="15"/>
        <v>No</v>
      </c>
      <c r="J143" t="str">
        <f t="shared" si="16"/>
        <v>Yes</v>
      </c>
      <c r="K143">
        <f t="shared" si="12"/>
        <v>2025</v>
      </c>
      <c r="L143">
        <f t="shared" si="13"/>
        <v>2</v>
      </c>
      <c r="M143" t="str">
        <f t="shared" si="14"/>
        <v>Client</v>
      </c>
      <c r="N143">
        <f t="shared" si="17"/>
        <v>3</v>
      </c>
    </row>
    <row r="144" spans="1:14" x14ac:dyDescent="0.25">
      <c r="A144" t="s">
        <v>150</v>
      </c>
      <c r="B144" s="4">
        <v>45724</v>
      </c>
      <c r="C144" s="4">
        <v>45726</v>
      </c>
      <c r="D144" t="s">
        <v>207</v>
      </c>
      <c r="E144" t="s">
        <v>239</v>
      </c>
      <c r="F144" t="s">
        <v>221</v>
      </c>
      <c r="G144" s="1" t="s">
        <v>223</v>
      </c>
      <c r="H144" t="s">
        <v>226</v>
      </c>
      <c r="I144" t="str">
        <f t="shared" si="15"/>
        <v>Yes</v>
      </c>
      <c r="J144" t="str">
        <f t="shared" si="16"/>
        <v>No</v>
      </c>
      <c r="K144">
        <f t="shared" si="12"/>
        <v>2025</v>
      </c>
      <c r="L144">
        <f t="shared" si="13"/>
        <v>2</v>
      </c>
      <c r="M144" t="str">
        <f t="shared" si="14"/>
        <v>Not Failed</v>
      </c>
      <c r="N144">
        <f t="shared" si="17"/>
        <v>3</v>
      </c>
    </row>
    <row r="145" spans="1:14" x14ac:dyDescent="0.25">
      <c r="A145" t="s">
        <v>151</v>
      </c>
      <c r="B145" s="4">
        <v>45725</v>
      </c>
      <c r="C145" s="4">
        <v>45727</v>
      </c>
      <c r="D145" t="s">
        <v>209</v>
      </c>
      <c r="E145" t="s">
        <v>214</v>
      </c>
      <c r="F145" t="s">
        <v>221</v>
      </c>
      <c r="G145" s="1" t="s">
        <v>223</v>
      </c>
      <c r="H145" t="s">
        <v>226</v>
      </c>
      <c r="I145" t="str">
        <f t="shared" si="15"/>
        <v>No</v>
      </c>
      <c r="J145" t="str">
        <f t="shared" si="16"/>
        <v>Yes</v>
      </c>
      <c r="K145">
        <f t="shared" si="12"/>
        <v>2025</v>
      </c>
      <c r="L145">
        <f t="shared" si="13"/>
        <v>2</v>
      </c>
      <c r="M145" t="str">
        <f t="shared" si="14"/>
        <v>Client</v>
      </c>
      <c r="N145">
        <f t="shared" si="17"/>
        <v>3</v>
      </c>
    </row>
    <row r="146" spans="1:14" x14ac:dyDescent="0.25">
      <c r="A146" t="s">
        <v>152</v>
      </c>
      <c r="B146" s="4">
        <v>45726</v>
      </c>
      <c r="C146" s="4">
        <v>45728</v>
      </c>
      <c r="D146" t="s">
        <v>208</v>
      </c>
      <c r="E146" t="s">
        <v>211</v>
      </c>
      <c r="F146" t="s">
        <v>221</v>
      </c>
      <c r="G146" s="1" t="s">
        <v>222</v>
      </c>
      <c r="H146" t="s">
        <v>226</v>
      </c>
      <c r="I146" t="str">
        <f t="shared" si="15"/>
        <v>No</v>
      </c>
      <c r="J146" t="str">
        <f t="shared" si="16"/>
        <v>Yes</v>
      </c>
      <c r="K146">
        <f t="shared" si="12"/>
        <v>2025</v>
      </c>
      <c r="L146">
        <f t="shared" si="13"/>
        <v>2</v>
      </c>
      <c r="M146" t="str">
        <f t="shared" si="14"/>
        <v>Company</v>
      </c>
      <c r="N146">
        <f t="shared" si="17"/>
        <v>3</v>
      </c>
    </row>
    <row r="147" spans="1:14" x14ac:dyDescent="0.25">
      <c r="A147" t="s">
        <v>153</v>
      </c>
      <c r="B147" s="4">
        <v>45727</v>
      </c>
      <c r="C147" s="4">
        <v>45729</v>
      </c>
      <c r="D147" t="s">
        <v>207</v>
      </c>
      <c r="E147" t="s">
        <v>239</v>
      </c>
      <c r="F147" t="s">
        <v>221</v>
      </c>
      <c r="G147" s="1" t="s">
        <v>222</v>
      </c>
      <c r="H147" t="s">
        <v>225</v>
      </c>
      <c r="I147" t="str">
        <f t="shared" si="15"/>
        <v>Yes</v>
      </c>
      <c r="J147" t="str">
        <f t="shared" si="16"/>
        <v>No</v>
      </c>
      <c r="K147">
        <f t="shared" si="12"/>
        <v>2025</v>
      </c>
      <c r="L147">
        <f t="shared" si="13"/>
        <v>2</v>
      </c>
      <c r="M147" t="str">
        <f t="shared" si="14"/>
        <v>Not Failed</v>
      </c>
      <c r="N147">
        <f t="shared" si="17"/>
        <v>3</v>
      </c>
    </row>
    <row r="148" spans="1:14" x14ac:dyDescent="0.25">
      <c r="A148" t="s">
        <v>154</v>
      </c>
      <c r="B148" s="4">
        <v>45728</v>
      </c>
      <c r="C148" s="4">
        <v>45730</v>
      </c>
      <c r="D148" t="s">
        <v>207</v>
      </c>
      <c r="E148" t="s">
        <v>239</v>
      </c>
      <c r="F148" t="s">
        <v>219</v>
      </c>
      <c r="G148" s="1" t="s">
        <v>223</v>
      </c>
      <c r="H148" t="s">
        <v>225</v>
      </c>
      <c r="I148" t="str">
        <f t="shared" si="15"/>
        <v>Yes</v>
      </c>
      <c r="J148" t="str">
        <f t="shared" si="16"/>
        <v>No</v>
      </c>
      <c r="K148">
        <f t="shared" si="12"/>
        <v>2025</v>
      </c>
      <c r="L148">
        <f t="shared" si="13"/>
        <v>2</v>
      </c>
      <c r="M148" t="str">
        <f t="shared" si="14"/>
        <v>Not Failed</v>
      </c>
      <c r="N148">
        <f t="shared" si="17"/>
        <v>3</v>
      </c>
    </row>
    <row r="149" spans="1:14" x14ac:dyDescent="0.25">
      <c r="A149" t="s">
        <v>155</v>
      </c>
      <c r="B149" s="4">
        <v>45729</v>
      </c>
      <c r="C149" s="4">
        <v>45731</v>
      </c>
      <c r="D149" t="s">
        <v>207</v>
      </c>
      <c r="E149" t="s">
        <v>239</v>
      </c>
      <c r="F149" t="s">
        <v>220</v>
      </c>
      <c r="G149" s="1" t="s">
        <v>222</v>
      </c>
      <c r="H149" t="s">
        <v>226</v>
      </c>
      <c r="I149" t="str">
        <f t="shared" si="15"/>
        <v>Yes</v>
      </c>
      <c r="J149" t="str">
        <f t="shared" si="16"/>
        <v>No</v>
      </c>
      <c r="K149">
        <f t="shared" si="12"/>
        <v>2025</v>
      </c>
      <c r="L149">
        <f t="shared" si="13"/>
        <v>2</v>
      </c>
      <c r="M149" t="str">
        <f t="shared" si="14"/>
        <v>Not Failed</v>
      </c>
      <c r="N149">
        <f t="shared" si="17"/>
        <v>3</v>
      </c>
    </row>
    <row r="150" spans="1:14" x14ac:dyDescent="0.25">
      <c r="A150" t="s">
        <v>156</v>
      </c>
      <c r="B150" s="4">
        <v>45730</v>
      </c>
      <c r="C150" s="4">
        <v>45732</v>
      </c>
      <c r="D150" t="s">
        <v>209</v>
      </c>
      <c r="E150" t="s">
        <v>214</v>
      </c>
      <c r="F150" t="s">
        <v>221</v>
      </c>
      <c r="G150" s="1" t="s">
        <v>222</v>
      </c>
      <c r="H150" t="s">
        <v>224</v>
      </c>
      <c r="I150" t="str">
        <f t="shared" si="15"/>
        <v>No</v>
      </c>
      <c r="J150" t="str">
        <f t="shared" si="16"/>
        <v>Yes</v>
      </c>
      <c r="K150">
        <f t="shared" si="12"/>
        <v>2025</v>
      </c>
      <c r="L150">
        <f t="shared" si="13"/>
        <v>2</v>
      </c>
      <c r="M150" t="str">
        <f t="shared" si="14"/>
        <v>Client</v>
      </c>
      <c r="N150">
        <f t="shared" si="17"/>
        <v>3</v>
      </c>
    </row>
    <row r="151" spans="1:14" x14ac:dyDescent="0.25">
      <c r="A151" t="s">
        <v>157</v>
      </c>
      <c r="B151" s="4">
        <v>45731</v>
      </c>
      <c r="C151" s="4">
        <v>45733</v>
      </c>
      <c r="D151" t="s">
        <v>208</v>
      </c>
      <c r="E151" t="s">
        <v>212</v>
      </c>
      <c r="F151" t="s">
        <v>217</v>
      </c>
      <c r="G151" s="1" t="s">
        <v>222</v>
      </c>
      <c r="H151" t="s">
        <v>225</v>
      </c>
      <c r="I151" t="str">
        <f t="shared" si="15"/>
        <v>No</v>
      </c>
      <c r="J151" t="str">
        <f t="shared" si="16"/>
        <v>Yes</v>
      </c>
      <c r="K151">
        <f t="shared" si="12"/>
        <v>2025</v>
      </c>
      <c r="L151">
        <f t="shared" si="13"/>
        <v>2</v>
      </c>
      <c r="M151" t="str">
        <f t="shared" si="14"/>
        <v>Company</v>
      </c>
      <c r="N151">
        <f t="shared" si="17"/>
        <v>3</v>
      </c>
    </row>
    <row r="152" spans="1:14" x14ac:dyDescent="0.25">
      <c r="A152" t="s">
        <v>158</v>
      </c>
      <c r="B152" s="4">
        <v>45732</v>
      </c>
      <c r="C152" s="4">
        <v>45734</v>
      </c>
      <c r="D152" t="s">
        <v>207</v>
      </c>
      <c r="E152" t="s">
        <v>239</v>
      </c>
      <c r="F152" t="s">
        <v>220</v>
      </c>
      <c r="G152" s="1" t="s">
        <v>223</v>
      </c>
      <c r="H152" t="s">
        <v>224</v>
      </c>
      <c r="I152" t="str">
        <f t="shared" si="15"/>
        <v>Yes</v>
      </c>
      <c r="J152" t="str">
        <f t="shared" si="16"/>
        <v>No</v>
      </c>
      <c r="K152">
        <f t="shared" si="12"/>
        <v>2025</v>
      </c>
      <c r="L152">
        <f t="shared" si="13"/>
        <v>2</v>
      </c>
      <c r="M152" t="str">
        <f t="shared" si="14"/>
        <v>Not Failed</v>
      </c>
      <c r="N152">
        <f t="shared" si="17"/>
        <v>3</v>
      </c>
    </row>
    <row r="153" spans="1:14" x14ac:dyDescent="0.25">
      <c r="A153" t="s">
        <v>159</v>
      </c>
      <c r="B153" s="4">
        <v>45733</v>
      </c>
      <c r="C153" s="4">
        <v>45735</v>
      </c>
      <c r="D153" t="s">
        <v>207</v>
      </c>
      <c r="E153" t="s">
        <v>239</v>
      </c>
      <c r="F153" t="s">
        <v>217</v>
      </c>
      <c r="G153" s="1" t="s">
        <v>223</v>
      </c>
      <c r="H153" t="s">
        <v>226</v>
      </c>
      <c r="I153" t="str">
        <f t="shared" si="15"/>
        <v>Yes</v>
      </c>
      <c r="J153" t="str">
        <f t="shared" si="16"/>
        <v>No</v>
      </c>
      <c r="K153">
        <f t="shared" si="12"/>
        <v>2025</v>
      </c>
      <c r="L153">
        <f t="shared" si="13"/>
        <v>2</v>
      </c>
      <c r="M153" t="str">
        <f t="shared" si="14"/>
        <v>Not Failed</v>
      </c>
      <c r="N153">
        <f t="shared" si="17"/>
        <v>3</v>
      </c>
    </row>
    <row r="154" spans="1:14" x14ac:dyDescent="0.25">
      <c r="A154" t="s">
        <v>160</v>
      </c>
      <c r="B154" s="4">
        <v>45734</v>
      </c>
      <c r="C154" s="4">
        <v>45736</v>
      </c>
      <c r="D154" t="s">
        <v>207</v>
      </c>
      <c r="E154" t="s">
        <v>239</v>
      </c>
      <c r="F154" t="s">
        <v>218</v>
      </c>
      <c r="G154" s="1" t="s">
        <v>222</v>
      </c>
      <c r="H154" t="s">
        <v>226</v>
      </c>
      <c r="I154" t="str">
        <f t="shared" si="15"/>
        <v>Yes</v>
      </c>
      <c r="J154" t="str">
        <f t="shared" si="16"/>
        <v>No</v>
      </c>
      <c r="K154">
        <f t="shared" si="12"/>
        <v>2025</v>
      </c>
      <c r="L154">
        <f t="shared" si="13"/>
        <v>2</v>
      </c>
      <c r="M154" t="str">
        <f t="shared" si="14"/>
        <v>Not Failed</v>
      </c>
      <c r="N154">
        <f t="shared" si="17"/>
        <v>3</v>
      </c>
    </row>
    <row r="155" spans="1:14" x14ac:dyDescent="0.25">
      <c r="A155" t="s">
        <v>161</v>
      </c>
      <c r="B155" s="4">
        <v>45735</v>
      </c>
      <c r="C155" s="4">
        <v>45737</v>
      </c>
      <c r="D155" t="s">
        <v>207</v>
      </c>
      <c r="E155" t="s">
        <v>239</v>
      </c>
      <c r="F155" t="s">
        <v>219</v>
      </c>
      <c r="G155" s="1" t="s">
        <v>222</v>
      </c>
      <c r="H155" t="s">
        <v>226</v>
      </c>
      <c r="I155" t="str">
        <f t="shared" si="15"/>
        <v>Yes</v>
      </c>
      <c r="J155" t="str">
        <f t="shared" si="16"/>
        <v>No</v>
      </c>
      <c r="K155">
        <f t="shared" si="12"/>
        <v>2025</v>
      </c>
      <c r="L155">
        <f t="shared" si="13"/>
        <v>2</v>
      </c>
      <c r="M155" t="str">
        <f t="shared" si="14"/>
        <v>Not Failed</v>
      </c>
      <c r="N155">
        <f t="shared" si="17"/>
        <v>3</v>
      </c>
    </row>
    <row r="156" spans="1:14" x14ac:dyDescent="0.25">
      <c r="A156" t="s">
        <v>162</v>
      </c>
      <c r="B156" s="4">
        <v>45736</v>
      </c>
      <c r="C156" s="4">
        <v>45738</v>
      </c>
      <c r="D156" t="s">
        <v>209</v>
      </c>
      <c r="E156" t="s">
        <v>215</v>
      </c>
      <c r="F156" t="s">
        <v>217</v>
      </c>
      <c r="G156" s="1" t="s">
        <v>222</v>
      </c>
      <c r="H156" t="s">
        <v>226</v>
      </c>
      <c r="I156" t="str">
        <f t="shared" si="15"/>
        <v>No</v>
      </c>
      <c r="J156" t="str">
        <f t="shared" si="16"/>
        <v>Yes</v>
      </c>
      <c r="K156">
        <f t="shared" si="12"/>
        <v>2025</v>
      </c>
      <c r="L156">
        <f t="shared" si="13"/>
        <v>2</v>
      </c>
      <c r="M156" t="str">
        <f t="shared" si="14"/>
        <v>Company</v>
      </c>
      <c r="N156">
        <f t="shared" si="17"/>
        <v>3</v>
      </c>
    </row>
    <row r="157" spans="1:14" x14ac:dyDescent="0.25">
      <c r="A157" t="s">
        <v>163</v>
      </c>
      <c r="B157" s="4">
        <v>45737</v>
      </c>
      <c r="C157" s="4">
        <v>45739</v>
      </c>
      <c r="D157" t="s">
        <v>207</v>
      </c>
      <c r="E157" t="s">
        <v>239</v>
      </c>
      <c r="F157" t="s">
        <v>221</v>
      </c>
      <c r="G157" s="1" t="s">
        <v>222</v>
      </c>
      <c r="H157" t="s">
        <v>226</v>
      </c>
      <c r="I157" t="str">
        <f t="shared" si="15"/>
        <v>Yes</v>
      </c>
      <c r="J157" t="str">
        <f t="shared" si="16"/>
        <v>No</v>
      </c>
      <c r="K157">
        <f t="shared" si="12"/>
        <v>2025</v>
      </c>
      <c r="L157">
        <f t="shared" si="13"/>
        <v>2</v>
      </c>
      <c r="M157" t="str">
        <f t="shared" si="14"/>
        <v>Not Failed</v>
      </c>
      <c r="N157">
        <f t="shared" si="17"/>
        <v>3</v>
      </c>
    </row>
    <row r="158" spans="1:14" x14ac:dyDescent="0.25">
      <c r="A158" t="s">
        <v>164</v>
      </c>
      <c r="B158" s="4">
        <v>45738</v>
      </c>
      <c r="C158" s="4">
        <v>45740</v>
      </c>
      <c r="D158" t="s">
        <v>207</v>
      </c>
      <c r="E158" t="s">
        <v>239</v>
      </c>
      <c r="F158" t="s">
        <v>218</v>
      </c>
      <c r="G158" s="1" t="s">
        <v>223</v>
      </c>
      <c r="H158" t="s">
        <v>226</v>
      </c>
      <c r="I158" t="str">
        <f t="shared" si="15"/>
        <v>Yes</v>
      </c>
      <c r="J158" t="str">
        <f t="shared" si="16"/>
        <v>No</v>
      </c>
      <c r="K158">
        <f t="shared" si="12"/>
        <v>2025</v>
      </c>
      <c r="L158">
        <f t="shared" si="13"/>
        <v>2</v>
      </c>
      <c r="M158" t="str">
        <f t="shared" si="14"/>
        <v>Not Failed</v>
      </c>
      <c r="N158">
        <f t="shared" si="17"/>
        <v>3</v>
      </c>
    </row>
    <row r="159" spans="1:14" x14ac:dyDescent="0.25">
      <c r="A159" t="s">
        <v>165</v>
      </c>
      <c r="B159" s="4">
        <v>45739</v>
      </c>
      <c r="C159" s="4">
        <v>45741</v>
      </c>
      <c r="D159" t="s">
        <v>207</v>
      </c>
      <c r="E159" t="s">
        <v>239</v>
      </c>
      <c r="F159" t="s">
        <v>219</v>
      </c>
      <c r="G159" s="1" t="s">
        <v>223</v>
      </c>
      <c r="H159" t="s">
        <v>224</v>
      </c>
      <c r="I159" t="str">
        <f t="shared" si="15"/>
        <v>Yes</v>
      </c>
      <c r="J159" t="str">
        <f t="shared" si="16"/>
        <v>No</v>
      </c>
      <c r="K159">
        <f t="shared" si="12"/>
        <v>2025</v>
      </c>
      <c r="L159">
        <f t="shared" si="13"/>
        <v>2</v>
      </c>
      <c r="M159" t="str">
        <f t="shared" si="14"/>
        <v>Not Failed</v>
      </c>
      <c r="N159">
        <f t="shared" si="17"/>
        <v>3</v>
      </c>
    </row>
    <row r="160" spans="1:14" x14ac:dyDescent="0.25">
      <c r="A160" t="s">
        <v>166</v>
      </c>
      <c r="B160" s="4">
        <v>45740</v>
      </c>
      <c r="C160" s="4">
        <v>45742</v>
      </c>
      <c r="D160" t="s">
        <v>207</v>
      </c>
      <c r="E160" t="s">
        <v>239</v>
      </c>
      <c r="F160" t="s">
        <v>221</v>
      </c>
      <c r="G160" s="1" t="s">
        <v>223</v>
      </c>
      <c r="H160" t="s">
        <v>226</v>
      </c>
      <c r="I160" t="str">
        <f t="shared" si="15"/>
        <v>Yes</v>
      </c>
      <c r="J160" t="str">
        <f t="shared" si="16"/>
        <v>No</v>
      </c>
      <c r="K160">
        <f t="shared" si="12"/>
        <v>2025</v>
      </c>
      <c r="L160">
        <f t="shared" si="13"/>
        <v>2</v>
      </c>
      <c r="M160" t="str">
        <f t="shared" si="14"/>
        <v>Not Failed</v>
      </c>
      <c r="N160">
        <f t="shared" si="17"/>
        <v>3</v>
      </c>
    </row>
    <row r="161" spans="1:14" x14ac:dyDescent="0.25">
      <c r="A161" t="s">
        <v>167</v>
      </c>
      <c r="B161" s="4">
        <v>45741</v>
      </c>
      <c r="C161" s="4">
        <v>45743</v>
      </c>
      <c r="D161" t="s">
        <v>208</v>
      </c>
      <c r="E161" t="s">
        <v>212</v>
      </c>
      <c r="F161" t="s">
        <v>221</v>
      </c>
      <c r="G161" s="1" t="s">
        <v>222</v>
      </c>
      <c r="H161" t="s">
        <v>224</v>
      </c>
      <c r="I161" t="str">
        <f t="shared" si="15"/>
        <v>No</v>
      </c>
      <c r="J161" t="str">
        <f t="shared" si="16"/>
        <v>Yes</v>
      </c>
      <c r="K161">
        <f t="shared" si="12"/>
        <v>2025</v>
      </c>
      <c r="L161">
        <f t="shared" si="13"/>
        <v>2</v>
      </c>
      <c r="M161" t="str">
        <f t="shared" si="14"/>
        <v>Company</v>
      </c>
      <c r="N161">
        <f t="shared" si="17"/>
        <v>3</v>
      </c>
    </row>
    <row r="162" spans="1:14" x14ac:dyDescent="0.25">
      <c r="A162" t="s">
        <v>168</v>
      </c>
      <c r="B162" s="4">
        <v>45742</v>
      </c>
      <c r="C162" s="4">
        <v>45744</v>
      </c>
      <c r="D162" t="s">
        <v>207</v>
      </c>
      <c r="E162" t="s">
        <v>239</v>
      </c>
      <c r="F162" t="s">
        <v>220</v>
      </c>
      <c r="G162" s="1" t="s">
        <v>223</v>
      </c>
      <c r="H162" t="s">
        <v>224</v>
      </c>
      <c r="I162" t="str">
        <f t="shared" si="15"/>
        <v>Yes</v>
      </c>
      <c r="J162" t="str">
        <f t="shared" si="16"/>
        <v>No</v>
      </c>
      <c r="K162">
        <f t="shared" si="12"/>
        <v>2025</v>
      </c>
      <c r="L162">
        <f t="shared" si="13"/>
        <v>2</v>
      </c>
      <c r="M162" t="str">
        <f t="shared" si="14"/>
        <v>Not Failed</v>
      </c>
      <c r="N162">
        <f t="shared" si="17"/>
        <v>3</v>
      </c>
    </row>
    <row r="163" spans="1:14" x14ac:dyDescent="0.25">
      <c r="A163" t="s">
        <v>169</v>
      </c>
      <c r="B163" s="4">
        <v>45743</v>
      </c>
      <c r="C163" s="4">
        <v>45745</v>
      </c>
      <c r="D163" t="s">
        <v>207</v>
      </c>
      <c r="E163" t="s">
        <v>239</v>
      </c>
      <c r="F163" t="s">
        <v>219</v>
      </c>
      <c r="G163" s="1" t="s">
        <v>223</v>
      </c>
      <c r="H163" t="s">
        <v>225</v>
      </c>
      <c r="I163" t="str">
        <f t="shared" si="15"/>
        <v>Yes</v>
      </c>
      <c r="J163" t="str">
        <f t="shared" si="16"/>
        <v>No</v>
      </c>
      <c r="K163">
        <f t="shared" si="12"/>
        <v>2025</v>
      </c>
      <c r="L163">
        <f t="shared" si="13"/>
        <v>2</v>
      </c>
      <c r="M163" t="str">
        <f t="shared" si="14"/>
        <v>Not Failed</v>
      </c>
      <c r="N163">
        <f t="shared" si="17"/>
        <v>3</v>
      </c>
    </row>
    <row r="164" spans="1:14" x14ac:dyDescent="0.25">
      <c r="A164" t="s">
        <v>170</v>
      </c>
      <c r="B164" s="4">
        <v>45744</v>
      </c>
      <c r="C164" s="4">
        <v>45746</v>
      </c>
      <c r="D164" t="s">
        <v>207</v>
      </c>
      <c r="E164" t="s">
        <v>239</v>
      </c>
      <c r="F164" t="s">
        <v>217</v>
      </c>
      <c r="G164" s="1" t="s">
        <v>223</v>
      </c>
      <c r="H164" t="s">
        <v>225</v>
      </c>
      <c r="I164" t="str">
        <f t="shared" si="15"/>
        <v>Yes</v>
      </c>
      <c r="J164" t="str">
        <f t="shared" si="16"/>
        <v>No</v>
      </c>
      <c r="K164">
        <f t="shared" si="12"/>
        <v>2025</v>
      </c>
      <c r="L164">
        <f t="shared" si="13"/>
        <v>2</v>
      </c>
      <c r="M164" t="str">
        <f t="shared" si="14"/>
        <v>Not Failed</v>
      </c>
      <c r="N164">
        <f t="shared" si="17"/>
        <v>3</v>
      </c>
    </row>
    <row r="165" spans="1:14" x14ac:dyDescent="0.25">
      <c r="A165" t="s">
        <v>171</v>
      </c>
      <c r="B165" s="4">
        <v>45745</v>
      </c>
      <c r="C165" s="4">
        <v>45747</v>
      </c>
      <c r="D165" t="s">
        <v>208</v>
      </c>
      <c r="E165" t="s">
        <v>210</v>
      </c>
      <c r="F165" t="s">
        <v>218</v>
      </c>
      <c r="G165" s="1" t="s">
        <v>223</v>
      </c>
      <c r="H165" t="s">
        <v>226</v>
      </c>
      <c r="I165" t="str">
        <f t="shared" si="15"/>
        <v>No</v>
      </c>
      <c r="J165" t="str">
        <f t="shared" si="16"/>
        <v>Yes</v>
      </c>
      <c r="K165">
        <f t="shared" si="12"/>
        <v>2025</v>
      </c>
      <c r="L165">
        <f t="shared" si="13"/>
        <v>2</v>
      </c>
      <c r="M165" t="str">
        <f t="shared" si="14"/>
        <v>Client</v>
      </c>
      <c r="N165">
        <f t="shared" si="17"/>
        <v>3</v>
      </c>
    </row>
    <row r="166" spans="1:14" x14ac:dyDescent="0.25">
      <c r="A166" t="s">
        <v>172</v>
      </c>
      <c r="B166" s="4">
        <v>45746</v>
      </c>
      <c r="C166" s="4">
        <v>45748</v>
      </c>
      <c r="D166" t="s">
        <v>209</v>
      </c>
      <c r="E166" t="s">
        <v>214</v>
      </c>
      <c r="F166" t="s">
        <v>218</v>
      </c>
      <c r="G166" s="1" t="s">
        <v>222</v>
      </c>
      <c r="H166" t="s">
        <v>225</v>
      </c>
      <c r="I166" t="str">
        <f t="shared" si="15"/>
        <v>No</v>
      </c>
      <c r="J166" t="str">
        <f t="shared" si="16"/>
        <v>Yes</v>
      </c>
      <c r="K166">
        <f t="shared" si="12"/>
        <v>2025</v>
      </c>
      <c r="L166">
        <f t="shared" si="13"/>
        <v>2</v>
      </c>
      <c r="M166" t="str">
        <f t="shared" si="14"/>
        <v>Client</v>
      </c>
      <c r="N166">
        <f t="shared" si="17"/>
        <v>3</v>
      </c>
    </row>
    <row r="167" spans="1:14" x14ac:dyDescent="0.25">
      <c r="A167" t="s">
        <v>173</v>
      </c>
      <c r="B167" s="4">
        <v>45747</v>
      </c>
      <c r="C167" s="4">
        <v>45749</v>
      </c>
      <c r="D167" t="s">
        <v>208</v>
      </c>
      <c r="E167" t="s">
        <v>210</v>
      </c>
      <c r="F167" t="s">
        <v>219</v>
      </c>
      <c r="G167" s="1" t="s">
        <v>222</v>
      </c>
      <c r="H167" t="s">
        <v>226</v>
      </c>
      <c r="I167" t="str">
        <f t="shared" si="15"/>
        <v>No</v>
      </c>
      <c r="J167" t="str">
        <f t="shared" si="16"/>
        <v>Yes</v>
      </c>
      <c r="K167">
        <f t="shared" si="12"/>
        <v>2025</v>
      </c>
      <c r="L167">
        <f t="shared" si="13"/>
        <v>2</v>
      </c>
      <c r="M167" t="str">
        <f t="shared" si="14"/>
        <v>Client</v>
      </c>
      <c r="N167">
        <f t="shared" si="17"/>
        <v>3</v>
      </c>
    </row>
    <row r="168" spans="1:14" x14ac:dyDescent="0.25">
      <c r="A168" t="s">
        <v>174</v>
      </c>
      <c r="B168" s="4">
        <v>45748</v>
      </c>
      <c r="C168" s="4">
        <v>45750</v>
      </c>
      <c r="D168" t="s">
        <v>208</v>
      </c>
      <c r="E168" t="s">
        <v>211</v>
      </c>
      <c r="F168" t="s">
        <v>221</v>
      </c>
      <c r="G168" s="1" t="s">
        <v>222</v>
      </c>
      <c r="H168" t="s">
        <v>225</v>
      </c>
      <c r="I168" t="str">
        <f t="shared" si="15"/>
        <v>No</v>
      </c>
      <c r="J168" t="str">
        <f t="shared" si="16"/>
        <v>Yes</v>
      </c>
      <c r="K168">
        <f t="shared" si="12"/>
        <v>2025</v>
      </c>
      <c r="L168">
        <f t="shared" si="13"/>
        <v>2</v>
      </c>
      <c r="M168" t="str">
        <f t="shared" si="14"/>
        <v>Company</v>
      </c>
      <c r="N168">
        <f t="shared" si="17"/>
        <v>4</v>
      </c>
    </row>
    <row r="169" spans="1:14" x14ac:dyDescent="0.25">
      <c r="A169" t="s">
        <v>175</v>
      </c>
      <c r="B169" s="4">
        <v>45749</v>
      </c>
      <c r="C169" s="4">
        <v>45751</v>
      </c>
      <c r="D169" t="s">
        <v>207</v>
      </c>
      <c r="E169" t="s">
        <v>239</v>
      </c>
      <c r="F169" t="s">
        <v>220</v>
      </c>
      <c r="G169" s="1" t="s">
        <v>223</v>
      </c>
      <c r="H169" t="s">
        <v>226</v>
      </c>
      <c r="I169" t="str">
        <f t="shared" si="15"/>
        <v>Yes</v>
      </c>
      <c r="J169" t="str">
        <f t="shared" si="16"/>
        <v>No</v>
      </c>
      <c r="K169">
        <f t="shared" si="12"/>
        <v>2025</v>
      </c>
      <c r="L169">
        <f t="shared" si="13"/>
        <v>2</v>
      </c>
      <c r="M169" t="str">
        <f t="shared" si="14"/>
        <v>Not Failed</v>
      </c>
      <c r="N169">
        <f t="shared" si="17"/>
        <v>4</v>
      </c>
    </row>
    <row r="170" spans="1:14" x14ac:dyDescent="0.25">
      <c r="A170" t="s">
        <v>176</v>
      </c>
      <c r="B170" s="4">
        <v>45750</v>
      </c>
      <c r="C170" s="4">
        <v>45752</v>
      </c>
      <c r="D170" t="s">
        <v>207</v>
      </c>
      <c r="E170" t="s">
        <v>239</v>
      </c>
      <c r="F170" t="s">
        <v>218</v>
      </c>
      <c r="G170" s="1" t="s">
        <v>223</v>
      </c>
      <c r="H170" t="s">
        <v>225</v>
      </c>
      <c r="I170" t="str">
        <f t="shared" si="15"/>
        <v>Yes</v>
      </c>
      <c r="J170" t="str">
        <f t="shared" si="16"/>
        <v>No</v>
      </c>
      <c r="K170">
        <f t="shared" si="12"/>
        <v>2025</v>
      </c>
      <c r="L170">
        <f t="shared" si="13"/>
        <v>2</v>
      </c>
      <c r="M170" t="str">
        <f t="shared" si="14"/>
        <v>Not Failed</v>
      </c>
      <c r="N170">
        <f t="shared" si="17"/>
        <v>4</v>
      </c>
    </row>
    <row r="171" spans="1:14" x14ac:dyDescent="0.25">
      <c r="A171" t="s">
        <v>177</v>
      </c>
      <c r="B171" s="4">
        <v>45751</v>
      </c>
      <c r="C171" s="4">
        <v>45753</v>
      </c>
      <c r="D171" t="s">
        <v>207</v>
      </c>
      <c r="E171" t="s">
        <v>239</v>
      </c>
      <c r="F171" t="s">
        <v>219</v>
      </c>
      <c r="G171" s="1" t="s">
        <v>222</v>
      </c>
      <c r="H171" t="s">
        <v>225</v>
      </c>
      <c r="I171" t="str">
        <f t="shared" si="15"/>
        <v>Yes</v>
      </c>
      <c r="J171" t="str">
        <f t="shared" si="16"/>
        <v>No</v>
      </c>
      <c r="K171">
        <f t="shared" si="12"/>
        <v>2025</v>
      </c>
      <c r="L171">
        <f t="shared" si="13"/>
        <v>2</v>
      </c>
      <c r="M171" t="str">
        <f t="shared" si="14"/>
        <v>Not Failed</v>
      </c>
      <c r="N171">
        <f t="shared" si="17"/>
        <v>4</v>
      </c>
    </row>
    <row r="172" spans="1:14" x14ac:dyDescent="0.25">
      <c r="A172" t="s">
        <v>178</v>
      </c>
      <c r="B172" s="4">
        <v>45752</v>
      </c>
      <c r="C172" s="4">
        <v>45754</v>
      </c>
      <c r="D172" t="s">
        <v>208</v>
      </c>
      <c r="E172" t="s">
        <v>216</v>
      </c>
      <c r="F172" t="s">
        <v>218</v>
      </c>
      <c r="G172" s="1" t="s">
        <v>222</v>
      </c>
      <c r="H172" t="s">
        <v>224</v>
      </c>
      <c r="I172" t="str">
        <f t="shared" si="15"/>
        <v>No</v>
      </c>
      <c r="J172" t="str">
        <f t="shared" si="16"/>
        <v>Yes</v>
      </c>
      <c r="K172">
        <f t="shared" si="12"/>
        <v>2025</v>
      </c>
      <c r="L172">
        <f t="shared" si="13"/>
        <v>2</v>
      </c>
      <c r="M172" t="str">
        <f t="shared" si="14"/>
        <v>Client</v>
      </c>
      <c r="N172">
        <f t="shared" si="17"/>
        <v>4</v>
      </c>
    </row>
    <row r="173" spans="1:14" x14ac:dyDescent="0.25">
      <c r="A173" t="s">
        <v>179</v>
      </c>
      <c r="B173" s="4">
        <v>45753</v>
      </c>
      <c r="C173" s="4">
        <v>45755</v>
      </c>
      <c r="D173" t="s">
        <v>207</v>
      </c>
      <c r="E173" t="s">
        <v>239</v>
      </c>
      <c r="F173" t="s">
        <v>217</v>
      </c>
      <c r="G173" s="1" t="s">
        <v>222</v>
      </c>
      <c r="H173" t="s">
        <v>226</v>
      </c>
      <c r="I173" t="str">
        <f t="shared" si="15"/>
        <v>Yes</v>
      </c>
      <c r="J173" t="str">
        <f t="shared" si="16"/>
        <v>No</v>
      </c>
      <c r="K173">
        <f t="shared" si="12"/>
        <v>2025</v>
      </c>
      <c r="L173">
        <f t="shared" si="13"/>
        <v>2</v>
      </c>
      <c r="M173" t="str">
        <f t="shared" si="14"/>
        <v>Not Failed</v>
      </c>
      <c r="N173">
        <f t="shared" si="17"/>
        <v>4</v>
      </c>
    </row>
    <row r="174" spans="1:14" x14ac:dyDescent="0.25">
      <c r="A174" t="s">
        <v>180</v>
      </c>
      <c r="B174" s="4">
        <v>45754</v>
      </c>
      <c r="C174" s="4">
        <v>45756</v>
      </c>
      <c r="D174" t="s">
        <v>207</v>
      </c>
      <c r="E174" t="s">
        <v>239</v>
      </c>
      <c r="F174" t="s">
        <v>220</v>
      </c>
      <c r="G174" s="1" t="s">
        <v>223</v>
      </c>
      <c r="H174" t="s">
        <v>226</v>
      </c>
      <c r="I174" t="str">
        <f t="shared" si="15"/>
        <v>Yes</v>
      </c>
      <c r="J174" t="str">
        <f t="shared" si="16"/>
        <v>No</v>
      </c>
      <c r="K174">
        <f t="shared" si="12"/>
        <v>2025</v>
      </c>
      <c r="L174">
        <f t="shared" si="13"/>
        <v>2</v>
      </c>
      <c r="M174" t="str">
        <f t="shared" si="14"/>
        <v>Not Failed</v>
      </c>
      <c r="N174">
        <f t="shared" si="17"/>
        <v>4</v>
      </c>
    </row>
    <row r="175" spans="1:14" x14ac:dyDescent="0.25">
      <c r="A175" t="s">
        <v>181</v>
      </c>
      <c r="B175" s="4">
        <v>45755</v>
      </c>
      <c r="C175" s="4">
        <v>45757</v>
      </c>
      <c r="D175" t="s">
        <v>208</v>
      </c>
      <c r="E175" t="s">
        <v>216</v>
      </c>
      <c r="F175" t="s">
        <v>217</v>
      </c>
      <c r="G175" s="1" t="s">
        <v>223</v>
      </c>
      <c r="H175" t="s">
        <v>226</v>
      </c>
      <c r="I175" t="str">
        <f t="shared" si="15"/>
        <v>No</v>
      </c>
      <c r="J175" t="str">
        <f t="shared" si="16"/>
        <v>Yes</v>
      </c>
      <c r="K175">
        <f t="shared" si="12"/>
        <v>2025</v>
      </c>
      <c r="L175">
        <f t="shared" si="13"/>
        <v>2</v>
      </c>
      <c r="M175" t="str">
        <f t="shared" si="14"/>
        <v>Client</v>
      </c>
      <c r="N175">
        <f t="shared" si="17"/>
        <v>4</v>
      </c>
    </row>
    <row r="176" spans="1:14" x14ac:dyDescent="0.25">
      <c r="A176" t="s">
        <v>182</v>
      </c>
      <c r="B176" s="4">
        <v>45756</v>
      </c>
      <c r="C176" s="4">
        <v>45758</v>
      </c>
      <c r="D176" t="s">
        <v>209</v>
      </c>
      <c r="E176" t="s">
        <v>213</v>
      </c>
      <c r="F176" t="s">
        <v>219</v>
      </c>
      <c r="G176" s="1" t="s">
        <v>223</v>
      </c>
      <c r="H176" t="s">
        <v>225</v>
      </c>
      <c r="I176" t="str">
        <f t="shared" si="15"/>
        <v>No</v>
      </c>
      <c r="J176" t="str">
        <f t="shared" si="16"/>
        <v>Yes</v>
      </c>
      <c r="K176">
        <f t="shared" si="12"/>
        <v>2025</v>
      </c>
      <c r="L176">
        <f t="shared" si="13"/>
        <v>2</v>
      </c>
      <c r="M176" t="str">
        <f t="shared" si="14"/>
        <v>Client</v>
      </c>
      <c r="N176">
        <f t="shared" si="17"/>
        <v>4</v>
      </c>
    </row>
    <row r="177" spans="1:14" x14ac:dyDescent="0.25">
      <c r="A177" t="s">
        <v>183</v>
      </c>
      <c r="B177" s="4">
        <v>45757</v>
      </c>
      <c r="C177" s="4">
        <v>45759</v>
      </c>
      <c r="D177" t="s">
        <v>207</v>
      </c>
      <c r="E177" t="s">
        <v>239</v>
      </c>
      <c r="F177" t="s">
        <v>217</v>
      </c>
      <c r="G177" s="1" t="s">
        <v>222</v>
      </c>
      <c r="H177" t="s">
        <v>225</v>
      </c>
      <c r="I177" t="str">
        <f t="shared" si="15"/>
        <v>Yes</v>
      </c>
      <c r="J177" t="str">
        <f t="shared" si="16"/>
        <v>No</v>
      </c>
      <c r="K177">
        <f t="shared" si="12"/>
        <v>2025</v>
      </c>
      <c r="L177">
        <f t="shared" si="13"/>
        <v>2</v>
      </c>
      <c r="M177" t="str">
        <f t="shared" si="14"/>
        <v>Not Failed</v>
      </c>
      <c r="N177">
        <f t="shared" si="17"/>
        <v>4</v>
      </c>
    </row>
    <row r="178" spans="1:14" x14ac:dyDescent="0.25">
      <c r="A178" t="s">
        <v>184</v>
      </c>
      <c r="B178" s="4">
        <v>45758</v>
      </c>
      <c r="C178" s="4">
        <v>45760</v>
      </c>
      <c r="D178" t="s">
        <v>207</v>
      </c>
      <c r="E178" t="s">
        <v>239</v>
      </c>
      <c r="F178" t="s">
        <v>220</v>
      </c>
      <c r="G178" s="1" t="s">
        <v>223</v>
      </c>
      <c r="H178" t="s">
        <v>226</v>
      </c>
      <c r="I178" t="str">
        <f t="shared" si="15"/>
        <v>Yes</v>
      </c>
      <c r="J178" t="str">
        <f t="shared" si="16"/>
        <v>No</v>
      </c>
      <c r="K178">
        <f t="shared" si="12"/>
        <v>2025</v>
      </c>
      <c r="L178">
        <f t="shared" si="13"/>
        <v>2</v>
      </c>
      <c r="M178" t="str">
        <f t="shared" si="14"/>
        <v>Not Failed</v>
      </c>
      <c r="N178">
        <f t="shared" si="17"/>
        <v>4</v>
      </c>
    </row>
    <row r="179" spans="1:14" x14ac:dyDescent="0.25">
      <c r="A179" t="s">
        <v>185</v>
      </c>
      <c r="B179" s="4">
        <v>45759</v>
      </c>
      <c r="C179" s="4">
        <v>45761</v>
      </c>
      <c r="D179" t="s">
        <v>208</v>
      </c>
      <c r="E179" t="s">
        <v>212</v>
      </c>
      <c r="F179" t="s">
        <v>219</v>
      </c>
      <c r="G179" s="1" t="s">
        <v>223</v>
      </c>
      <c r="H179" t="s">
        <v>225</v>
      </c>
      <c r="I179" t="str">
        <f t="shared" si="15"/>
        <v>No</v>
      </c>
      <c r="J179" t="str">
        <f t="shared" si="16"/>
        <v>Yes</v>
      </c>
      <c r="K179">
        <f t="shared" si="12"/>
        <v>2025</v>
      </c>
      <c r="L179">
        <f t="shared" si="13"/>
        <v>2</v>
      </c>
      <c r="M179" t="str">
        <f t="shared" si="14"/>
        <v>Company</v>
      </c>
      <c r="N179">
        <f t="shared" si="17"/>
        <v>4</v>
      </c>
    </row>
    <row r="180" spans="1:14" x14ac:dyDescent="0.25">
      <c r="A180" t="s">
        <v>186</v>
      </c>
      <c r="B180" s="4">
        <v>45760</v>
      </c>
      <c r="C180" s="4">
        <v>45762</v>
      </c>
      <c r="D180" t="s">
        <v>208</v>
      </c>
      <c r="E180" t="s">
        <v>211</v>
      </c>
      <c r="F180" t="s">
        <v>220</v>
      </c>
      <c r="G180" s="1" t="s">
        <v>223</v>
      </c>
      <c r="H180" t="s">
        <v>226</v>
      </c>
      <c r="I180" t="str">
        <f t="shared" si="15"/>
        <v>No</v>
      </c>
      <c r="J180" t="str">
        <f t="shared" si="16"/>
        <v>Yes</v>
      </c>
      <c r="K180">
        <f t="shared" si="12"/>
        <v>2025</v>
      </c>
      <c r="L180">
        <f t="shared" si="13"/>
        <v>2</v>
      </c>
      <c r="M180" t="str">
        <f t="shared" si="14"/>
        <v>Company</v>
      </c>
      <c r="N180">
        <f t="shared" si="17"/>
        <v>4</v>
      </c>
    </row>
    <row r="181" spans="1:14" x14ac:dyDescent="0.25">
      <c r="A181" t="s">
        <v>187</v>
      </c>
      <c r="B181" s="4">
        <v>45761</v>
      </c>
      <c r="C181" s="4">
        <v>45763</v>
      </c>
      <c r="D181" t="s">
        <v>207</v>
      </c>
      <c r="E181" t="s">
        <v>239</v>
      </c>
      <c r="F181" t="s">
        <v>219</v>
      </c>
      <c r="G181" s="1" t="s">
        <v>222</v>
      </c>
      <c r="H181" t="s">
        <v>226</v>
      </c>
      <c r="I181" t="str">
        <f t="shared" si="15"/>
        <v>Yes</v>
      </c>
      <c r="J181" t="str">
        <f t="shared" si="16"/>
        <v>No</v>
      </c>
      <c r="K181">
        <f t="shared" si="12"/>
        <v>2025</v>
      </c>
      <c r="L181">
        <f t="shared" si="13"/>
        <v>2</v>
      </c>
      <c r="M181" t="str">
        <f t="shared" si="14"/>
        <v>Not Failed</v>
      </c>
      <c r="N181">
        <f t="shared" si="17"/>
        <v>4</v>
      </c>
    </row>
    <row r="182" spans="1:14" x14ac:dyDescent="0.25">
      <c r="A182" t="s">
        <v>188</v>
      </c>
      <c r="B182" s="4">
        <v>45762</v>
      </c>
      <c r="C182" s="4">
        <v>45764</v>
      </c>
      <c r="D182" t="s">
        <v>207</v>
      </c>
      <c r="E182" t="s">
        <v>239</v>
      </c>
      <c r="F182" t="s">
        <v>219</v>
      </c>
      <c r="G182" s="1" t="s">
        <v>222</v>
      </c>
      <c r="H182" t="s">
        <v>225</v>
      </c>
      <c r="I182" t="str">
        <f t="shared" si="15"/>
        <v>Yes</v>
      </c>
      <c r="J182" t="str">
        <f t="shared" si="16"/>
        <v>No</v>
      </c>
      <c r="K182">
        <f t="shared" si="12"/>
        <v>2025</v>
      </c>
      <c r="L182">
        <f t="shared" si="13"/>
        <v>2</v>
      </c>
      <c r="M182" t="str">
        <f t="shared" si="14"/>
        <v>Not Failed</v>
      </c>
      <c r="N182">
        <f t="shared" si="17"/>
        <v>4</v>
      </c>
    </row>
    <row r="183" spans="1:14" x14ac:dyDescent="0.25">
      <c r="A183" t="s">
        <v>189</v>
      </c>
      <c r="B183" s="4">
        <v>45763</v>
      </c>
      <c r="C183" s="4">
        <v>45765</v>
      </c>
      <c r="D183" t="s">
        <v>207</v>
      </c>
      <c r="E183" t="s">
        <v>239</v>
      </c>
      <c r="F183" t="s">
        <v>217</v>
      </c>
      <c r="G183" s="1" t="s">
        <v>222</v>
      </c>
      <c r="H183" t="s">
        <v>226</v>
      </c>
      <c r="I183" t="str">
        <f t="shared" si="15"/>
        <v>Yes</v>
      </c>
      <c r="J183" t="str">
        <f t="shared" si="16"/>
        <v>No</v>
      </c>
      <c r="K183">
        <f t="shared" si="12"/>
        <v>2025</v>
      </c>
      <c r="L183">
        <f t="shared" si="13"/>
        <v>2</v>
      </c>
      <c r="M183" t="str">
        <f t="shared" si="14"/>
        <v>Not Failed</v>
      </c>
      <c r="N183">
        <f t="shared" si="17"/>
        <v>4</v>
      </c>
    </row>
    <row r="184" spans="1:14" x14ac:dyDescent="0.25">
      <c r="A184" t="s">
        <v>190</v>
      </c>
      <c r="B184" s="4">
        <v>45764</v>
      </c>
      <c r="C184" s="4">
        <v>45766</v>
      </c>
      <c r="D184" t="s">
        <v>207</v>
      </c>
      <c r="E184" t="s">
        <v>239</v>
      </c>
      <c r="F184" t="s">
        <v>217</v>
      </c>
      <c r="G184" s="1" t="s">
        <v>222</v>
      </c>
      <c r="H184" t="s">
        <v>226</v>
      </c>
      <c r="I184" t="str">
        <f t="shared" si="15"/>
        <v>Yes</v>
      </c>
      <c r="J184" t="str">
        <f t="shared" si="16"/>
        <v>No</v>
      </c>
      <c r="K184">
        <f t="shared" si="12"/>
        <v>2025</v>
      </c>
      <c r="L184">
        <f t="shared" si="13"/>
        <v>2</v>
      </c>
      <c r="M184" t="str">
        <f t="shared" si="14"/>
        <v>Not Failed</v>
      </c>
      <c r="N184">
        <f t="shared" si="17"/>
        <v>4</v>
      </c>
    </row>
    <row r="185" spans="1:14" x14ac:dyDescent="0.25">
      <c r="A185" t="s">
        <v>191</v>
      </c>
      <c r="B185" s="4">
        <v>45765</v>
      </c>
      <c r="C185" s="4">
        <v>45767</v>
      </c>
      <c r="D185" t="s">
        <v>208</v>
      </c>
      <c r="E185" t="s">
        <v>212</v>
      </c>
      <c r="F185" t="s">
        <v>221</v>
      </c>
      <c r="G185" s="1" t="s">
        <v>223</v>
      </c>
      <c r="H185" t="s">
        <v>224</v>
      </c>
      <c r="I185" t="str">
        <f t="shared" si="15"/>
        <v>No</v>
      </c>
      <c r="J185" t="str">
        <f t="shared" si="16"/>
        <v>Yes</v>
      </c>
      <c r="K185">
        <f t="shared" si="12"/>
        <v>2025</v>
      </c>
      <c r="L185">
        <f t="shared" si="13"/>
        <v>2</v>
      </c>
      <c r="M185" t="str">
        <f t="shared" si="14"/>
        <v>Company</v>
      </c>
      <c r="N185">
        <f t="shared" si="17"/>
        <v>4</v>
      </c>
    </row>
    <row r="186" spans="1:14" x14ac:dyDescent="0.25">
      <c r="A186" t="s">
        <v>192</v>
      </c>
      <c r="B186" s="4">
        <v>45766</v>
      </c>
      <c r="C186" s="4">
        <v>45768</v>
      </c>
      <c r="D186" t="s">
        <v>207</v>
      </c>
      <c r="E186" t="s">
        <v>239</v>
      </c>
      <c r="F186" t="s">
        <v>220</v>
      </c>
      <c r="G186" s="1" t="s">
        <v>223</v>
      </c>
      <c r="H186" t="s">
        <v>226</v>
      </c>
      <c r="I186" t="str">
        <f t="shared" si="15"/>
        <v>Yes</v>
      </c>
      <c r="J186" t="str">
        <f t="shared" si="16"/>
        <v>No</v>
      </c>
      <c r="K186">
        <f t="shared" si="12"/>
        <v>2025</v>
      </c>
      <c r="L186">
        <f t="shared" si="13"/>
        <v>2</v>
      </c>
      <c r="M186" t="str">
        <f t="shared" si="14"/>
        <v>Not Failed</v>
      </c>
      <c r="N186">
        <f t="shared" si="17"/>
        <v>4</v>
      </c>
    </row>
    <row r="187" spans="1:14" x14ac:dyDescent="0.25">
      <c r="A187" t="s">
        <v>193</v>
      </c>
      <c r="B187" s="4">
        <v>45767</v>
      </c>
      <c r="C187" s="4">
        <v>45769</v>
      </c>
      <c r="D187" t="s">
        <v>208</v>
      </c>
      <c r="E187" t="s">
        <v>216</v>
      </c>
      <c r="F187" t="s">
        <v>217</v>
      </c>
      <c r="G187" s="1" t="s">
        <v>222</v>
      </c>
      <c r="H187" t="s">
        <v>225</v>
      </c>
      <c r="I187" t="str">
        <f t="shared" si="15"/>
        <v>No</v>
      </c>
      <c r="J187" t="str">
        <f t="shared" si="16"/>
        <v>Yes</v>
      </c>
      <c r="K187">
        <f t="shared" si="12"/>
        <v>2025</v>
      </c>
      <c r="L187">
        <f t="shared" si="13"/>
        <v>2</v>
      </c>
      <c r="M187" t="str">
        <f t="shared" si="14"/>
        <v>Client</v>
      </c>
      <c r="N187">
        <f t="shared" si="17"/>
        <v>4</v>
      </c>
    </row>
    <row r="188" spans="1:14" x14ac:dyDescent="0.25">
      <c r="A188" t="s">
        <v>194</v>
      </c>
      <c r="B188" s="4">
        <v>45768</v>
      </c>
      <c r="C188" s="4">
        <v>45770</v>
      </c>
      <c r="D188" t="s">
        <v>207</v>
      </c>
      <c r="E188" t="s">
        <v>239</v>
      </c>
      <c r="F188" t="s">
        <v>218</v>
      </c>
      <c r="G188" s="1" t="s">
        <v>223</v>
      </c>
      <c r="H188" t="s">
        <v>225</v>
      </c>
      <c r="I188" t="str">
        <f t="shared" si="15"/>
        <v>Yes</v>
      </c>
      <c r="J188" t="str">
        <f t="shared" si="16"/>
        <v>No</v>
      </c>
      <c r="K188">
        <f t="shared" si="12"/>
        <v>2025</v>
      </c>
      <c r="L188">
        <f t="shared" si="13"/>
        <v>2</v>
      </c>
      <c r="M188" t="str">
        <f t="shared" si="14"/>
        <v>Not Failed</v>
      </c>
      <c r="N188">
        <f t="shared" si="17"/>
        <v>4</v>
      </c>
    </row>
    <row r="189" spans="1:14" x14ac:dyDescent="0.25">
      <c r="A189" t="s">
        <v>195</v>
      </c>
      <c r="B189" s="4">
        <v>45769</v>
      </c>
      <c r="C189" s="4">
        <v>45771</v>
      </c>
      <c r="D189" t="s">
        <v>207</v>
      </c>
      <c r="E189" t="s">
        <v>239</v>
      </c>
      <c r="F189" t="s">
        <v>221</v>
      </c>
      <c r="G189" s="1" t="s">
        <v>223</v>
      </c>
      <c r="H189" t="s">
        <v>225</v>
      </c>
      <c r="I189" t="str">
        <f t="shared" si="15"/>
        <v>Yes</v>
      </c>
      <c r="J189" t="str">
        <f t="shared" si="16"/>
        <v>No</v>
      </c>
      <c r="K189">
        <f t="shared" si="12"/>
        <v>2025</v>
      </c>
      <c r="L189">
        <f t="shared" si="13"/>
        <v>2</v>
      </c>
      <c r="M189" t="str">
        <f t="shared" si="14"/>
        <v>Not Failed</v>
      </c>
      <c r="N189">
        <f t="shared" si="17"/>
        <v>4</v>
      </c>
    </row>
    <row r="190" spans="1:14" x14ac:dyDescent="0.25">
      <c r="A190" t="s">
        <v>196</v>
      </c>
      <c r="B190" s="4">
        <v>45770</v>
      </c>
      <c r="C190" s="4">
        <v>45772</v>
      </c>
      <c r="D190" t="s">
        <v>207</v>
      </c>
      <c r="E190" t="s">
        <v>239</v>
      </c>
      <c r="F190" t="s">
        <v>220</v>
      </c>
      <c r="G190" s="1" t="s">
        <v>223</v>
      </c>
      <c r="H190" t="s">
        <v>226</v>
      </c>
      <c r="I190" t="str">
        <f t="shared" si="15"/>
        <v>Yes</v>
      </c>
      <c r="J190" t="str">
        <f t="shared" si="16"/>
        <v>No</v>
      </c>
      <c r="K190">
        <f t="shared" si="12"/>
        <v>2025</v>
      </c>
      <c r="L190">
        <f t="shared" si="13"/>
        <v>2</v>
      </c>
      <c r="M190" t="str">
        <f t="shared" si="14"/>
        <v>Not Failed</v>
      </c>
      <c r="N190">
        <f t="shared" si="17"/>
        <v>4</v>
      </c>
    </row>
    <row r="191" spans="1:14" x14ac:dyDescent="0.25">
      <c r="A191" t="s">
        <v>197</v>
      </c>
      <c r="B191" s="4">
        <v>45771</v>
      </c>
      <c r="C191" s="4">
        <v>45773</v>
      </c>
      <c r="D191" t="s">
        <v>207</v>
      </c>
      <c r="E191" t="s">
        <v>239</v>
      </c>
      <c r="F191" t="s">
        <v>218</v>
      </c>
      <c r="G191" s="1" t="s">
        <v>222</v>
      </c>
      <c r="H191" t="s">
        <v>226</v>
      </c>
      <c r="I191" t="str">
        <f t="shared" si="15"/>
        <v>Yes</v>
      </c>
      <c r="J191" t="str">
        <f t="shared" si="16"/>
        <v>No</v>
      </c>
      <c r="K191">
        <f t="shared" si="12"/>
        <v>2025</v>
      </c>
      <c r="L191">
        <f t="shared" si="13"/>
        <v>2</v>
      </c>
      <c r="M191" t="str">
        <f t="shared" si="14"/>
        <v>Not Failed</v>
      </c>
      <c r="N191">
        <f t="shared" si="17"/>
        <v>4</v>
      </c>
    </row>
    <row r="192" spans="1:14" x14ac:dyDescent="0.25">
      <c r="A192" t="s">
        <v>198</v>
      </c>
      <c r="B192" s="4">
        <v>45772</v>
      </c>
      <c r="C192" s="4">
        <v>45774</v>
      </c>
      <c r="D192" t="s">
        <v>208</v>
      </c>
      <c r="E192" t="s">
        <v>216</v>
      </c>
      <c r="F192" t="s">
        <v>218</v>
      </c>
      <c r="G192" s="1" t="s">
        <v>222</v>
      </c>
      <c r="H192" t="s">
        <v>226</v>
      </c>
      <c r="I192" t="str">
        <f t="shared" si="15"/>
        <v>No</v>
      </c>
      <c r="J192" t="str">
        <f t="shared" si="16"/>
        <v>Yes</v>
      </c>
      <c r="K192">
        <f t="shared" si="12"/>
        <v>2025</v>
      </c>
      <c r="L192">
        <f t="shared" si="13"/>
        <v>2</v>
      </c>
      <c r="M192" t="str">
        <f t="shared" si="14"/>
        <v>Client</v>
      </c>
      <c r="N192">
        <f t="shared" si="17"/>
        <v>4</v>
      </c>
    </row>
    <row r="193" spans="1:14" x14ac:dyDescent="0.25">
      <c r="A193" t="s">
        <v>199</v>
      </c>
      <c r="B193" s="4">
        <v>45773</v>
      </c>
      <c r="C193" s="4">
        <v>45775</v>
      </c>
      <c r="D193" t="s">
        <v>208</v>
      </c>
      <c r="E193" t="s">
        <v>216</v>
      </c>
      <c r="F193" t="s">
        <v>217</v>
      </c>
      <c r="G193" s="1" t="s">
        <v>222</v>
      </c>
      <c r="H193" t="s">
        <v>225</v>
      </c>
      <c r="I193" t="str">
        <f t="shared" si="15"/>
        <v>No</v>
      </c>
      <c r="J193" t="str">
        <f t="shared" si="16"/>
        <v>Yes</v>
      </c>
      <c r="K193">
        <f t="shared" si="12"/>
        <v>2025</v>
      </c>
      <c r="L193">
        <f t="shared" si="13"/>
        <v>2</v>
      </c>
      <c r="M193" t="str">
        <f t="shared" si="14"/>
        <v>Client</v>
      </c>
      <c r="N193">
        <f t="shared" si="17"/>
        <v>4</v>
      </c>
    </row>
    <row r="194" spans="1:14" x14ac:dyDescent="0.25">
      <c r="A194" t="s">
        <v>200</v>
      </c>
      <c r="B194" s="4">
        <v>45774</v>
      </c>
      <c r="C194" s="4">
        <v>45776</v>
      </c>
      <c r="D194" t="s">
        <v>207</v>
      </c>
      <c r="E194" t="s">
        <v>239</v>
      </c>
      <c r="F194" t="s">
        <v>219</v>
      </c>
      <c r="G194" s="1" t="s">
        <v>223</v>
      </c>
      <c r="H194" t="s">
        <v>224</v>
      </c>
      <c r="I194" t="str">
        <f t="shared" si="15"/>
        <v>Yes</v>
      </c>
      <c r="J194" t="str">
        <f t="shared" si="16"/>
        <v>No</v>
      </c>
      <c r="K194">
        <f t="shared" ref="K194:K200" si="18">YEAR(B194)</f>
        <v>2025</v>
      </c>
      <c r="L194">
        <f t="shared" ref="L194:L200" si="19">C194-B194</f>
        <v>2</v>
      </c>
      <c r="M194" t="str">
        <f t="shared" ref="M194:M200" si="20">IF(D194="Completed", "Not Failed",
   IF(OR(E194="Delay", E194="Quality Issue", E194="Technical Issue"), "Company",
   IF(OR(E194="Missing Info", E194="Missing Documents", E194="No Response", E194="Customer Cancelled"), "Client", "Other")))</f>
        <v>Not Failed</v>
      </c>
      <c r="N194">
        <f t="shared" si="17"/>
        <v>4</v>
      </c>
    </row>
    <row r="195" spans="1:14" x14ac:dyDescent="0.25">
      <c r="A195" t="s">
        <v>201</v>
      </c>
      <c r="B195" s="4">
        <v>45775</v>
      </c>
      <c r="C195" s="4">
        <v>45777</v>
      </c>
      <c r="D195" t="s">
        <v>207</v>
      </c>
      <c r="E195" t="s">
        <v>239</v>
      </c>
      <c r="F195" t="s">
        <v>217</v>
      </c>
      <c r="G195" s="1" t="s">
        <v>222</v>
      </c>
      <c r="H195" t="s">
        <v>226</v>
      </c>
      <c r="I195" t="str">
        <f t="shared" ref="I195:I200" si="21">IF(TRIM(E195)="Not Failed", "Yes", "No")</f>
        <v>Yes</v>
      </c>
      <c r="J195" t="str">
        <f t="shared" ref="J195:J200" si="22">IF(TRIM(E195)&lt;&gt;"Not Failed","Yes","No")</f>
        <v>No</v>
      </c>
      <c r="K195">
        <f t="shared" si="18"/>
        <v>2025</v>
      </c>
      <c r="L195">
        <f t="shared" si="19"/>
        <v>2</v>
      </c>
      <c r="M195" t="str">
        <f t="shared" si="20"/>
        <v>Not Failed</v>
      </c>
      <c r="N195">
        <f t="shared" ref="N195:N200" si="23">MONTH(B195)</f>
        <v>4</v>
      </c>
    </row>
    <row r="196" spans="1:14" x14ac:dyDescent="0.25">
      <c r="A196" t="s">
        <v>202</v>
      </c>
      <c r="B196" s="4">
        <v>45776</v>
      </c>
      <c r="C196" s="4">
        <v>45778</v>
      </c>
      <c r="D196" t="s">
        <v>209</v>
      </c>
      <c r="E196" t="s">
        <v>214</v>
      </c>
      <c r="F196" t="s">
        <v>220</v>
      </c>
      <c r="G196" s="1" t="s">
        <v>222</v>
      </c>
      <c r="H196" t="s">
        <v>225</v>
      </c>
      <c r="I196" t="str">
        <f t="shared" si="21"/>
        <v>No</v>
      </c>
      <c r="J196" t="str">
        <f t="shared" si="22"/>
        <v>Yes</v>
      </c>
      <c r="K196">
        <f t="shared" si="18"/>
        <v>2025</v>
      </c>
      <c r="L196">
        <f t="shared" si="19"/>
        <v>2</v>
      </c>
      <c r="M196" t="str">
        <f t="shared" si="20"/>
        <v>Client</v>
      </c>
      <c r="N196">
        <f t="shared" si="23"/>
        <v>4</v>
      </c>
    </row>
    <row r="197" spans="1:14" x14ac:dyDescent="0.25">
      <c r="A197" t="s">
        <v>203</v>
      </c>
      <c r="B197" s="4">
        <v>45777</v>
      </c>
      <c r="C197" s="4">
        <v>45779</v>
      </c>
      <c r="D197" t="s">
        <v>209</v>
      </c>
      <c r="E197" t="s">
        <v>213</v>
      </c>
      <c r="F197" t="s">
        <v>217</v>
      </c>
      <c r="G197" s="1" t="s">
        <v>222</v>
      </c>
      <c r="H197" t="s">
        <v>224</v>
      </c>
      <c r="I197" t="str">
        <f t="shared" si="21"/>
        <v>No</v>
      </c>
      <c r="J197" t="str">
        <f t="shared" si="22"/>
        <v>Yes</v>
      </c>
      <c r="K197">
        <f t="shared" si="18"/>
        <v>2025</v>
      </c>
      <c r="L197">
        <f t="shared" si="19"/>
        <v>2</v>
      </c>
      <c r="M197" t="str">
        <f t="shared" si="20"/>
        <v>Client</v>
      </c>
      <c r="N197">
        <f t="shared" si="23"/>
        <v>4</v>
      </c>
    </row>
    <row r="198" spans="1:14" x14ac:dyDescent="0.25">
      <c r="A198" t="s">
        <v>204</v>
      </c>
      <c r="B198" s="4">
        <v>45778</v>
      </c>
      <c r="C198" s="4">
        <v>45780</v>
      </c>
      <c r="D198" t="s">
        <v>207</v>
      </c>
      <c r="E198" t="s">
        <v>239</v>
      </c>
      <c r="F198" t="s">
        <v>218</v>
      </c>
      <c r="G198" s="1" t="s">
        <v>222</v>
      </c>
      <c r="H198" t="s">
        <v>225</v>
      </c>
      <c r="I198" t="str">
        <f t="shared" si="21"/>
        <v>Yes</v>
      </c>
      <c r="J198" t="str">
        <f t="shared" si="22"/>
        <v>No</v>
      </c>
      <c r="K198">
        <f t="shared" si="18"/>
        <v>2025</v>
      </c>
      <c r="L198">
        <f t="shared" si="19"/>
        <v>2</v>
      </c>
      <c r="M198" t="str">
        <f t="shared" si="20"/>
        <v>Not Failed</v>
      </c>
      <c r="N198">
        <f t="shared" si="23"/>
        <v>5</v>
      </c>
    </row>
    <row r="199" spans="1:14" x14ac:dyDescent="0.25">
      <c r="A199" t="s">
        <v>205</v>
      </c>
      <c r="B199" s="4">
        <v>45779</v>
      </c>
      <c r="C199" s="4">
        <v>45781</v>
      </c>
      <c r="D199" t="s">
        <v>209</v>
      </c>
      <c r="E199" t="s">
        <v>214</v>
      </c>
      <c r="F199" t="s">
        <v>219</v>
      </c>
      <c r="G199" s="1" t="s">
        <v>222</v>
      </c>
      <c r="H199" t="s">
        <v>226</v>
      </c>
      <c r="I199" t="str">
        <f t="shared" si="21"/>
        <v>No</v>
      </c>
      <c r="J199" t="str">
        <f t="shared" si="22"/>
        <v>Yes</v>
      </c>
      <c r="K199">
        <f t="shared" si="18"/>
        <v>2025</v>
      </c>
      <c r="L199">
        <f t="shared" si="19"/>
        <v>2</v>
      </c>
      <c r="M199" t="str">
        <f t="shared" si="20"/>
        <v>Client</v>
      </c>
      <c r="N199">
        <f t="shared" si="23"/>
        <v>5</v>
      </c>
    </row>
    <row r="200" spans="1:14" x14ac:dyDescent="0.25">
      <c r="A200" t="s">
        <v>206</v>
      </c>
      <c r="B200" s="4">
        <v>45780</v>
      </c>
      <c r="C200" s="4">
        <v>45782</v>
      </c>
      <c r="D200" t="s">
        <v>207</v>
      </c>
      <c r="E200" t="s">
        <v>239</v>
      </c>
      <c r="F200" t="s">
        <v>219</v>
      </c>
      <c r="G200" s="1" t="s">
        <v>222</v>
      </c>
      <c r="H200" t="s">
        <v>225</v>
      </c>
      <c r="I200" t="str">
        <f t="shared" si="21"/>
        <v>Yes</v>
      </c>
      <c r="J200" t="str">
        <f t="shared" si="22"/>
        <v>No</v>
      </c>
      <c r="K200">
        <f t="shared" si="18"/>
        <v>2025</v>
      </c>
      <c r="L200">
        <f t="shared" si="19"/>
        <v>2</v>
      </c>
      <c r="M200" t="str">
        <f t="shared" si="20"/>
        <v>Not Failed</v>
      </c>
      <c r="N200">
        <f t="shared" si="23"/>
        <v>5</v>
      </c>
    </row>
  </sheetData>
  <autoFilter ref="A1:L2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Tables and Anlaysis</vt:lpstr>
      <vt:lpstr>Dashboard and Insights</vt:lpstr>
      <vt:lpstr>Dashboard</vt:lpstr>
      <vt:lpstr>Data Source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2025-08-01T18:02:25Z</cp:lastPrinted>
  <dcterms:created xsi:type="dcterms:W3CDTF">2025-07-30T10:25:04Z</dcterms:created>
  <dcterms:modified xsi:type="dcterms:W3CDTF">2025-08-03T12:38:12Z</dcterms:modified>
</cp:coreProperties>
</file>