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hn Nicolas\Downloads\Thesis\"/>
    </mc:Choice>
  </mc:AlternateContent>
  <xr:revisionPtr revIDLastSave="0" documentId="13_ncr:1_{9B60FFCC-1FD2-4D07-B134-072DB196FEC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B14" i="2"/>
  <c r="D13" i="2"/>
  <c r="B13" i="2"/>
  <c r="G13" i="2" s="1"/>
  <c r="D12" i="2"/>
  <c r="B12" i="2"/>
  <c r="C12" i="2" s="1"/>
  <c r="F12" i="2" s="1"/>
  <c r="H12" i="2" s="1"/>
  <c r="D11" i="2"/>
  <c r="B11" i="2"/>
  <c r="D10" i="2"/>
  <c r="B10" i="2"/>
  <c r="C10" i="2" s="1"/>
  <c r="D9" i="2"/>
  <c r="B9" i="2"/>
  <c r="D8" i="2"/>
  <c r="B8" i="2"/>
  <c r="D7" i="2"/>
  <c r="B7" i="2"/>
  <c r="G7" i="2" s="1"/>
  <c r="D6" i="2"/>
  <c r="B6" i="2"/>
  <c r="D5" i="2"/>
  <c r="B5" i="2"/>
  <c r="G5" i="2" s="1"/>
  <c r="D4" i="2"/>
  <c r="B4" i="2"/>
  <c r="C4" i="2" s="1"/>
  <c r="F4" i="2" s="1"/>
  <c r="H4" i="2" s="1"/>
  <c r="G4" i="2"/>
  <c r="G8" i="2"/>
  <c r="G11" i="2"/>
  <c r="G12" i="2"/>
  <c r="G14" i="2"/>
  <c r="E14" i="2" l="1"/>
  <c r="E4" i="2"/>
  <c r="E10" i="2"/>
  <c r="G10" i="2"/>
  <c r="F10" i="2"/>
  <c r="H10" i="2" s="1"/>
  <c r="C5" i="2"/>
  <c r="F5" i="2" s="1"/>
  <c r="H5" i="2" s="1"/>
  <c r="C11" i="2"/>
  <c r="F11" i="2" s="1"/>
  <c r="H11" i="2" s="1"/>
  <c r="G9" i="2"/>
  <c r="E5" i="2"/>
  <c r="E12" i="2"/>
  <c r="C13" i="2"/>
  <c r="F13" i="2" s="1"/>
  <c r="H13" i="2" s="1"/>
  <c r="F7" i="2"/>
  <c r="H7" i="2" s="1"/>
  <c r="E13" i="2"/>
  <c r="G6" i="2"/>
  <c r="G15" i="2" s="1"/>
  <c r="C6" i="2"/>
  <c r="F6" i="2" s="1"/>
  <c r="H6" i="2" s="1"/>
  <c r="E6" i="2"/>
  <c r="E7" i="2"/>
  <c r="F14" i="2"/>
  <c r="H14" i="2" s="1"/>
  <c r="C8" i="2"/>
  <c r="F8" i="2" s="1"/>
  <c r="H8" i="2" s="1"/>
  <c r="C14" i="2"/>
  <c r="C7" i="2"/>
  <c r="C9" i="2"/>
  <c r="E9" i="2" s="1"/>
  <c r="E11" i="2" l="1"/>
  <c r="F9" i="2"/>
  <c r="E8" i="2"/>
  <c r="F15" i="2" l="1"/>
  <c r="H9" i="2"/>
  <c r="H15" i="2" s="1"/>
</calcChain>
</file>

<file path=xl/sharedStrings.xml><?xml version="1.0" encoding="utf-8"?>
<sst xmlns="http://schemas.openxmlformats.org/spreadsheetml/2006/main" count="44" uniqueCount="22">
  <si>
    <t>Predicted</t>
  </si>
  <si>
    <t>ADJ</t>
  </si>
  <si>
    <t>ADV</t>
  </si>
  <si>
    <t>CONJ</t>
  </si>
  <si>
    <t>DET</t>
  </si>
  <si>
    <t>FW</t>
  </si>
  <si>
    <t>LM</t>
  </si>
  <si>
    <t>NN</t>
  </si>
  <si>
    <t>NUM</t>
  </si>
  <si>
    <t>PRNN</t>
  </si>
  <si>
    <t>PUNCT</t>
  </si>
  <si>
    <t>VB</t>
  </si>
  <si>
    <t>SSP</t>
  </si>
  <si>
    <t>Tagset</t>
  </si>
  <si>
    <t>TP</t>
  </si>
  <si>
    <t>FP</t>
  </si>
  <si>
    <t>FN</t>
  </si>
  <si>
    <t>TN</t>
  </si>
  <si>
    <t>Precision</t>
  </si>
  <si>
    <t>Recall</t>
  </si>
  <si>
    <t>F-measure</t>
  </si>
  <si>
    <t>Macro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</si>
</sst>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/>
  </sheetViews>
  <sheetFormatPr defaultRowHeight="14.5" x14ac:dyDescent="0.35"/>
  <sheetData>
    <row r="1" spans="1:13" x14ac:dyDescent="0.35">
      <c r="A1" t="b">
        <v>1</v>
      </c>
    </row>
    <row r="2" spans="1:13" x14ac:dyDescent="0.35">
      <c r="A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B3" s="1" t="s">
        <v>1</v>
      </c>
      <c r="C3">
        <v>309</v>
      </c>
      <c r="D3">
        <v>36</v>
      </c>
      <c r="E3">
        <v>61</v>
      </c>
      <c r="F3">
        <v>13</v>
      </c>
      <c r="G3">
        <v>12</v>
      </c>
      <c r="H3">
        <v>2</v>
      </c>
      <c r="I3">
        <v>92</v>
      </c>
      <c r="J3">
        <v>9</v>
      </c>
      <c r="K3">
        <v>10</v>
      </c>
      <c r="L3">
        <v>6</v>
      </c>
      <c r="M3">
        <v>32</v>
      </c>
    </row>
    <row r="4" spans="1:13" x14ac:dyDescent="0.35">
      <c r="B4" s="1" t="s">
        <v>2</v>
      </c>
      <c r="C4">
        <v>29</v>
      </c>
      <c r="D4">
        <v>394</v>
      </c>
      <c r="E4">
        <v>50</v>
      </c>
      <c r="F4">
        <v>6</v>
      </c>
      <c r="G4">
        <v>0</v>
      </c>
      <c r="H4">
        <v>0</v>
      </c>
      <c r="I4">
        <v>30</v>
      </c>
      <c r="J4">
        <v>12</v>
      </c>
      <c r="K4">
        <v>5</v>
      </c>
      <c r="L4">
        <v>13</v>
      </c>
      <c r="M4">
        <v>29</v>
      </c>
    </row>
    <row r="5" spans="1:13" x14ac:dyDescent="0.35">
      <c r="B5" s="1" t="s">
        <v>3</v>
      </c>
      <c r="C5">
        <v>61</v>
      </c>
      <c r="D5">
        <v>55</v>
      </c>
      <c r="E5">
        <v>2451</v>
      </c>
      <c r="F5">
        <v>55</v>
      </c>
      <c r="G5">
        <v>13</v>
      </c>
      <c r="H5">
        <v>1</v>
      </c>
      <c r="I5">
        <v>311</v>
      </c>
      <c r="J5">
        <v>34</v>
      </c>
      <c r="K5">
        <v>19</v>
      </c>
      <c r="L5">
        <v>31</v>
      </c>
      <c r="M5">
        <v>75</v>
      </c>
    </row>
    <row r="6" spans="1:13" x14ac:dyDescent="0.35">
      <c r="B6" s="1" t="s">
        <v>4</v>
      </c>
      <c r="C6">
        <v>11</v>
      </c>
      <c r="D6">
        <v>8</v>
      </c>
      <c r="E6">
        <v>64</v>
      </c>
      <c r="F6">
        <v>935</v>
      </c>
      <c r="G6">
        <v>3</v>
      </c>
      <c r="H6">
        <v>1</v>
      </c>
      <c r="I6">
        <v>58</v>
      </c>
      <c r="J6">
        <v>11</v>
      </c>
      <c r="K6">
        <v>21</v>
      </c>
      <c r="L6">
        <v>4</v>
      </c>
      <c r="M6">
        <v>25</v>
      </c>
    </row>
    <row r="7" spans="1:13" x14ac:dyDescent="0.35">
      <c r="B7" s="1" t="s">
        <v>5</v>
      </c>
      <c r="C7">
        <v>1</v>
      </c>
      <c r="D7">
        <v>1</v>
      </c>
      <c r="E7">
        <v>11</v>
      </c>
      <c r="F7">
        <v>10</v>
      </c>
      <c r="G7">
        <v>29</v>
      </c>
      <c r="H7">
        <v>1</v>
      </c>
      <c r="I7">
        <v>82</v>
      </c>
      <c r="J7">
        <v>2</v>
      </c>
      <c r="K7">
        <v>2</v>
      </c>
      <c r="L7">
        <v>5</v>
      </c>
      <c r="M7">
        <v>5</v>
      </c>
    </row>
    <row r="8" spans="1:13" x14ac:dyDescent="0.35">
      <c r="B8" s="1" t="s">
        <v>6</v>
      </c>
      <c r="C8">
        <v>1</v>
      </c>
      <c r="D8">
        <v>5</v>
      </c>
      <c r="E8">
        <v>0</v>
      </c>
      <c r="F8">
        <v>0</v>
      </c>
      <c r="G8">
        <v>0</v>
      </c>
      <c r="H8">
        <v>171</v>
      </c>
      <c r="I8">
        <v>3</v>
      </c>
      <c r="J8">
        <v>3</v>
      </c>
      <c r="K8">
        <v>0</v>
      </c>
      <c r="L8">
        <v>10</v>
      </c>
      <c r="M8">
        <v>12</v>
      </c>
    </row>
    <row r="9" spans="1:13" x14ac:dyDescent="0.35">
      <c r="B9" s="1" t="s">
        <v>7</v>
      </c>
      <c r="C9">
        <v>97</v>
      </c>
      <c r="D9">
        <v>22</v>
      </c>
      <c r="E9">
        <v>315</v>
      </c>
      <c r="F9">
        <v>58</v>
      </c>
      <c r="G9">
        <v>41</v>
      </c>
      <c r="H9">
        <v>9</v>
      </c>
      <c r="I9">
        <v>2396</v>
      </c>
      <c r="J9">
        <v>36</v>
      </c>
      <c r="K9">
        <v>21</v>
      </c>
      <c r="L9">
        <v>101</v>
      </c>
      <c r="M9">
        <v>81</v>
      </c>
    </row>
    <row r="10" spans="1:13" x14ac:dyDescent="0.35">
      <c r="B10" s="1" t="s">
        <v>8</v>
      </c>
      <c r="C10">
        <v>8</v>
      </c>
      <c r="D10">
        <v>8</v>
      </c>
      <c r="E10">
        <v>20</v>
      </c>
      <c r="F10">
        <v>8</v>
      </c>
      <c r="G10">
        <v>1</v>
      </c>
      <c r="H10">
        <v>2</v>
      </c>
      <c r="I10">
        <v>19</v>
      </c>
      <c r="J10">
        <v>162</v>
      </c>
      <c r="K10">
        <v>0</v>
      </c>
      <c r="L10">
        <v>15</v>
      </c>
      <c r="M10">
        <v>4</v>
      </c>
    </row>
    <row r="11" spans="1:13" x14ac:dyDescent="0.35">
      <c r="B11" s="1" t="s">
        <v>9</v>
      </c>
      <c r="C11">
        <v>12</v>
      </c>
      <c r="D11">
        <v>27</v>
      </c>
      <c r="E11">
        <v>28</v>
      </c>
      <c r="F11">
        <v>32</v>
      </c>
      <c r="G11">
        <v>1</v>
      </c>
      <c r="H11">
        <v>0</v>
      </c>
      <c r="I11">
        <v>11</v>
      </c>
      <c r="J11">
        <v>9</v>
      </c>
      <c r="K11">
        <v>295</v>
      </c>
      <c r="L11">
        <v>4</v>
      </c>
      <c r="M11">
        <v>21</v>
      </c>
    </row>
    <row r="12" spans="1:13" x14ac:dyDescent="0.35">
      <c r="B12" s="1" t="s">
        <v>10</v>
      </c>
      <c r="C12">
        <v>12</v>
      </c>
      <c r="D12">
        <v>8</v>
      </c>
      <c r="E12">
        <v>80</v>
      </c>
      <c r="F12">
        <v>13</v>
      </c>
      <c r="G12">
        <v>6</v>
      </c>
      <c r="H12">
        <v>8</v>
      </c>
      <c r="I12">
        <v>136</v>
      </c>
      <c r="J12">
        <v>26</v>
      </c>
      <c r="K12">
        <v>6</v>
      </c>
      <c r="L12">
        <v>928</v>
      </c>
      <c r="M12">
        <v>15</v>
      </c>
    </row>
    <row r="13" spans="1:13" x14ac:dyDescent="0.35">
      <c r="B13" s="1" t="s">
        <v>11</v>
      </c>
      <c r="C13">
        <v>36</v>
      </c>
      <c r="D13">
        <v>27</v>
      </c>
      <c r="E13">
        <v>83</v>
      </c>
      <c r="F13">
        <v>20</v>
      </c>
      <c r="G13">
        <v>5</v>
      </c>
      <c r="H13">
        <v>5</v>
      </c>
      <c r="I13">
        <v>77</v>
      </c>
      <c r="J13">
        <v>11</v>
      </c>
      <c r="K13">
        <v>11</v>
      </c>
      <c r="L13">
        <v>21</v>
      </c>
      <c r="M13">
        <v>819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5532-7A4E-4BFF-B012-FC4B6AF2B1B4}">
  <dimension ref="A1:H15"/>
  <sheetViews>
    <sheetView tabSelected="1" workbookViewId="0">
      <selection activeCell="G16" sqref="G16"/>
    </sheetView>
  </sheetViews>
  <sheetFormatPr defaultRowHeight="14.5" x14ac:dyDescent="0.35"/>
  <sheetData>
    <row r="1" spans="1:8" x14ac:dyDescent="0.35">
      <c r="A1" s="2" t="s">
        <v>12</v>
      </c>
      <c r="B1" s="2"/>
      <c r="C1" s="2"/>
      <c r="D1" s="2"/>
      <c r="E1" s="2"/>
      <c r="F1" s="2"/>
      <c r="G1" s="2"/>
      <c r="H1" s="2"/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s="1" t="s">
        <v>1</v>
      </c>
      <c r="B4">
        <f xml:space="preserve"> CM!C3</f>
        <v>309</v>
      </c>
      <c r="C4">
        <f>SUM( CM!$C3:C$13)-B4</f>
        <v>268</v>
      </c>
      <c r="D4">
        <f>SUM( CM!$C3:$M3)- CM!C3</f>
        <v>273</v>
      </c>
      <c r="E4">
        <f>SUM( CM!$C$3:$M$13)-B4-C4-D4</f>
        <v>11118</v>
      </c>
      <c r="F4" s="3">
        <f>B4/(B4+C4)</f>
        <v>0.53552859618717508</v>
      </c>
      <c r="G4" s="3">
        <f>B4/(B4+D4)</f>
        <v>0.53092783505154639</v>
      </c>
      <c r="H4" s="3">
        <f>2*(F4*G4)/(F4+G4)</f>
        <v>0.5332182916307161</v>
      </c>
    </row>
    <row r="5" spans="1:8" x14ac:dyDescent="0.35">
      <c r="A5" s="1" t="s">
        <v>2</v>
      </c>
      <c r="B5">
        <f xml:space="preserve"> CM!D4</f>
        <v>394</v>
      </c>
      <c r="C5">
        <f>SUM( CM!$C4:D$13)-B5</f>
        <v>429</v>
      </c>
      <c r="D5">
        <f>SUM( CM!$C4:$M4)- CM!D4</f>
        <v>174</v>
      </c>
      <c r="E5">
        <f>SUM( CM!$C$3:$M$13)-B5-C5-D5</f>
        <v>10971</v>
      </c>
      <c r="F5" s="3">
        <f t="shared" ref="F5:F13" si="0">B5/(B5+C5)</f>
        <v>0.47873633049817738</v>
      </c>
      <c r="G5" s="3">
        <f t="shared" ref="G5:G14" si="1">B5/(B5+D5)</f>
        <v>0.69366197183098588</v>
      </c>
      <c r="H5" s="3">
        <f t="shared" ref="H5:H14" si="2">2*(F5*G5)/(F5+G5)</f>
        <v>0.56649892163910853</v>
      </c>
    </row>
    <row r="6" spans="1:8" x14ac:dyDescent="0.35">
      <c r="A6" s="1" t="s">
        <v>3</v>
      </c>
      <c r="B6">
        <f xml:space="preserve"> CM!E5</f>
        <v>2451</v>
      </c>
      <c r="C6">
        <f>SUM( CM!$C5:E$13)-B6</f>
        <v>1001</v>
      </c>
      <c r="D6">
        <f>SUM( CM!$C5:$M5)- CM!E5</f>
        <v>655</v>
      </c>
      <c r="E6">
        <f>SUM( CM!$C$3:$M$13)-B6-C6-D6</f>
        <v>7861</v>
      </c>
      <c r="F6" s="3">
        <f t="shared" si="0"/>
        <v>0.71002317497103129</v>
      </c>
      <c r="G6" s="3">
        <f t="shared" si="1"/>
        <v>0.78911783644558919</v>
      </c>
      <c r="H6" s="3">
        <f t="shared" si="2"/>
        <v>0.74748398902104296</v>
      </c>
    </row>
    <row r="7" spans="1:8" x14ac:dyDescent="0.35">
      <c r="A7" s="1" t="s">
        <v>4</v>
      </c>
      <c r="B7">
        <f xml:space="preserve"> CM!F6</f>
        <v>935</v>
      </c>
      <c r="C7">
        <f>SUM( CM!$C6:F$13)-B7</f>
        <v>1026</v>
      </c>
      <c r="D7">
        <f>SUM( CM!$C6:$M6)- CM!F6</f>
        <v>206</v>
      </c>
      <c r="E7">
        <f>SUM( CM!$C$3:$M$13)-B7-C7-D7</f>
        <v>9801</v>
      </c>
      <c r="F7" s="3">
        <f t="shared" si="0"/>
        <v>0.47679755226925036</v>
      </c>
      <c r="G7" s="3">
        <f t="shared" si="1"/>
        <v>0.81945661700262928</v>
      </c>
      <c r="H7" s="3">
        <f t="shared" si="2"/>
        <v>0.6028368794326241</v>
      </c>
    </row>
    <row r="8" spans="1:8" x14ac:dyDescent="0.35">
      <c r="A8" s="1" t="s">
        <v>5</v>
      </c>
      <c r="B8">
        <f xml:space="preserve"> CM!G7</f>
        <v>29</v>
      </c>
      <c r="C8">
        <f>SUM( CM!$C7:G$13)-B8</f>
        <v>997</v>
      </c>
      <c r="D8">
        <f>SUM( CM!$C7:$M7)- CM!G7</f>
        <v>120</v>
      </c>
      <c r="E8">
        <f>SUM( CM!$C$3:$M$13)-B8-C8-D8</f>
        <v>10822</v>
      </c>
      <c r="F8" s="3">
        <f t="shared" si="0"/>
        <v>2.8265107212475632E-2</v>
      </c>
      <c r="G8" s="3">
        <f t="shared" si="1"/>
        <v>0.19463087248322147</v>
      </c>
      <c r="H8" s="3">
        <f t="shared" si="2"/>
        <v>4.9361702127659571E-2</v>
      </c>
    </row>
    <row r="9" spans="1:8" x14ac:dyDescent="0.35">
      <c r="A9" s="1" t="s">
        <v>6</v>
      </c>
      <c r="B9">
        <f xml:space="preserve"> CM!H8</f>
        <v>171</v>
      </c>
      <c r="C9">
        <f>SUM( CM!$C8:H$13)-B9</f>
        <v>998</v>
      </c>
      <c r="D9">
        <f>SUM( CM!$C8:$M8)- CM!H8</f>
        <v>34</v>
      </c>
      <c r="E9">
        <f>SUM( CM!$C$3:$M$13)-B9-C9-D9</f>
        <v>10765</v>
      </c>
      <c r="F9" s="3">
        <f t="shared" si="0"/>
        <v>0.14627887082976904</v>
      </c>
      <c r="G9" s="3">
        <f t="shared" si="1"/>
        <v>0.8341463414634146</v>
      </c>
      <c r="H9" s="3">
        <f t="shared" si="2"/>
        <v>0.24890829694323147</v>
      </c>
    </row>
    <row r="10" spans="1:8" x14ac:dyDescent="0.35">
      <c r="A10" s="1" t="s">
        <v>7</v>
      </c>
      <c r="B10">
        <f xml:space="preserve"> CM!I9</f>
        <v>2396</v>
      </c>
      <c r="C10">
        <f>SUM( CM!$C9:I$13)-B10</f>
        <v>1235</v>
      </c>
      <c r="D10">
        <f>SUM( CM!$C9:$M9)- CM!I9</f>
        <v>781</v>
      </c>
      <c r="E10">
        <f>SUM( CM!$C$3:$M$13)-B10-C10-D10</f>
        <v>7556</v>
      </c>
      <c r="F10" s="3">
        <f t="shared" si="0"/>
        <v>0.65987331313687692</v>
      </c>
      <c r="G10" s="3">
        <f t="shared" si="1"/>
        <v>0.75417060119609691</v>
      </c>
      <c r="H10" s="3">
        <f t="shared" si="2"/>
        <v>0.70387779083431268</v>
      </c>
    </row>
    <row r="11" spans="1:8" x14ac:dyDescent="0.35">
      <c r="A11" s="1" t="s">
        <v>8</v>
      </c>
      <c r="B11">
        <f xml:space="preserve"> CM!J10</f>
        <v>162</v>
      </c>
      <c r="C11">
        <f>SUM( CM!$C10:J$13)-B11</f>
        <v>739</v>
      </c>
      <c r="D11">
        <f>SUM( CM!$C10:$M10)- CM!J10</f>
        <v>85</v>
      </c>
      <c r="E11">
        <f>SUM( CM!$C$3:$M$13)-B11-C11-D11</f>
        <v>10982</v>
      </c>
      <c r="F11" s="3">
        <f t="shared" si="0"/>
        <v>0.17980022197558268</v>
      </c>
      <c r="G11" s="3">
        <f t="shared" si="1"/>
        <v>0.65587044534412953</v>
      </c>
      <c r="H11" s="3">
        <f t="shared" si="2"/>
        <v>0.28222996515679444</v>
      </c>
    </row>
    <row r="12" spans="1:8" x14ac:dyDescent="0.35">
      <c r="A12" s="1" t="s">
        <v>9</v>
      </c>
      <c r="B12">
        <f xml:space="preserve"> CM!K11</f>
        <v>295</v>
      </c>
      <c r="C12">
        <f>SUM( CM!$C11:K$13)-B12</f>
        <v>690</v>
      </c>
      <c r="D12">
        <f>SUM( CM!$C11:$M11)- CM!K11</f>
        <v>145</v>
      </c>
      <c r="E12">
        <f>SUM( CM!$C$3:$M$13)-B12-C12-D12</f>
        <v>10838</v>
      </c>
      <c r="F12" s="3">
        <f t="shared" si="0"/>
        <v>0.29949238578680204</v>
      </c>
      <c r="G12" s="3">
        <f t="shared" si="1"/>
        <v>0.67045454545454541</v>
      </c>
      <c r="H12" s="3">
        <f t="shared" si="2"/>
        <v>0.41403508771929826</v>
      </c>
    </row>
    <row r="13" spans="1:8" x14ac:dyDescent="0.35">
      <c r="A13" s="1" t="s">
        <v>10</v>
      </c>
      <c r="B13">
        <f xml:space="preserve"> CM!L12</f>
        <v>928</v>
      </c>
      <c r="C13">
        <f>SUM( CM!$C12:L$13)-B13</f>
        <v>591</v>
      </c>
      <c r="D13">
        <f>SUM( CM!$C12:$M12)- CM!L12</f>
        <v>310</v>
      </c>
      <c r="E13">
        <f>SUM( CM!$C$3:$M$13)-B13-C13-D13</f>
        <v>10139</v>
      </c>
      <c r="F13" s="3">
        <f t="shared" si="0"/>
        <v>0.61092824226464781</v>
      </c>
      <c r="G13" s="3">
        <f t="shared" si="1"/>
        <v>0.74959612277867527</v>
      </c>
      <c r="H13" s="3">
        <f t="shared" si="2"/>
        <v>0.67319550235763526</v>
      </c>
    </row>
    <row r="14" spans="1:8" x14ac:dyDescent="0.35">
      <c r="A14" s="1" t="s">
        <v>11</v>
      </c>
      <c r="B14">
        <f xml:space="preserve"> CM!M13</f>
        <v>819</v>
      </c>
      <c r="C14">
        <f>SUM( CM!$C13:M$13)-B14</f>
        <v>296</v>
      </c>
      <c r="D14">
        <f>SUM( CM!$C13:$M13)- CM!M13</f>
        <v>296</v>
      </c>
      <c r="E14">
        <f>SUM( CM!$C$3:$M$13)-B14-C14-D14</f>
        <v>10557</v>
      </c>
      <c r="F14" s="3">
        <f>B14/(B14+C14)</f>
        <v>0.73452914798206281</v>
      </c>
      <c r="G14" s="3">
        <f t="shared" si="1"/>
        <v>0.73452914798206281</v>
      </c>
      <c r="H14" s="3">
        <f t="shared" si="2"/>
        <v>0.73452914798206281</v>
      </c>
    </row>
    <row r="15" spans="1:8" x14ac:dyDescent="0.35">
      <c r="A15" s="4" t="s">
        <v>21</v>
      </c>
      <c r="F15" s="3">
        <f>AVERAGE(F4:F14)</f>
        <v>0.44184117664671374</v>
      </c>
      <c r="G15" s="3">
        <f>AVERAGE(G4:G14)</f>
        <v>0.67514203063935441</v>
      </c>
      <c r="H15" s="3">
        <f>AVERAGE(H4:H14)</f>
        <v>0.50510687044040781</v>
      </c>
    </row>
  </sheetData>
  <mergeCells count="1">
    <mergeCell ref="A1:H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nicolas oandasan</cp:lastModifiedBy>
  <dcterms:created xsi:type="dcterms:W3CDTF">2024-12-15T10:24:06Z</dcterms:created>
  <dcterms:modified xsi:type="dcterms:W3CDTF">2024-12-15T10:36:17Z</dcterms:modified>
</cp:coreProperties>
</file>