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orgonovoE\Dropbox\GiuseppeElmarEmanuele\CalcsEP\"/>
    </mc:Choice>
  </mc:AlternateContent>
  <xr:revisionPtr revIDLastSave="0" documentId="13_ncr:1_{F6BC0821-47D6-403A-8C35-5E23DEE38017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All" sheetId="1" r:id="rId1"/>
    <sheet name="Wsinkhornn" sheetId="2" r:id="rId2"/>
    <sheet name="Wswapn" sheetId="3" r:id="rId3"/>
    <sheet name=" Wburesn" sheetId="4" r:id="rId4"/>
    <sheet name="T" sheetId="5" r:id="rId5"/>
    <sheet name="Advective" sheetId="6" r:id="rId6"/>
    <sheet name="Kuip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0" i="1"/>
  <c r="B61" i="1"/>
  <c r="O61" i="1" l="1"/>
  <c r="N61" i="1"/>
  <c r="M61" i="1"/>
  <c r="L61" i="1"/>
  <c r="I61" i="1"/>
  <c r="H61" i="1"/>
  <c r="G61" i="1"/>
  <c r="F61" i="1"/>
  <c r="E61" i="1"/>
  <c r="D61" i="1"/>
  <c r="C61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50" i="1" l="1"/>
  <c r="O49" i="1"/>
  <c r="I49" i="1"/>
  <c r="G49" i="1"/>
  <c r="O45" i="1"/>
  <c r="O50" i="1" s="1"/>
  <c r="N45" i="1"/>
  <c r="N50" i="1" s="1"/>
  <c r="M45" i="1"/>
  <c r="M50" i="1" s="1"/>
  <c r="L45" i="1"/>
  <c r="L50" i="1" s="1"/>
  <c r="I45" i="1"/>
  <c r="I50" i="1" s="1"/>
  <c r="H45" i="1"/>
  <c r="H50" i="1" s="1"/>
  <c r="G45" i="1"/>
  <c r="G50" i="1" s="1"/>
  <c r="F45" i="1"/>
  <c r="F50" i="1" s="1"/>
  <c r="E45" i="1"/>
  <c r="E50" i="1" s="1"/>
  <c r="D45" i="1"/>
  <c r="D50" i="1" s="1"/>
  <c r="C45" i="1"/>
  <c r="B45" i="1"/>
  <c r="B50" i="1" s="1"/>
  <c r="B44" i="1"/>
  <c r="O44" i="1"/>
  <c r="O60" i="1" s="1"/>
  <c r="O64" i="1" s="1"/>
  <c r="N44" i="1"/>
  <c r="M44" i="1"/>
  <c r="L44" i="1"/>
  <c r="I44" i="1"/>
  <c r="I60" i="1" s="1"/>
  <c r="I64" i="1" s="1"/>
  <c r="H44" i="1"/>
  <c r="G44" i="1"/>
  <c r="G60" i="1" s="1"/>
  <c r="G64" i="1" s="1"/>
  <c r="F44" i="1"/>
  <c r="E44" i="1"/>
  <c r="D44" i="1"/>
  <c r="C4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B40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49" i="1" l="1"/>
  <c r="N60" i="1"/>
  <c r="N64" i="1" s="1"/>
  <c r="F49" i="1"/>
  <c r="F60" i="1"/>
  <c r="F64" i="1" s="1"/>
  <c r="E49" i="1"/>
  <c r="E60" i="1"/>
  <c r="H49" i="1"/>
  <c r="H60" i="1"/>
  <c r="H64" i="1" s="1"/>
  <c r="M49" i="1"/>
  <c r="M60" i="1"/>
  <c r="M64" i="1" s="1"/>
  <c r="D49" i="1"/>
  <c r="D60" i="1"/>
  <c r="C49" i="1"/>
  <c r="C60" i="1"/>
  <c r="B49" i="1"/>
  <c r="L49" i="1"/>
  <c r="L60" i="1"/>
  <c r="L64" i="1" s="1"/>
  <c r="B30" i="1"/>
  <c r="C30" i="1"/>
  <c r="D30" i="1"/>
  <c r="E30" i="1"/>
  <c r="F30" i="1"/>
  <c r="G30" i="1"/>
  <c r="H30" i="1"/>
  <c r="L30" i="1"/>
  <c r="M30" i="1"/>
  <c r="N30" i="1"/>
  <c r="O30" i="1"/>
  <c r="B31" i="1"/>
  <c r="C31" i="1"/>
  <c r="D31" i="1"/>
  <c r="E31" i="1"/>
  <c r="F31" i="1"/>
  <c r="G31" i="1"/>
  <c r="H31" i="1"/>
  <c r="I31" i="1"/>
  <c r="L31" i="1"/>
  <c r="M31" i="1"/>
  <c r="N31" i="1"/>
  <c r="O31" i="1"/>
  <c r="C29" i="1"/>
  <c r="D29" i="1"/>
  <c r="E29" i="1"/>
  <c r="F29" i="1"/>
  <c r="G29" i="1"/>
  <c r="H29" i="1"/>
  <c r="I29" i="1"/>
  <c r="L29" i="1"/>
  <c r="M29" i="1"/>
  <c r="N29" i="1"/>
  <c r="O29" i="1"/>
  <c r="B29" i="1"/>
  <c r="B25" i="1"/>
  <c r="C25" i="1"/>
  <c r="D25" i="1"/>
  <c r="E25" i="1"/>
  <c r="F25" i="1"/>
  <c r="G25" i="1"/>
  <c r="H25" i="1"/>
  <c r="L25" i="1"/>
  <c r="M25" i="1"/>
  <c r="N25" i="1"/>
  <c r="O25" i="1"/>
  <c r="B26" i="1"/>
  <c r="C26" i="1"/>
  <c r="D26" i="1"/>
  <c r="E26" i="1"/>
  <c r="F26" i="1"/>
  <c r="G26" i="1"/>
  <c r="H26" i="1"/>
  <c r="I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4" i="1"/>
  <c r="D24" i="1"/>
  <c r="E24" i="1"/>
  <c r="F24" i="1"/>
  <c r="G24" i="1"/>
  <c r="H24" i="1"/>
  <c r="I24" i="1"/>
  <c r="L24" i="1"/>
  <c r="M24" i="1"/>
  <c r="N24" i="1"/>
  <c r="O24" i="1"/>
  <c r="B24" i="1"/>
  <c r="W1" i="1"/>
  <c r="V1" i="1"/>
  <c r="U1" i="1"/>
  <c r="T1" i="1"/>
  <c r="S1" i="1"/>
  <c r="R1" i="1"/>
  <c r="Q1" i="1"/>
  <c r="P1" i="1"/>
  <c r="O1" i="1"/>
  <c r="N1" i="1"/>
  <c r="L1" i="1"/>
  <c r="K1" i="1"/>
  <c r="J1" i="1"/>
  <c r="I1" i="1"/>
  <c r="H1" i="1"/>
  <c r="G1" i="1"/>
  <c r="F1" i="1"/>
  <c r="E1" i="1"/>
  <c r="D1" i="1"/>
  <c r="C1" i="1"/>
  <c r="B1" i="1"/>
  <c r="M1" i="1"/>
  <c r="I15" i="1"/>
  <c r="H15" i="1"/>
  <c r="G15" i="1"/>
  <c r="F15" i="1"/>
  <c r="E15" i="1"/>
  <c r="D15" i="1"/>
  <c r="C15" i="1"/>
  <c r="B15" i="1"/>
  <c r="J8" i="1"/>
  <c r="J31" i="1" s="1"/>
  <c r="K8" i="1"/>
  <c r="K31" i="1" s="1"/>
  <c r="P8" i="1"/>
  <c r="P26" i="1" s="1"/>
  <c r="Q8" i="1"/>
  <c r="Q26" i="1" s="1"/>
  <c r="R8" i="1"/>
  <c r="S8" i="1"/>
  <c r="T8" i="1"/>
  <c r="T26" i="1" s="1"/>
  <c r="U8" i="1"/>
  <c r="U26" i="1" s="1"/>
  <c r="V8" i="1"/>
  <c r="V26" i="1" s="1"/>
  <c r="W8" i="1"/>
  <c r="W26" i="1" s="1"/>
  <c r="I7" i="1"/>
  <c r="B12" i="1" s="1"/>
  <c r="J7" i="1"/>
  <c r="J30" i="1" s="1"/>
  <c r="K7" i="1"/>
  <c r="K30" i="1" s="1"/>
  <c r="P7" i="1"/>
  <c r="P25" i="1" s="1"/>
  <c r="Q7" i="1"/>
  <c r="Q25" i="1" s="1"/>
  <c r="R7" i="1"/>
  <c r="R30" i="1" s="1"/>
  <c r="S7" i="1"/>
  <c r="S30" i="1" s="1"/>
  <c r="T7" i="1"/>
  <c r="T30" i="1" s="1"/>
  <c r="U7" i="1"/>
  <c r="U30" i="1" s="1"/>
  <c r="V7" i="1"/>
  <c r="V30" i="1" s="1"/>
  <c r="W7" i="1"/>
  <c r="W30" i="1" s="1"/>
  <c r="J6" i="1"/>
  <c r="K6" i="1"/>
  <c r="P6" i="1"/>
  <c r="Q6" i="1"/>
  <c r="R6" i="1"/>
  <c r="S6" i="1"/>
  <c r="T6" i="1"/>
  <c r="U6" i="1"/>
  <c r="V6" i="1"/>
  <c r="W6" i="1"/>
  <c r="T24" i="1" l="1"/>
  <c r="T61" i="1"/>
  <c r="R24" i="1"/>
  <c r="R61" i="1"/>
  <c r="Q24" i="1"/>
  <c r="Q61" i="1"/>
  <c r="P24" i="1"/>
  <c r="P61" i="1"/>
  <c r="U24" i="1"/>
  <c r="U61" i="1"/>
  <c r="S24" i="1"/>
  <c r="S61" i="1"/>
  <c r="W29" i="1"/>
  <c r="W61" i="1"/>
  <c r="K24" i="1"/>
  <c r="K61" i="1"/>
  <c r="V24" i="1"/>
  <c r="V61" i="1"/>
  <c r="J24" i="1"/>
  <c r="J61" i="1"/>
  <c r="S45" i="1"/>
  <c r="S50" i="1" s="1"/>
  <c r="S44" i="1"/>
  <c r="B13" i="1"/>
  <c r="W24" i="1"/>
  <c r="W25" i="1"/>
  <c r="V29" i="1"/>
  <c r="S31" i="1"/>
  <c r="Q30" i="1"/>
  <c r="I30" i="1"/>
  <c r="R44" i="1"/>
  <c r="R45" i="1"/>
  <c r="R50" i="1" s="1"/>
  <c r="V25" i="1"/>
  <c r="U29" i="1"/>
  <c r="R31" i="1"/>
  <c r="P30" i="1"/>
  <c r="Q44" i="1"/>
  <c r="Q45" i="1"/>
  <c r="Q50" i="1" s="1"/>
  <c r="U25" i="1"/>
  <c r="T29" i="1"/>
  <c r="Q31" i="1"/>
  <c r="P44" i="1"/>
  <c r="P45" i="1"/>
  <c r="P50" i="1" s="1"/>
  <c r="T25" i="1"/>
  <c r="S29" i="1"/>
  <c r="K29" i="1"/>
  <c r="P31" i="1"/>
  <c r="W45" i="1"/>
  <c r="W50" i="1" s="1"/>
  <c r="W44" i="1"/>
  <c r="K45" i="1"/>
  <c r="K50" i="1" s="1"/>
  <c r="K44" i="1"/>
  <c r="S25" i="1"/>
  <c r="K25" i="1"/>
  <c r="R29" i="1"/>
  <c r="J29" i="1"/>
  <c r="W31" i="1"/>
  <c r="V44" i="1"/>
  <c r="V45" i="1"/>
  <c r="V50" i="1" s="1"/>
  <c r="J44" i="1"/>
  <c r="J45" i="1"/>
  <c r="J50" i="1" s="1"/>
  <c r="R25" i="1"/>
  <c r="J25" i="1"/>
  <c r="Q29" i="1"/>
  <c r="V31" i="1"/>
  <c r="U44" i="1"/>
  <c r="U45" i="1"/>
  <c r="U50" i="1" s="1"/>
  <c r="B11" i="1"/>
  <c r="S26" i="1"/>
  <c r="K26" i="1"/>
  <c r="I25" i="1"/>
  <c r="P29" i="1"/>
  <c r="U31" i="1"/>
  <c r="T44" i="1"/>
  <c r="T45" i="1"/>
  <c r="T50" i="1" s="1"/>
  <c r="R26" i="1"/>
  <c r="J26" i="1"/>
  <c r="T31" i="1"/>
  <c r="R49" i="1" l="1"/>
  <c r="R60" i="1"/>
  <c r="R64" i="1" s="1"/>
  <c r="S49" i="1"/>
  <c r="S60" i="1"/>
  <c r="S64" i="1" s="1"/>
  <c r="Q49" i="1"/>
  <c r="Q60" i="1"/>
  <c r="Q64" i="1" s="1"/>
  <c r="J49" i="1"/>
  <c r="J60" i="1"/>
  <c r="J64" i="1" s="1"/>
  <c r="K49" i="1"/>
  <c r="K60" i="1"/>
  <c r="K64" i="1" s="1"/>
  <c r="P49" i="1"/>
  <c r="P60" i="1"/>
  <c r="P64" i="1" s="1"/>
  <c r="T49" i="1"/>
  <c r="T60" i="1"/>
  <c r="T64" i="1" s="1"/>
  <c r="U49" i="1"/>
  <c r="U60" i="1"/>
  <c r="U64" i="1" s="1"/>
  <c r="V49" i="1"/>
  <c r="V60" i="1"/>
  <c r="V64" i="1" s="1"/>
  <c r="W49" i="1"/>
  <c r="W60" i="1"/>
  <c r="W64" i="1" s="1"/>
  <c r="J66" i="1" l="1"/>
  <c r="J65" i="1"/>
</calcChain>
</file>

<file path=xl/sharedStrings.xml><?xml version="1.0" encoding="utf-8"?>
<sst xmlns="http://schemas.openxmlformats.org/spreadsheetml/2006/main" count="76" uniqueCount="30">
  <si>
    <t>Inputs 1 to 8,11,  12,13 and 14 are unimportant</t>
  </si>
  <si>
    <t xml:space="preserve">Important inputs are 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</si>
  <si>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</si>
  <si>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</si>
  <si>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</si>
  <si>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</si>
  <si>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</si>
  <si>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</si>
  <si>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</si>
  <si>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</si>
  <si>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</si>
  <si>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</si>
  <si>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</si>
  <si>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</si>
  <si>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</si>
  <si>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</si>
  <si>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</si>
  <si>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</si>
  <si>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</si>
  <si>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</si>
  <si>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</si>
  <si>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</si>
  <si>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</si>
  <si>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</si>
  <si>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Diffusive Part</t>
  </si>
  <si>
    <t>Advective Part</t>
  </si>
  <si>
    <t>Bures</t>
  </si>
  <si>
    <t>Kuiper for end profit</t>
  </si>
  <si>
    <t>Input</t>
  </si>
  <si>
    <t>i(Y,Xi)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</si>
</sst>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Rank on Final Inventory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All!$B$5:$W$5</c:f>
              <c:strCache>
                <c:ptCount val="2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</c:strCache>
            </c:strRef>
          </c:cat>
          <c:val>
            <c:numRef>
              <c:f>All!$B$6:$W$6</c:f>
              <c:numCache>
                <c:formatCode>General</c:formatCode>
                <c:ptCount val="2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10</c:v>
                </c:pt>
                <c:pt idx="9">
                  <c:v>9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8</c:v>
                </c:pt>
                <c:pt idx="18">
                  <c:v>7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3-42FE-9CB4-C49FB1C847B6}"/>
            </c:ext>
          </c:extLst>
        </c:ser>
        <c:ser>
          <c:idx val="1"/>
          <c:order val="1"/>
          <c:tx>
            <c:v>Rank on Final Profit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All!$B$56:$W$56</c:f>
              <c:numCache>
                <c:formatCode>General</c:formatCode>
                <c:ptCount val="22"/>
                <c:pt idx="0">
                  <c:v>22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14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3</c:v>
                </c:pt>
                <c:pt idx="14">
                  <c:v>4</c:v>
                </c:pt>
                <c:pt idx="15">
                  <c:v>12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9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2-4F07-B45C-D7048184C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5542272"/>
        <c:axId val="699984592"/>
      </c:lineChart>
      <c:catAx>
        <c:axId val="70554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84592"/>
        <c:crosses val="autoZero"/>
        <c:auto val="1"/>
        <c:lblAlgn val="ctr"/>
        <c:lblOffset val="100"/>
        <c:noMultiLvlLbl val="0"/>
      </c:catAx>
      <c:valAx>
        <c:axId val="699984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5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7825896762902"/>
          <c:y val="0.17997739865850101"/>
          <c:w val="0.81232174103237098"/>
          <c:h val="0.72278543307086618"/>
        </c:manualLayout>
      </c:layout>
      <c:barChart>
        <c:barDir val="col"/>
        <c:grouping val="clustered"/>
        <c:varyColors val="0"/>
        <c:ser>
          <c:idx val="0"/>
          <c:order val="0"/>
          <c:tx>
            <c:v>Wasserstein-Bures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All!$B$48:$W$48</c:f>
              <c:strCache>
                <c:ptCount val="2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</c:strCache>
            </c:strRef>
          </c:cat>
          <c:val>
            <c:numRef>
              <c:f>All!$B$49:$W$49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2.5697262649139636E-3</c:v>
                </c:pt>
                <c:pt idx="9">
                  <c:v>1.6758650489676605E-2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9.0892977512472883E-2</c:v>
                </c:pt>
                <c:pt idx="15">
                  <c:v>8.51424638605707E-2</c:v>
                </c:pt>
                <c:pt idx="16">
                  <c:v>0.10630843401292205</c:v>
                </c:pt>
                <c:pt idx="17">
                  <c:v>5.0498953881809173E-2</c:v>
                </c:pt>
                <c:pt idx="18">
                  <c:v>6.1408202043599508E-2</c:v>
                </c:pt>
                <c:pt idx="19">
                  <c:v>0.11046480628282956</c:v>
                </c:pt>
                <c:pt idx="20">
                  <c:v>8.9600678662173278E-2</c:v>
                </c:pt>
                <c:pt idx="21">
                  <c:v>0.1088762634182521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2DF-8E34-0F20E1CE96A0}"/>
            </c:ext>
          </c:extLst>
        </c:ser>
        <c:ser>
          <c:idx val="1"/>
          <c:order val="1"/>
          <c:tx>
            <c:v>Advective Part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All!$B$48:$W$48</c:f>
              <c:strCache>
                <c:ptCount val="2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</c:strCache>
            </c:strRef>
          </c:cat>
          <c:val>
            <c:numRef>
              <c:f>All!$B$50:$W$50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9.5818287126561209E-4</c:v>
                </c:pt>
                <c:pt idx="9">
                  <c:v>8.5020470699972528E-4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5.9630295078256415E-2</c:v>
                </c:pt>
                <c:pt idx="15">
                  <c:v>5.5525386718597899E-2</c:v>
                </c:pt>
                <c:pt idx="16">
                  <c:v>6.6142419006890801E-2</c:v>
                </c:pt>
                <c:pt idx="17">
                  <c:v>3.4043715801918631E-2</c:v>
                </c:pt>
                <c:pt idx="18">
                  <c:v>4.1328483971180698E-2</c:v>
                </c:pt>
                <c:pt idx="19">
                  <c:v>7.0911887194593015E-2</c:v>
                </c:pt>
                <c:pt idx="20">
                  <c:v>5.819879547759519E-2</c:v>
                </c:pt>
                <c:pt idx="21">
                  <c:v>6.7615149758458185E-2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1-42DF-8E34-0F20E1CE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000607"/>
        <c:axId val="501135695"/>
      </c:barChart>
      <c:catAx>
        <c:axId val="4440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5695"/>
        <c:crosses val="autoZero"/>
        <c:auto val="1"/>
        <c:lblAlgn val="ctr"/>
        <c:lblOffset val="100"/>
        <c:noMultiLvlLbl val="0"/>
      </c:catAx>
      <c:valAx>
        <c:axId val="5011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Wasserstein-Bures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53692542404666E-2"/>
          <c:y val="3.1884065247989327E-2"/>
          <c:w val="0.91606598299749908"/>
          <c:h val="0.80303339108373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All!$A$60</c:f>
              <c:strCache>
                <c:ptCount val="1"/>
                <c:pt idx="0">
                  <c:v>Advective Part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All!$B$62:$W$62</c:f>
              <c:strCache>
                <c:ptCount val="2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</c:strCache>
            </c:strRef>
          </c:cat>
          <c:val>
            <c:numRef>
              <c:f>All!$B$60:$W$60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2.5697262649139636E-3</c:v>
                </c:pt>
                <c:pt idx="9">
                  <c:v>1.6758650489676605E-2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9.0892977512472883E-2</c:v>
                </c:pt>
                <c:pt idx="15">
                  <c:v>8.51424638605707E-2</c:v>
                </c:pt>
                <c:pt idx="16">
                  <c:v>0.10630843401292205</c:v>
                </c:pt>
                <c:pt idx="17">
                  <c:v>5.0498953881809173E-2</c:v>
                </c:pt>
                <c:pt idx="18">
                  <c:v>6.1408202043599508E-2</c:v>
                </c:pt>
                <c:pt idx="19">
                  <c:v>0.11046480628282956</c:v>
                </c:pt>
                <c:pt idx="20">
                  <c:v>8.9600678662173278E-2</c:v>
                </c:pt>
                <c:pt idx="21">
                  <c:v>0.1088762634182521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225-A46D-2F5FE6109EBE}"/>
            </c:ext>
          </c:extLst>
        </c:ser>
        <c:ser>
          <c:idx val="1"/>
          <c:order val="1"/>
          <c:tx>
            <c:strRef>
              <c:f>All!$A$61</c:f>
              <c:strCache>
                <c:ptCount val="1"/>
                <c:pt idx="0">
                  <c:v>i(Y,Xi)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All!$B$62:$W$62</c:f>
              <c:strCache>
                <c:ptCount val="2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</c:strCache>
            </c:strRef>
          </c:cat>
          <c:val>
            <c:numRef>
              <c:f>All!$B$61:$W$61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0.11102137418241159</c:v>
                </c:pt>
                <c:pt idx="9">
                  <c:v>0.12401598402764087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0.18729325973848276</c:v>
                </c:pt>
                <c:pt idx="15">
                  <c:v>0.18250727258945701</c:v>
                </c:pt>
                <c:pt idx="16">
                  <c:v>0.19824838433553654</c:v>
                </c:pt>
                <c:pt idx="17">
                  <c:v>0.14906682988525743</c:v>
                </c:pt>
                <c:pt idx="18">
                  <c:v>0.16013578769970921</c:v>
                </c:pt>
                <c:pt idx="19">
                  <c:v>0.20706712490391047</c:v>
                </c:pt>
                <c:pt idx="20">
                  <c:v>0.18660987655252415</c:v>
                </c:pt>
                <c:pt idx="21">
                  <c:v>0.20022031926601569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F-4225-A46D-2F5FE610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036543"/>
        <c:axId val="1023482591"/>
      </c:barChart>
      <c:catAx>
        <c:axId val="6710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2591"/>
        <c:crosses val="autoZero"/>
        <c:auto val="1"/>
        <c:lblAlgn val="ctr"/>
        <c:lblOffset val="100"/>
        <c:noMultiLvlLbl val="0"/>
      </c:catAx>
      <c:valAx>
        <c:axId val="10234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487679</xdr:colOff>
      <xdr:row>0</xdr:row>
      <xdr:rowOff>11429</xdr:rowOff>
    </xdr:from>
    <xdr:to>
      <xdr:col>13</xdr:col>
      <xdr:colOff>76200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5EA58-B5C5-4EE6-B6C1-F43CEF0E3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485775</xdr:colOff>
      <xdr:row>22</xdr:row>
      <xdr:rowOff>66674</xdr:rowOff>
    </xdr:from>
    <xdr:to>
      <xdr:col>33</xdr:col>
      <xdr:colOff>228600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FEFF7-6277-4459-AF50-B6C7DA86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445770</xdr:colOff>
      <xdr:row>22</xdr:row>
      <xdr:rowOff>9524</xdr:rowOff>
    </xdr:from>
    <xdr:to>
      <xdr:col>8</xdr:col>
      <xdr:colOff>382904</xdr:colOff>
      <xdr:row>46</xdr:row>
      <xdr:rowOff>47623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99B28-0DF9-4885-9719-FA15765D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D10" sqref="D10"/>
    </sheetView>
  </sheetViews>
  <sheetFormatPr defaultRowHeight="14.4" x14ac:dyDescent="0.55000000000000004"/>
  <cols>
    <col min="2" max="23" width="11.20703125" bestFit="1" customWidth="1"/>
  </cols>
  <sheetData>
    <row r="1" spans="2:23" x14ac:dyDescent="0.55000000000000004">
      <c r="B1">
        <f t="shared" ref="B1:L1" si="0">IF(B2&lt;0.11,0)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 t="b">
        <f t="shared" si="0"/>
        <v>0</v>
      </c>
      <c r="K1" t="b">
        <f t="shared" si="0"/>
        <v>0</v>
      </c>
      <c r="L1">
        <f t="shared" si="0"/>
        <v>0</v>
      </c>
      <c r="M1">
        <f t="shared" ref="M1:W1" si="1">IF(M2&lt;0.11,0)</f>
        <v>0</v>
      </c>
      <c r="N1">
        <f t="shared" si="1"/>
        <v>0</v>
      </c>
      <c r="O1">
        <f t="shared" si="1"/>
        <v>0</v>
      </c>
      <c r="P1" t="b">
        <f t="shared" si="1"/>
        <v>0</v>
      </c>
      <c r="Q1" t="b">
        <f t="shared" si="1"/>
        <v>0</v>
      </c>
      <c r="R1" t="b">
        <f t="shared" si="1"/>
        <v>0</v>
      </c>
      <c r="S1" t="b">
        <f t="shared" si="1"/>
        <v>0</v>
      </c>
      <c r="T1" t="b">
        <f t="shared" si="1"/>
        <v>0</v>
      </c>
      <c r="U1" t="b">
        <f t="shared" si="1"/>
        <v>0</v>
      </c>
      <c r="V1" t="b">
        <f t="shared" si="1"/>
        <v>0</v>
      </c>
      <c r="W1" t="b">
        <f t="shared" si="1"/>
        <v>0</v>
      </c>
    </row>
    <row r="2" spans="2:23" x14ac:dyDescent="0.55000000000000004">
      <c r="B2">
        <v>0.1051599468751991</v>
      </c>
      <c r="C2">
        <v>0.10509244580466673</v>
      </c>
      <c r="D2">
        <v>0.10799363569594826</v>
      </c>
      <c r="E2">
        <v>0.1069810507666373</v>
      </c>
      <c r="F2">
        <v>0.10503101593680182</v>
      </c>
      <c r="G2">
        <v>0.10395283567371559</v>
      </c>
      <c r="H2">
        <v>0.107085391124131</v>
      </c>
      <c r="I2">
        <v>0.10390837110075898</v>
      </c>
      <c r="J2">
        <v>0.11102137418241159</v>
      </c>
      <c r="K2">
        <v>0.12401598402764087</v>
      </c>
      <c r="L2">
        <v>0.1059535023685273</v>
      </c>
      <c r="M2">
        <v>0.10429428977106131</v>
      </c>
      <c r="N2">
        <v>0.10497202734352643</v>
      </c>
      <c r="O2">
        <v>0.10482970306511684</v>
      </c>
      <c r="P2">
        <v>0.18729325973848276</v>
      </c>
      <c r="Q2">
        <v>0.18250727258945701</v>
      </c>
      <c r="R2">
        <v>0.19824838433553654</v>
      </c>
      <c r="S2">
        <v>0.14906682988525743</v>
      </c>
      <c r="T2">
        <v>0.16013578769970921</v>
      </c>
      <c r="U2">
        <v>0.20706712490391047</v>
      </c>
      <c r="V2">
        <v>0.18660987655252415</v>
      </c>
      <c r="W2">
        <v>0.20022031926601569</v>
      </c>
    </row>
    <row r="3" spans="2:23" x14ac:dyDescent="0.55000000000000004">
      <c r="B3">
        <v>0.1471573679133405</v>
      </c>
      <c r="C3">
        <v>0.14698279026735395</v>
      </c>
      <c r="D3">
        <v>0.14790862558633014</v>
      </c>
      <c r="E3">
        <v>0.14842727825870311</v>
      </c>
      <c r="F3">
        <v>0.14697995659417615</v>
      </c>
      <c r="G3">
        <v>0.14647805562521599</v>
      </c>
      <c r="H3">
        <v>0.149016350409506</v>
      </c>
      <c r="I3">
        <v>0.14646147749071378</v>
      </c>
      <c r="J3">
        <v>0.15341253024159637</v>
      </c>
      <c r="K3">
        <v>0.16290599596702676</v>
      </c>
      <c r="L3">
        <v>0.14847979619325796</v>
      </c>
      <c r="M3">
        <v>0.14695639627524959</v>
      </c>
      <c r="N3">
        <v>0.1473955673506562</v>
      </c>
      <c r="O3">
        <v>0.14703044484388975</v>
      </c>
      <c r="P3">
        <v>0.22168816236138636</v>
      </c>
      <c r="Q3">
        <v>0.21723017871159367</v>
      </c>
      <c r="R3">
        <v>0.23129435273724303</v>
      </c>
      <c r="S3">
        <v>0.18584167981220281</v>
      </c>
      <c r="T3">
        <v>0.19909036773947658</v>
      </c>
      <c r="U3">
        <v>0.24103890458804281</v>
      </c>
      <c r="V3">
        <v>0.22235399284509044</v>
      </c>
      <c r="W3">
        <v>0.23444257354838163</v>
      </c>
    </row>
    <row r="4" spans="2:23" x14ac:dyDescent="0.55000000000000004">
      <c r="B4">
        <v>3.5250814531069888E-4</v>
      </c>
      <c r="C4">
        <v>1.2361959556587657E-3</v>
      </c>
      <c r="D4">
        <v>2.4962861057955952E-4</v>
      </c>
      <c r="E4">
        <v>3.8829802674628436E-4</v>
      </c>
      <c r="F4">
        <v>3.5804546222460731E-4</v>
      </c>
      <c r="G4">
        <v>4.2153434961610353E-4</v>
      </c>
      <c r="H4">
        <v>3.3951644499890469E-4</v>
      </c>
      <c r="I4">
        <v>2.7107068342625433E-4</v>
      </c>
      <c r="J4">
        <v>2.5697262649139636E-3</v>
      </c>
      <c r="K4">
        <v>1.6758650489676605E-2</v>
      </c>
      <c r="L4">
        <v>1.9431623014122888E-3</v>
      </c>
      <c r="M4">
        <v>5.8853199043382913E-4</v>
      </c>
      <c r="N4">
        <v>4.71538467796116E-4</v>
      </c>
      <c r="O4">
        <v>3.3703735941772761E-4</v>
      </c>
      <c r="P4">
        <v>9.0892977512472883E-2</v>
      </c>
      <c r="Q4">
        <v>8.51424638605707E-2</v>
      </c>
      <c r="R4">
        <v>0.10630843401292205</v>
      </c>
      <c r="S4">
        <v>5.0498953881809173E-2</v>
      </c>
      <c r="T4">
        <v>6.1408202043599508E-2</v>
      </c>
      <c r="U4">
        <v>0.11046480628282956</v>
      </c>
      <c r="V4">
        <v>8.9600678662173278E-2</v>
      </c>
      <c r="W4">
        <v>0.1088762634182521</v>
      </c>
    </row>
    <row r="5" spans="2:23" x14ac:dyDescent="0.55000000000000004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</row>
    <row r="6" spans="2:23" x14ac:dyDescent="0.55000000000000004">
      <c r="B6">
        <v>22</v>
      </c>
      <c r="C6">
        <v>22</v>
      </c>
      <c r="D6">
        <v>22</v>
      </c>
      <c r="E6">
        <v>22</v>
      </c>
      <c r="F6">
        <v>22</v>
      </c>
      <c r="G6">
        <v>22</v>
      </c>
      <c r="H6">
        <v>22</v>
      </c>
      <c r="I6">
        <v>22</v>
      </c>
      <c r="J6">
        <f t="shared" ref="J6:W6" si="2">RANK(J2,$B2:$W2)</f>
        <v>10</v>
      </c>
      <c r="K6">
        <f t="shared" si="2"/>
        <v>9</v>
      </c>
      <c r="L6">
        <v>22</v>
      </c>
      <c r="M6">
        <v>22</v>
      </c>
      <c r="N6">
        <v>22</v>
      </c>
      <c r="O6">
        <v>22</v>
      </c>
      <c r="P6">
        <f t="shared" si="2"/>
        <v>4</v>
      </c>
      <c r="Q6">
        <f t="shared" si="2"/>
        <v>6</v>
      </c>
      <c r="R6">
        <f t="shared" si="2"/>
        <v>3</v>
      </c>
      <c r="S6">
        <f t="shared" si="2"/>
        <v>8</v>
      </c>
      <c r="T6">
        <f t="shared" si="2"/>
        <v>7</v>
      </c>
      <c r="U6">
        <f t="shared" si="2"/>
        <v>1</v>
      </c>
      <c r="V6">
        <f t="shared" si="2"/>
        <v>5</v>
      </c>
      <c r="W6">
        <f t="shared" si="2"/>
        <v>2</v>
      </c>
    </row>
    <row r="7" spans="2:23" x14ac:dyDescent="0.55000000000000004">
      <c r="B7">
        <v>22</v>
      </c>
      <c r="C7">
        <v>22</v>
      </c>
      <c r="D7">
        <v>22</v>
      </c>
      <c r="E7">
        <v>22</v>
      </c>
      <c r="F7">
        <v>22</v>
      </c>
      <c r="G7">
        <v>22</v>
      </c>
      <c r="H7">
        <v>22</v>
      </c>
      <c r="I7">
        <f t="shared" ref="I7:W7" si="3">RANK(I3,$B3:$W3)</f>
        <v>22</v>
      </c>
      <c r="J7">
        <f t="shared" si="3"/>
        <v>10</v>
      </c>
      <c r="K7">
        <f t="shared" si="3"/>
        <v>9</v>
      </c>
      <c r="L7">
        <v>22</v>
      </c>
      <c r="M7">
        <v>22</v>
      </c>
      <c r="N7">
        <v>22</v>
      </c>
      <c r="O7">
        <v>22</v>
      </c>
      <c r="P7">
        <f t="shared" si="3"/>
        <v>5</v>
      </c>
      <c r="Q7">
        <f t="shared" si="3"/>
        <v>6</v>
      </c>
      <c r="R7">
        <f t="shared" si="3"/>
        <v>3</v>
      </c>
      <c r="S7">
        <f t="shared" si="3"/>
        <v>8</v>
      </c>
      <c r="T7">
        <f t="shared" si="3"/>
        <v>7</v>
      </c>
      <c r="U7">
        <f t="shared" si="3"/>
        <v>1</v>
      </c>
      <c r="V7">
        <f t="shared" si="3"/>
        <v>4</v>
      </c>
      <c r="W7">
        <f t="shared" si="3"/>
        <v>2</v>
      </c>
    </row>
    <row r="8" spans="2:23" x14ac:dyDescent="0.55000000000000004">
      <c r="B8">
        <v>22</v>
      </c>
      <c r="C8">
        <v>22</v>
      </c>
      <c r="D8">
        <v>22</v>
      </c>
      <c r="E8">
        <v>22</v>
      </c>
      <c r="F8">
        <v>22</v>
      </c>
      <c r="G8">
        <v>22</v>
      </c>
      <c r="H8">
        <v>22</v>
      </c>
      <c r="I8">
        <v>22</v>
      </c>
      <c r="J8">
        <f t="shared" ref="J8:W8" si="4">RANK(J4,$B4:$W4)</f>
        <v>10</v>
      </c>
      <c r="K8">
        <f t="shared" si="4"/>
        <v>9</v>
      </c>
      <c r="L8">
        <v>22</v>
      </c>
      <c r="M8">
        <v>22</v>
      </c>
      <c r="N8">
        <v>22</v>
      </c>
      <c r="O8">
        <v>22</v>
      </c>
      <c r="P8">
        <f t="shared" si="4"/>
        <v>4</v>
      </c>
      <c r="Q8">
        <f t="shared" si="4"/>
        <v>6</v>
      </c>
      <c r="R8">
        <f t="shared" si="4"/>
        <v>3</v>
      </c>
      <c r="S8">
        <f t="shared" si="4"/>
        <v>8</v>
      </c>
      <c r="T8">
        <f t="shared" si="4"/>
        <v>7</v>
      </c>
      <c r="U8">
        <f t="shared" si="4"/>
        <v>1</v>
      </c>
      <c r="V8">
        <f t="shared" si="4"/>
        <v>5</v>
      </c>
      <c r="W8">
        <f t="shared" si="4"/>
        <v>2</v>
      </c>
    </row>
    <row r="11" spans="2:23" x14ac:dyDescent="0.55000000000000004">
      <c r="B11">
        <f>CORREL(B6:W6,B7:W7)</f>
        <v>0.99936204146730445</v>
      </c>
    </row>
    <row r="12" spans="2:23" x14ac:dyDescent="0.55000000000000004">
      <c r="B12">
        <f>CORREL(B7:W7,B8:W8)</f>
        <v>0.99936204146730445</v>
      </c>
    </row>
    <row r="13" spans="2:23" x14ac:dyDescent="0.55000000000000004">
      <c r="B13">
        <f>CORREL(B8:W8,B6:W6)</f>
        <v>0.99999999999999978</v>
      </c>
    </row>
    <row r="15" spans="2:23" x14ac:dyDescent="0.55000000000000004">
      <c r="B15">
        <f>B6</f>
        <v>22</v>
      </c>
      <c r="C15">
        <f t="shared" ref="C15:I15" si="5">C6</f>
        <v>22</v>
      </c>
      <c r="D15">
        <f t="shared" si="5"/>
        <v>22</v>
      </c>
      <c r="E15">
        <f t="shared" si="5"/>
        <v>22</v>
      </c>
      <c r="F15">
        <f t="shared" si="5"/>
        <v>22</v>
      </c>
      <c r="G15">
        <f t="shared" si="5"/>
        <v>22</v>
      </c>
      <c r="H15">
        <f t="shared" si="5"/>
        <v>22</v>
      </c>
      <c r="I15">
        <f t="shared" si="5"/>
        <v>22</v>
      </c>
    </row>
    <row r="17" spans="2:23" x14ac:dyDescent="0.55000000000000004">
      <c r="B17" t="s">
        <v>0</v>
      </c>
    </row>
    <row r="18" spans="2:23" x14ac:dyDescent="0.55000000000000004">
      <c r="B18" t="s">
        <v>1</v>
      </c>
    </row>
    <row r="20" spans="2:23" x14ac:dyDescent="0.55000000000000004">
      <c r="B20">
        <v>0.1051599468751991</v>
      </c>
      <c r="C20">
        <v>0.10509244580466673</v>
      </c>
      <c r="D20">
        <v>0.10799363569594826</v>
      </c>
      <c r="E20">
        <v>0.1069810507666373</v>
      </c>
      <c r="F20">
        <v>0.10503101593680182</v>
      </c>
      <c r="G20">
        <v>0.10395283567371559</v>
      </c>
      <c r="H20">
        <v>0.107085391124131</v>
      </c>
      <c r="I20">
        <v>0.10390837110075898</v>
      </c>
      <c r="J20">
        <v>0.11102137418241159</v>
      </c>
      <c r="K20">
        <v>0.12401598402764087</v>
      </c>
      <c r="L20">
        <v>0.1059535023685273</v>
      </c>
      <c r="M20">
        <v>0.10429428977106131</v>
      </c>
      <c r="N20">
        <v>0.10497202734352643</v>
      </c>
      <c r="O20">
        <v>0.10482970306511684</v>
      </c>
      <c r="P20">
        <v>0.18729325973848276</v>
      </c>
      <c r="Q20">
        <v>0.18250727258945701</v>
      </c>
      <c r="R20">
        <v>0.19824838433553654</v>
      </c>
      <c r="S20">
        <v>0.14906682988525743</v>
      </c>
      <c r="T20">
        <v>0.16013578769970921</v>
      </c>
      <c r="U20">
        <v>0.20706712490391047</v>
      </c>
      <c r="V20">
        <v>0.18660987655252415</v>
      </c>
      <c r="W20">
        <v>0.20022031926601569</v>
      </c>
    </row>
    <row r="21" spans="2:23" x14ac:dyDescent="0.55000000000000004">
      <c r="B21">
        <v>0.1471573679133405</v>
      </c>
      <c r="C21">
        <v>0.14698279026735395</v>
      </c>
      <c r="D21">
        <v>0.14790862558633014</v>
      </c>
      <c r="E21">
        <v>0.14842727825870311</v>
      </c>
      <c r="F21">
        <v>0.14697995659417615</v>
      </c>
      <c r="G21">
        <v>0.14647805562521599</v>
      </c>
      <c r="H21">
        <v>0.149016350409506</v>
      </c>
      <c r="I21">
        <v>0.14646147749071378</v>
      </c>
      <c r="J21">
        <v>0.15341253024159637</v>
      </c>
      <c r="K21">
        <v>0.16290599596702676</v>
      </c>
      <c r="L21">
        <v>0.14847979619325796</v>
      </c>
      <c r="M21">
        <v>0.14695639627524959</v>
      </c>
      <c r="N21">
        <v>0.1473955673506562</v>
      </c>
      <c r="O21">
        <v>0.14703044484388975</v>
      </c>
      <c r="P21">
        <v>0.22168816236138636</v>
      </c>
      <c r="Q21">
        <v>0.21723017871159367</v>
      </c>
      <c r="R21">
        <v>0.23129435273724303</v>
      </c>
      <c r="S21">
        <v>0.18584167981220281</v>
      </c>
      <c r="T21">
        <v>0.19909036773947658</v>
      </c>
      <c r="U21">
        <v>0.24103890458804281</v>
      </c>
      <c r="V21">
        <v>0.22235399284509044</v>
      </c>
      <c r="W21">
        <v>0.23444257354838163</v>
      </c>
    </row>
    <row r="22" spans="2:23" x14ac:dyDescent="0.55000000000000004">
      <c r="B22">
        <v>3.5250814531069888E-4</v>
      </c>
      <c r="C22">
        <v>1.2361959556587657E-3</v>
      </c>
      <c r="D22">
        <v>2.4962861057955952E-4</v>
      </c>
      <c r="E22">
        <v>3.8829802674628436E-4</v>
      </c>
      <c r="F22">
        <v>3.5804546222460731E-4</v>
      </c>
      <c r="G22">
        <v>4.2153434961610353E-4</v>
      </c>
      <c r="H22">
        <v>3.3951644499890469E-4</v>
      </c>
      <c r="I22">
        <v>2.7107068342625433E-4</v>
      </c>
      <c r="J22">
        <v>2.5697262649139636E-3</v>
      </c>
      <c r="K22">
        <v>1.6758650489676605E-2</v>
      </c>
      <c r="L22">
        <v>1.9431623014122888E-3</v>
      </c>
      <c r="M22">
        <v>5.8853199043382913E-4</v>
      </c>
      <c r="N22">
        <v>4.71538467796116E-4</v>
      </c>
      <c r="O22">
        <v>3.3703735941772761E-4</v>
      </c>
      <c r="P22">
        <v>9.0892977512472883E-2</v>
      </c>
      <c r="Q22">
        <v>8.51424638605707E-2</v>
      </c>
      <c r="R22">
        <v>0.10630843401292205</v>
      </c>
      <c r="S22">
        <v>5.0498953881809173E-2</v>
      </c>
      <c r="T22">
        <v>6.1408202043599508E-2</v>
      </c>
      <c r="U22">
        <v>0.11046480628282956</v>
      </c>
      <c r="V22">
        <v>8.9600678662173278E-2</v>
      </c>
      <c r="W22">
        <v>0.1088762634182521</v>
      </c>
    </row>
    <row r="24" spans="2:23" x14ac:dyDescent="0.55000000000000004">
      <c r="B24">
        <f>IF(B6=22,0,B2)</f>
        <v>0</v>
      </c>
      <c r="C24">
        <f t="shared" ref="C24:W24" si="6">IF(C6=22,0,C2)</f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0.11102137418241159</v>
      </c>
      <c r="K24">
        <f t="shared" si="6"/>
        <v>0.12401598402764087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0.18729325973848276</v>
      </c>
      <c r="Q24">
        <f t="shared" si="6"/>
        <v>0.18250727258945701</v>
      </c>
      <c r="R24">
        <f t="shared" si="6"/>
        <v>0.19824838433553654</v>
      </c>
      <c r="S24">
        <f t="shared" si="6"/>
        <v>0.14906682988525743</v>
      </c>
      <c r="T24">
        <f t="shared" si="6"/>
        <v>0.16013578769970921</v>
      </c>
      <c r="U24">
        <f t="shared" si="6"/>
        <v>0.20706712490391047</v>
      </c>
      <c r="V24">
        <f t="shared" si="6"/>
        <v>0.18660987655252415</v>
      </c>
      <c r="W24">
        <f t="shared" si="6"/>
        <v>0.20022031926601569</v>
      </c>
    </row>
    <row r="25" spans="2:23" x14ac:dyDescent="0.55000000000000004">
      <c r="B25">
        <f t="shared" ref="B25:W25" si="7">IF(B7=22,0,B3)</f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0.15341253024159637</v>
      </c>
      <c r="K25">
        <f t="shared" si="7"/>
        <v>0.16290599596702676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0.22168816236138636</v>
      </c>
      <c r="Q25">
        <f t="shared" si="7"/>
        <v>0.21723017871159367</v>
      </c>
      <c r="R25">
        <f t="shared" si="7"/>
        <v>0.23129435273724303</v>
      </c>
      <c r="S25">
        <f t="shared" si="7"/>
        <v>0.18584167981220281</v>
      </c>
      <c r="T25">
        <f t="shared" si="7"/>
        <v>0.19909036773947658</v>
      </c>
      <c r="U25">
        <f t="shared" si="7"/>
        <v>0.24103890458804281</v>
      </c>
      <c r="V25">
        <f t="shared" si="7"/>
        <v>0.22235399284509044</v>
      </c>
      <c r="W25">
        <f t="shared" si="7"/>
        <v>0.23444257354838163</v>
      </c>
    </row>
    <row r="26" spans="2:23" x14ac:dyDescent="0.55000000000000004">
      <c r="B26">
        <f t="shared" ref="B26:W26" si="8">IF(B8=22,0,B4)</f>
        <v>0</v>
      </c>
      <c r="C26">
        <f t="shared" si="8"/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2.5697262649139636E-3</v>
      </c>
      <c r="K26">
        <f t="shared" si="8"/>
        <v>1.6758650489676605E-2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9.0892977512472883E-2</v>
      </c>
      <c r="Q26">
        <f t="shared" si="8"/>
        <v>8.51424638605707E-2</v>
      </c>
      <c r="R26">
        <f t="shared" si="8"/>
        <v>0.10630843401292205</v>
      </c>
      <c r="S26">
        <f t="shared" si="8"/>
        <v>5.0498953881809173E-2</v>
      </c>
      <c r="T26">
        <f t="shared" si="8"/>
        <v>6.1408202043599508E-2</v>
      </c>
      <c r="U26">
        <f t="shared" si="8"/>
        <v>0.11046480628282956</v>
      </c>
      <c r="V26">
        <f t="shared" si="8"/>
        <v>8.9600678662173278E-2</v>
      </c>
      <c r="W26">
        <f t="shared" si="8"/>
        <v>0.1088762634182521</v>
      </c>
    </row>
    <row r="27" spans="2:23" x14ac:dyDescent="0.55000000000000004">
      <c r="B27" t="s">
        <v>2</v>
      </c>
      <c r="C27" t="str">
        <f t="shared" ref="C27:W27" si="9">IF(C9=22,0,C5)</f>
        <v>X2</v>
      </c>
      <c r="D27" t="str">
        <f t="shared" si="9"/>
        <v>X3</v>
      </c>
      <c r="E27" t="str">
        <f t="shared" si="9"/>
        <v>X4</v>
      </c>
      <c r="F27" t="str">
        <f t="shared" si="9"/>
        <v>X5</v>
      </c>
      <c r="G27" t="str">
        <f t="shared" si="9"/>
        <v>X6</v>
      </c>
      <c r="H27" t="str">
        <f t="shared" si="9"/>
        <v>X7</v>
      </c>
      <c r="I27" t="str">
        <f t="shared" si="9"/>
        <v>X8</v>
      </c>
      <c r="J27" t="str">
        <f t="shared" si="9"/>
        <v>X9</v>
      </c>
      <c r="K27" t="str">
        <f t="shared" si="9"/>
        <v>X10</v>
      </c>
      <c r="L27" t="str">
        <f t="shared" si="9"/>
        <v>X11</v>
      </c>
      <c r="M27" t="str">
        <f t="shared" si="9"/>
        <v>X12</v>
      </c>
      <c r="N27" t="str">
        <f t="shared" si="9"/>
        <v>X13</v>
      </c>
      <c r="O27" t="str">
        <f t="shared" si="9"/>
        <v>X14</v>
      </c>
      <c r="P27" t="str">
        <f t="shared" si="9"/>
        <v>X15</v>
      </c>
      <c r="Q27" t="str">
        <f t="shared" si="9"/>
        <v>X16</v>
      </c>
      <c r="R27" t="str">
        <f t="shared" si="9"/>
        <v>X17</v>
      </c>
      <c r="S27" t="str">
        <f t="shared" si="9"/>
        <v>X18</v>
      </c>
      <c r="T27" t="str">
        <f t="shared" si="9"/>
        <v>X19</v>
      </c>
      <c r="U27" t="str">
        <f t="shared" si="9"/>
        <v>X20</v>
      </c>
      <c r="V27" t="str">
        <f t="shared" si="9"/>
        <v>X21</v>
      </c>
      <c r="W27" t="str">
        <f t="shared" si="9"/>
        <v>X22</v>
      </c>
    </row>
    <row r="29" spans="2:23" x14ac:dyDescent="0.55000000000000004">
      <c r="B29">
        <f>22-B6</f>
        <v>0</v>
      </c>
      <c r="C29">
        <f t="shared" ref="C29:W29" si="10">22-C6</f>
        <v>0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12</v>
      </c>
      <c r="K29">
        <f t="shared" si="10"/>
        <v>13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18</v>
      </c>
      <c r="Q29">
        <f t="shared" si="10"/>
        <v>16</v>
      </c>
      <c r="R29">
        <f t="shared" si="10"/>
        <v>19</v>
      </c>
      <c r="S29">
        <f t="shared" si="10"/>
        <v>14</v>
      </c>
      <c r="T29">
        <f t="shared" si="10"/>
        <v>15</v>
      </c>
      <c r="U29">
        <f t="shared" si="10"/>
        <v>21</v>
      </c>
      <c r="V29">
        <f t="shared" si="10"/>
        <v>17</v>
      </c>
      <c r="W29">
        <f t="shared" si="10"/>
        <v>20</v>
      </c>
    </row>
    <row r="30" spans="2:23" x14ac:dyDescent="0.55000000000000004">
      <c r="B30">
        <f t="shared" ref="B30:W30" si="11">22-B7</f>
        <v>0</v>
      </c>
      <c r="C30">
        <f t="shared" si="11"/>
        <v>0</v>
      </c>
      <c r="D30">
        <f t="shared" si="11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12</v>
      </c>
      <c r="K30">
        <f t="shared" si="11"/>
        <v>13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17</v>
      </c>
      <c r="Q30">
        <f t="shared" si="11"/>
        <v>16</v>
      </c>
      <c r="R30">
        <f t="shared" si="11"/>
        <v>19</v>
      </c>
      <c r="S30">
        <f t="shared" si="11"/>
        <v>14</v>
      </c>
      <c r="T30">
        <f t="shared" si="11"/>
        <v>15</v>
      </c>
      <c r="U30">
        <f t="shared" si="11"/>
        <v>21</v>
      </c>
      <c r="V30">
        <f t="shared" si="11"/>
        <v>18</v>
      </c>
      <c r="W30">
        <f t="shared" si="11"/>
        <v>20</v>
      </c>
    </row>
    <row r="31" spans="2:23" x14ac:dyDescent="0.55000000000000004">
      <c r="B31">
        <f t="shared" ref="B31:W31" si="12">22-B8</f>
        <v>0</v>
      </c>
      <c r="C31">
        <f t="shared" si="12"/>
        <v>0</v>
      </c>
      <c r="D31">
        <f t="shared" si="12"/>
        <v>0</v>
      </c>
      <c r="E31">
        <f t="shared" si="12"/>
        <v>0</v>
      </c>
      <c r="F31">
        <f t="shared" si="12"/>
        <v>0</v>
      </c>
      <c r="G31">
        <f t="shared" si="12"/>
        <v>0</v>
      </c>
      <c r="H31">
        <f t="shared" si="12"/>
        <v>0</v>
      </c>
      <c r="I31">
        <f t="shared" si="12"/>
        <v>0</v>
      </c>
      <c r="J31">
        <f t="shared" si="12"/>
        <v>12</v>
      </c>
      <c r="K31">
        <f t="shared" si="12"/>
        <v>13</v>
      </c>
      <c r="L31">
        <f t="shared" si="12"/>
        <v>0</v>
      </c>
      <c r="M31">
        <f t="shared" si="12"/>
        <v>0</v>
      </c>
      <c r="N31">
        <f t="shared" si="12"/>
        <v>0</v>
      </c>
      <c r="O31">
        <f t="shared" si="12"/>
        <v>0</v>
      </c>
      <c r="P31">
        <f t="shared" si="12"/>
        <v>18</v>
      </c>
      <c r="Q31">
        <f t="shared" si="12"/>
        <v>16</v>
      </c>
      <c r="R31">
        <f t="shared" si="12"/>
        <v>19</v>
      </c>
      <c r="S31">
        <f t="shared" si="12"/>
        <v>14</v>
      </c>
      <c r="T31">
        <f t="shared" si="12"/>
        <v>15</v>
      </c>
      <c r="U31">
        <f t="shared" si="12"/>
        <v>21</v>
      </c>
      <c r="V31">
        <f t="shared" si="12"/>
        <v>17</v>
      </c>
      <c r="W31">
        <f t="shared" si="12"/>
        <v>20</v>
      </c>
    </row>
    <row r="35" spans="2:23" x14ac:dyDescent="0.55000000000000004">
      <c r="B35" t="s">
        <v>25</v>
      </c>
    </row>
    <row r="36" spans="2:23" x14ac:dyDescent="0.55000000000000004">
      <c r="B36">
        <v>3.8854687815018812E-5</v>
      </c>
      <c r="C36">
        <v>4.7188160205622033E-5</v>
      </c>
      <c r="D36">
        <v>3.2907419708477556E-5</v>
      </c>
      <c r="E36">
        <v>4.2344742089684305E-5</v>
      </c>
      <c r="F36">
        <v>1.4614245385145673E-4</v>
      </c>
      <c r="G36">
        <v>5.9434474247997522E-5</v>
      </c>
      <c r="H36">
        <v>1.9188674305804116E-5</v>
      </c>
      <c r="I36">
        <v>3.310451275482854E-5</v>
      </c>
      <c r="J36">
        <v>9.5818287126561209E-4</v>
      </c>
      <c r="K36">
        <v>8.5020470699972528E-4</v>
      </c>
      <c r="L36">
        <v>1.1322643252082124E-3</v>
      </c>
      <c r="M36">
        <v>2.8537212547249745E-4</v>
      </c>
      <c r="N36">
        <v>2.6952868621899737E-4</v>
      </c>
      <c r="O36">
        <v>3.6872140886767458E-5</v>
      </c>
      <c r="P36">
        <v>5.9630295078256415E-2</v>
      </c>
      <c r="Q36">
        <v>5.5525386718597899E-2</v>
      </c>
      <c r="R36">
        <v>6.6142419006890801E-2</v>
      </c>
      <c r="S36">
        <v>3.4043715801918631E-2</v>
      </c>
      <c r="T36">
        <v>4.1328483971180698E-2</v>
      </c>
      <c r="U36">
        <v>7.0911887194593015E-2</v>
      </c>
      <c r="V36">
        <v>5.819879547759519E-2</v>
      </c>
      <c r="W36">
        <v>6.7615149758458185E-2</v>
      </c>
    </row>
    <row r="37" spans="2:23" x14ac:dyDescent="0.55000000000000004">
      <c r="B37" t="s">
        <v>24</v>
      </c>
    </row>
    <row r="38" spans="2:23" x14ac:dyDescent="0.55000000000000004">
      <c r="B38">
        <f>B4-B36</f>
        <v>3.1365345749568007E-4</v>
      </c>
      <c r="C38">
        <f t="shared" ref="C38:W38" si="13">C4-C36</f>
        <v>1.1890077954531436E-3</v>
      </c>
      <c r="D38">
        <f t="shared" si="13"/>
        <v>2.1672119087108197E-4</v>
      </c>
      <c r="E38">
        <f t="shared" si="13"/>
        <v>3.4595328465660008E-4</v>
      </c>
      <c r="F38">
        <f t="shared" si="13"/>
        <v>2.1190300837315058E-4</v>
      </c>
      <c r="G38">
        <f t="shared" si="13"/>
        <v>3.6209987536810602E-4</v>
      </c>
      <c r="H38">
        <f t="shared" si="13"/>
        <v>3.2032777069310056E-4</v>
      </c>
      <c r="I38">
        <f t="shared" si="13"/>
        <v>2.379661706714258E-4</v>
      </c>
      <c r="J38">
        <f t="shared" si="13"/>
        <v>1.6115433936483515E-3</v>
      </c>
      <c r="K38">
        <f t="shared" si="13"/>
        <v>1.5908445782676878E-2</v>
      </c>
      <c r="L38">
        <f t="shared" si="13"/>
        <v>8.1089797620407644E-4</v>
      </c>
      <c r="M38">
        <f t="shared" si="13"/>
        <v>3.0315986496133167E-4</v>
      </c>
      <c r="N38">
        <f t="shared" si="13"/>
        <v>2.0200978157711863E-4</v>
      </c>
      <c r="O38">
        <f t="shared" si="13"/>
        <v>3.0016521853096017E-4</v>
      </c>
      <c r="P38">
        <f t="shared" si="13"/>
        <v>3.1262682434216468E-2</v>
      </c>
      <c r="Q38">
        <f t="shared" si="13"/>
        <v>2.96170771419728E-2</v>
      </c>
      <c r="R38">
        <f t="shared" si="13"/>
        <v>4.0166015006031244E-2</v>
      </c>
      <c r="S38">
        <f t="shared" si="13"/>
        <v>1.6455238079890543E-2</v>
      </c>
      <c r="T38">
        <f t="shared" si="13"/>
        <v>2.007971807241881E-2</v>
      </c>
      <c r="U38">
        <f t="shared" si="13"/>
        <v>3.9552919088236549E-2</v>
      </c>
      <c r="V38">
        <f t="shared" si="13"/>
        <v>3.1401883184578087E-2</v>
      </c>
      <c r="W38">
        <f t="shared" si="13"/>
        <v>4.1261113659793916E-2</v>
      </c>
    </row>
    <row r="40" spans="2:23" x14ac:dyDescent="0.55000000000000004">
      <c r="B40">
        <f>B36/B4</f>
        <v>0.11022351775949032</v>
      </c>
      <c r="C40">
        <f t="shared" ref="C40:W40" si="14">C36/C4</f>
        <v>3.8172071336761156E-2</v>
      </c>
      <c r="D40">
        <f t="shared" si="14"/>
        <v>0.13182551323775277</v>
      </c>
      <c r="E40">
        <f t="shared" si="14"/>
        <v>0.10905216914056724</v>
      </c>
      <c r="F40">
        <f t="shared" si="14"/>
        <v>0.40816731189230759</v>
      </c>
      <c r="G40">
        <f t="shared" si="14"/>
        <v>0.1409955660840575</v>
      </c>
      <c r="H40">
        <f t="shared" si="14"/>
        <v>5.6517657946925134E-2</v>
      </c>
      <c r="I40">
        <f t="shared" si="14"/>
        <v>0.12212502044262832</v>
      </c>
      <c r="J40">
        <f t="shared" si="14"/>
        <v>0.37287351744357594</v>
      </c>
      <c r="K40">
        <f t="shared" si="14"/>
        <v>5.0732289424106958E-2</v>
      </c>
      <c r="L40">
        <f t="shared" si="14"/>
        <v>0.58269158699985257</v>
      </c>
      <c r="M40">
        <f t="shared" si="14"/>
        <v>0.48488804365951099</v>
      </c>
      <c r="N40">
        <f t="shared" si="14"/>
        <v>0.57159426987733331</v>
      </c>
      <c r="O40">
        <f t="shared" si="14"/>
        <v>0.10940075293275646</v>
      </c>
      <c r="P40">
        <f t="shared" si="14"/>
        <v>0.65604952890968482</v>
      </c>
      <c r="Q40">
        <f t="shared" si="14"/>
        <v>0.65214681606496938</v>
      </c>
      <c r="R40">
        <f t="shared" si="14"/>
        <v>0.62217470910023032</v>
      </c>
      <c r="S40">
        <f t="shared" si="14"/>
        <v>0.67414695127341873</v>
      </c>
      <c r="T40">
        <f t="shared" si="14"/>
        <v>0.67301244126700999</v>
      </c>
      <c r="U40">
        <f t="shared" si="14"/>
        <v>0.64194099080781553</v>
      </c>
      <c r="V40">
        <f t="shared" si="14"/>
        <v>0.64953520828815969</v>
      </c>
      <c r="W40">
        <f t="shared" si="14"/>
        <v>0.62102746398186115</v>
      </c>
    </row>
    <row r="42" spans="2:23" x14ac:dyDescent="0.55000000000000004">
      <c r="B42" t="s">
        <v>26</v>
      </c>
    </row>
    <row r="43" spans="2:23" x14ac:dyDescent="0.55000000000000004">
      <c r="B43">
        <v>3.5250814531069888E-4</v>
      </c>
      <c r="C43">
        <v>1.2361959556587657E-3</v>
      </c>
      <c r="D43">
        <v>2.4962861057955952E-4</v>
      </c>
      <c r="E43">
        <v>3.8829802674628436E-4</v>
      </c>
      <c r="F43">
        <v>3.5804546222460731E-4</v>
      </c>
      <c r="G43">
        <v>4.2153434961610353E-4</v>
      </c>
      <c r="H43">
        <v>3.3951644499890469E-4</v>
      </c>
      <c r="I43">
        <v>2.7107068342625433E-4</v>
      </c>
      <c r="J43">
        <v>2.5697262649139636E-3</v>
      </c>
      <c r="K43">
        <v>1.6758650489676605E-2</v>
      </c>
      <c r="L43">
        <v>1.9431623014122888E-3</v>
      </c>
      <c r="M43">
        <v>5.8853199043382913E-4</v>
      </c>
      <c r="N43">
        <v>4.71538467796116E-4</v>
      </c>
      <c r="O43">
        <v>3.3703735941772761E-4</v>
      </c>
      <c r="P43">
        <v>9.0892977512472883E-2</v>
      </c>
      <c r="Q43">
        <v>8.51424638605707E-2</v>
      </c>
      <c r="R43">
        <v>0.10630843401292205</v>
      </c>
      <c r="S43">
        <v>5.0498953881809173E-2</v>
      </c>
      <c r="T43">
        <v>6.1408202043599508E-2</v>
      </c>
      <c r="U43">
        <v>0.11046480628282956</v>
      </c>
      <c r="V43">
        <v>8.9600678662173278E-2</v>
      </c>
      <c r="W43">
        <v>0.1088762634182521</v>
      </c>
    </row>
    <row r="44" spans="2:23" x14ac:dyDescent="0.55000000000000004">
      <c r="B44">
        <f>IF(B8=22,0,B43)</f>
        <v>0</v>
      </c>
      <c r="C44">
        <f t="shared" ref="C44:W44" si="15">IF(C8=22,0,C43)</f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0</v>
      </c>
      <c r="I44">
        <f t="shared" si="15"/>
        <v>0</v>
      </c>
      <c r="J44">
        <f t="shared" si="15"/>
        <v>2.5697262649139636E-3</v>
      </c>
      <c r="K44">
        <f t="shared" si="15"/>
        <v>1.6758650489676605E-2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9.0892977512472883E-2</v>
      </c>
      <c r="Q44">
        <f t="shared" si="15"/>
        <v>8.51424638605707E-2</v>
      </c>
      <c r="R44">
        <f t="shared" si="15"/>
        <v>0.10630843401292205</v>
      </c>
      <c r="S44">
        <f t="shared" si="15"/>
        <v>5.0498953881809173E-2</v>
      </c>
      <c r="T44">
        <f t="shared" si="15"/>
        <v>6.1408202043599508E-2</v>
      </c>
      <c r="U44">
        <f t="shared" si="15"/>
        <v>0.11046480628282956</v>
      </c>
      <c r="V44">
        <f t="shared" si="15"/>
        <v>8.9600678662173278E-2</v>
      </c>
      <c r="W44">
        <f t="shared" si="15"/>
        <v>0.1088762634182521</v>
      </c>
    </row>
    <row r="45" spans="2:23" x14ac:dyDescent="0.55000000000000004">
      <c r="B45">
        <f>IF(B8=22,0,B36)</f>
        <v>0</v>
      </c>
      <c r="C45">
        <f t="shared" ref="C45:W45" si="16">IF(C8=22,0,C36)</f>
        <v>0</v>
      </c>
      <c r="D45">
        <f t="shared" si="16"/>
        <v>0</v>
      </c>
      <c r="E45">
        <f t="shared" si="16"/>
        <v>0</v>
      </c>
      <c r="F45">
        <f t="shared" si="16"/>
        <v>0</v>
      </c>
      <c r="G45">
        <f t="shared" si="16"/>
        <v>0</v>
      </c>
      <c r="H45">
        <f t="shared" si="16"/>
        <v>0</v>
      </c>
      <c r="I45">
        <f t="shared" si="16"/>
        <v>0</v>
      </c>
      <c r="J45">
        <f t="shared" si="16"/>
        <v>9.5818287126561209E-4</v>
      </c>
      <c r="K45">
        <f t="shared" si="16"/>
        <v>8.5020470699972528E-4</v>
      </c>
      <c r="L45">
        <f t="shared" si="16"/>
        <v>0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5.9630295078256415E-2</v>
      </c>
      <c r="Q45">
        <f t="shared" si="16"/>
        <v>5.5525386718597899E-2</v>
      </c>
      <c r="R45">
        <f t="shared" si="16"/>
        <v>6.6142419006890801E-2</v>
      </c>
      <c r="S45">
        <f t="shared" si="16"/>
        <v>3.4043715801918631E-2</v>
      </c>
      <c r="T45">
        <f t="shared" si="16"/>
        <v>4.1328483971180698E-2</v>
      </c>
      <c r="U45">
        <f t="shared" si="16"/>
        <v>7.0911887194593015E-2</v>
      </c>
      <c r="V45">
        <f t="shared" si="16"/>
        <v>5.819879547759519E-2</v>
      </c>
      <c r="W45">
        <f t="shared" si="16"/>
        <v>6.7615149758458185E-2</v>
      </c>
    </row>
    <row r="48" spans="2:23" x14ac:dyDescent="0.55000000000000004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t="s">
        <v>15</v>
      </c>
      <c r="P48" t="s">
        <v>16</v>
      </c>
      <c r="Q48" t="s">
        <v>17</v>
      </c>
      <c r="R48" t="s">
        <v>18</v>
      </c>
      <c r="S48" t="s">
        <v>19</v>
      </c>
      <c r="T48" t="s">
        <v>20</v>
      </c>
      <c r="U48" t="s">
        <v>21</v>
      </c>
      <c r="V48" t="s">
        <v>22</v>
      </c>
      <c r="W48" t="s">
        <v>23</v>
      </c>
    </row>
    <row r="49" spans="1:23" x14ac:dyDescent="0.55000000000000004">
      <c r="B49" s="1">
        <f>B44</f>
        <v>0</v>
      </c>
      <c r="C49" s="1">
        <f t="shared" ref="C49:W49" si="17">C44</f>
        <v>0</v>
      </c>
      <c r="D49" s="1">
        <f t="shared" si="17"/>
        <v>0</v>
      </c>
      <c r="E49" s="1">
        <f t="shared" si="17"/>
        <v>0</v>
      </c>
      <c r="F49" s="1">
        <f t="shared" si="17"/>
        <v>0</v>
      </c>
      <c r="G49" s="1">
        <f t="shared" si="17"/>
        <v>0</v>
      </c>
      <c r="H49" s="1">
        <f t="shared" si="17"/>
        <v>0</v>
      </c>
      <c r="I49" s="1">
        <f t="shared" si="17"/>
        <v>0</v>
      </c>
      <c r="J49" s="1">
        <f t="shared" si="17"/>
        <v>2.5697262649139636E-3</v>
      </c>
      <c r="K49" s="1">
        <f t="shared" si="17"/>
        <v>1.6758650489676605E-2</v>
      </c>
      <c r="L49" s="1">
        <f t="shared" si="17"/>
        <v>0</v>
      </c>
      <c r="M49" s="1">
        <f t="shared" si="17"/>
        <v>0</v>
      </c>
      <c r="N49" s="1">
        <f t="shared" si="17"/>
        <v>0</v>
      </c>
      <c r="O49" s="1">
        <f t="shared" si="17"/>
        <v>0</v>
      </c>
      <c r="P49" s="1">
        <f t="shared" si="17"/>
        <v>9.0892977512472883E-2</v>
      </c>
      <c r="Q49" s="1">
        <f t="shared" si="17"/>
        <v>8.51424638605707E-2</v>
      </c>
      <c r="R49" s="1">
        <f t="shared" si="17"/>
        <v>0.10630843401292205</v>
      </c>
      <c r="S49" s="1">
        <f t="shared" si="17"/>
        <v>5.0498953881809173E-2</v>
      </c>
      <c r="T49" s="1">
        <f t="shared" si="17"/>
        <v>6.1408202043599508E-2</v>
      </c>
      <c r="U49" s="1">
        <f t="shared" si="17"/>
        <v>0.11046480628282956</v>
      </c>
      <c r="V49" s="1">
        <f t="shared" si="17"/>
        <v>8.9600678662173278E-2</v>
      </c>
      <c r="W49" s="1">
        <f t="shared" si="17"/>
        <v>0.1088762634182521</v>
      </c>
    </row>
    <row r="50" spans="1:23" x14ac:dyDescent="0.55000000000000004">
      <c r="B50" s="1">
        <f t="shared" ref="B50:W50" si="18">B45</f>
        <v>0</v>
      </c>
      <c r="C50" s="1">
        <f t="shared" si="18"/>
        <v>0</v>
      </c>
      <c r="D50" s="1">
        <f t="shared" si="18"/>
        <v>0</v>
      </c>
      <c r="E50" s="1">
        <f t="shared" si="18"/>
        <v>0</v>
      </c>
      <c r="F50" s="1">
        <f t="shared" si="18"/>
        <v>0</v>
      </c>
      <c r="G50" s="1">
        <f t="shared" si="18"/>
        <v>0</v>
      </c>
      <c r="H50" s="1">
        <f t="shared" si="18"/>
        <v>0</v>
      </c>
      <c r="I50" s="1">
        <f t="shared" si="18"/>
        <v>0</v>
      </c>
      <c r="J50" s="1">
        <f t="shared" si="18"/>
        <v>9.5818287126561209E-4</v>
      </c>
      <c r="K50" s="1">
        <f t="shared" si="18"/>
        <v>8.5020470699972528E-4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1">
        <f t="shared" si="18"/>
        <v>0</v>
      </c>
      <c r="P50" s="1">
        <f t="shared" si="18"/>
        <v>5.9630295078256415E-2</v>
      </c>
      <c r="Q50" s="1">
        <f t="shared" si="18"/>
        <v>5.5525386718597899E-2</v>
      </c>
      <c r="R50" s="1">
        <f t="shared" si="18"/>
        <v>6.6142419006890801E-2</v>
      </c>
      <c r="S50" s="1">
        <f t="shared" si="18"/>
        <v>3.4043715801918631E-2</v>
      </c>
      <c r="T50" s="1">
        <f t="shared" si="18"/>
        <v>4.1328483971180698E-2</v>
      </c>
      <c r="U50" s="1">
        <f t="shared" si="18"/>
        <v>7.0911887194593015E-2</v>
      </c>
      <c r="V50" s="1">
        <f t="shared" si="18"/>
        <v>5.819879547759519E-2</v>
      </c>
      <c r="W50" s="1">
        <f t="shared" si="18"/>
        <v>6.7615149758458185E-2</v>
      </c>
    </row>
    <row r="52" spans="1:23" x14ac:dyDescent="0.55000000000000004">
      <c r="B52" t="s">
        <v>27</v>
      </c>
    </row>
    <row r="53" spans="1:23" x14ac:dyDescent="0.55000000000000004">
      <c r="B53">
        <v>3.9634095107923609E-2</v>
      </c>
      <c r="C53">
        <v>4.4096865370625217E-2</v>
      </c>
      <c r="D53">
        <v>3.927290195324315E-2</v>
      </c>
      <c r="E53">
        <v>6.4225959728974713E-2</v>
      </c>
      <c r="F53">
        <v>4.4226371851123103E-2</v>
      </c>
      <c r="G53">
        <v>0.13830925353237528</v>
      </c>
      <c r="H53">
        <v>7.9555196351695237E-2</v>
      </c>
      <c r="I53">
        <v>4.2380456308849818E-2</v>
      </c>
      <c r="J53">
        <v>3.7689780114126353E-2</v>
      </c>
      <c r="K53">
        <v>4.0749951708511693E-2</v>
      </c>
      <c r="L53">
        <v>3.2661255510127281E-2</v>
      </c>
      <c r="M53">
        <v>3.322350148294792E-2</v>
      </c>
      <c r="N53">
        <v>3.3612374888091621E-2</v>
      </c>
      <c r="O53">
        <v>0.14253479046899359</v>
      </c>
      <c r="P53">
        <v>0.10727987157516708</v>
      </c>
      <c r="Q53">
        <v>5.0964348628872558E-2</v>
      </c>
      <c r="R53">
        <v>6.3313793207779523E-2</v>
      </c>
      <c r="S53">
        <v>0.14378529200788032</v>
      </c>
      <c r="T53">
        <v>8.6562314238703239E-2</v>
      </c>
      <c r="U53">
        <v>0.18733905939782497</v>
      </c>
      <c r="V53">
        <v>6.5421650644206339E-2</v>
      </c>
      <c r="W53">
        <v>4.9634290523217009E-2</v>
      </c>
    </row>
    <row r="55" spans="1:23" x14ac:dyDescent="0.55000000000000004">
      <c r="B55">
        <f>RANK(B53,$B53:$W53)</f>
        <v>17</v>
      </c>
      <c r="C55">
        <f t="shared" ref="C55:W55" si="19">RANK(C53,$B53:$W53)</f>
        <v>14</v>
      </c>
      <c r="D55">
        <f t="shared" si="19"/>
        <v>18</v>
      </c>
      <c r="E55">
        <f t="shared" si="19"/>
        <v>9</v>
      </c>
      <c r="F55">
        <f t="shared" si="19"/>
        <v>13</v>
      </c>
      <c r="G55">
        <f t="shared" si="19"/>
        <v>4</v>
      </c>
      <c r="H55">
        <f t="shared" si="19"/>
        <v>7</v>
      </c>
      <c r="I55">
        <f t="shared" si="19"/>
        <v>15</v>
      </c>
      <c r="J55">
        <f t="shared" si="19"/>
        <v>19</v>
      </c>
      <c r="K55">
        <f t="shared" si="19"/>
        <v>16</v>
      </c>
      <c r="L55">
        <f t="shared" si="19"/>
        <v>22</v>
      </c>
      <c r="M55">
        <f t="shared" si="19"/>
        <v>21</v>
      </c>
      <c r="N55">
        <f t="shared" si="19"/>
        <v>20</v>
      </c>
      <c r="O55">
        <f t="shared" si="19"/>
        <v>3</v>
      </c>
      <c r="P55">
        <f t="shared" si="19"/>
        <v>5</v>
      </c>
      <c r="Q55">
        <f t="shared" si="19"/>
        <v>11</v>
      </c>
      <c r="R55">
        <f t="shared" si="19"/>
        <v>10</v>
      </c>
      <c r="S55">
        <f t="shared" si="19"/>
        <v>2</v>
      </c>
      <c r="T55">
        <f t="shared" si="19"/>
        <v>6</v>
      </c>
      <c r="U55">
        <f t="shared" si="19"/>
        <v>1</v>
      </c>
      <c r="V55">
        <f t="shared" si="19"/>
        <v>8</v>
      </c>
      <c r="W55">
        <f t="shared" si="19"/>
        <v>12</v>
      </c>
    </row>
    <row r="56" spans="1:23" x14ac:dyDescent="0.55000000000000004">
      <c r="B56">
        <v>22</v>
      </c>
      <c r="C56">
        <v>17</v>
      </c>
      <c r="D56">
        <v>19</v>
      </c>
      <c r="E56">
        <v>11</v>
      </c>
      <c r="F56">
        <v>14</v>
      </c>
      <c r="G56">
        <v>5</v>
      </c>
      <c r="H56">
        <v>8</v>
      </c>
      <c r="I56">
        <v>15</v>
      </c>
      <c r="J56">
        <v>13</v>
      </c>
      <c r="K56">
        <v>16</v>
      </c>
      <c r="L56">
        <v>18</v>
      </c>
      <c r="M56">
        <v>20</v>
      </c>
      <c r="N56">
        <v>21</v>
      </c>
      <c r="O56">
        <v>3</v>
      </c>
      <c r="P56">
        <v>4</v>
      </c>
      <c r="Q56">
        <v>12</v>
      </c>
      <c r="R56">
        <v>7</v>
      </c>
      <c r="S56">
        <v>2</v>
      </c>
      <c r="T56">
        <v>6</v>
      </c>
      <c r="U56">
        <v>1</v>
      </c>
      <c r="V56">
        <v>9</v>
      </c>
      <c r="W56">
        <v>10</v>
      </c>
    </row>
    <row r="59" spans="1:23" x14ac:dyDescent="0.55000000000000004">
      <c r="B59" s="2">
        <v>0.1051599468751991</v>
      </c>
      <c r="C59" s="2">
        <v>0.10509244580466673</v>
      </c>
      <c r="D59" s="2">
        <v>0.10799363569594826</v>
      </c>
      <c r="E59" s="2">
        <v>0.1069810507666373</v>
      </c>
      <c r="F59" s="2">
        <v>0.10503101593680182</v>
      </c>
      <c r="G59" s="2">
        <v>0.10395283567371559</v>
      </c>
      <c r="H59" s="2">
        <v>0.107085391124131</v>
      </c>
      <c r="I59" s="2">
        <v>0.10390837110075898</v>
      </c>
      <c r="J59" s="2">
        <v>0.11102137418241159</v>
      </c>
      <c r="K59" s="2">
        <v>0.12401598402764087</v>
      </c>
      <c r="L59" s="2">
        <v>0.1059535023685273</v>
      </c>
      <c r="M59" s="2">
        <v>0.10429428977106131</v>
      </c>
      <c r="N59" s="2">
        <v>0.10497202734352643</v>
      </c>
      <c r="O59" s="2">
        <v>0.10482970306511684</v>
      </c>
      <c r="P59" s="2">
        <v>0.18729325973848276</v>
      </c>
      <c r="Q59" s="2">
        <v>0.18250727258945701</v>
      </c>
      <c r="R59" s="2">
        <v>0.19824838433553654</v>
      </c>
      <c r="S59" s="2">
        <v>0.14906682988525743</v>
      </c>
      <c r="T59" s="2">
        <v>0.16013578769970921</v>
      </c>
      <c r="U59" s="2">
        <v>0.20706712490391047</v>
      </c>
      <c r="V59" s="2">
        <v>0.18660987655252415</v>
      </c>
      <c r="W59" s="2">
        <v>0.20022031926601569</v>
      </c>
    </row>
    <row r="60" spans="1:23" x14ac:dyDescent="0.55000000000000004">
      <c r="A60" t="s">
        <v>25</v>
      </c>
      <c r="B60" s="2">
        <f>B44</f>
        <v>0</v>
      </c>
      <c r="C60" s="2">
        <f t="shared" ref="C60:W60" si="20">C44</f>
        <v>0</v>
      </c>
      <c r="D60" s="2">
        <f t="shared" si="20"/>
        <v>0</v>
      </c>
      <c r="E60" s="2">
        <f t="shared" si="20"/>
        <v>0</v>
      </c>
      <c r="F60" s="2">
        <f t="shared" si="20"/>
        <v>0</v>
      </c>
      <c r="G60" s="2">
        <f t="shared" si="20"/>
        <v>0</v>
      </c>
      <c r="H60" s="2">
        <f t="shared" si="20"/>
        <v>0</v>
      </c>
      <c r="I60" s="2">
        <f t="shared" si="20"/>
        <v>0</v>
      </c>
      <c r="J60" s="2">
        <f t="shared" si="20"/>
        <v>2.5697262649139636E-3</v>
      </c>
      <c r="K60" s="2">
        <f t="shared" si="20"/>
        <v>1.6758650489676605E-2</v>
      </c>
      <c r="L60" s="2">
        <f t="shared" si="20"/>
        <v>0</v>
      </c>
      <c r="M60" s="2">
        <f t="shared" si="20"/>
        <v>0</v>
      </c>
      <c r="N60" s="2">
        <f t="shared" si="20"/>
        <v>0</v>
      </c>
      <c r="O60" s="2">
        <f t="shared" si="20"/>
        <v>0</v>
      </c>
      <c r="P60" s="2">
        <f t="shared" si="20"/>
        <v>9.0892977512472883E-2</v>
      </c>
      <c r="Q60" s="2">
        <f t="shared" si="20"/>
        <v>8.51424638605707E-2</v>
      </c>
      <c r="R60" s="2">
        <f t="shared" si="20"/>
        <v>0.10630843401292205</v>
      </c>
      <c r="S60" s="2">
        <f t="shared" si="20"/>
        <v>5.0498953881809173E-2</v>
      </c>
      <c r="T60" s="2">
        <f t="shared" si="20"/>
        <v>6.1408202043599508E-2</v>
      </c>
      <c r="U60" s="2">
        <f t="shared" si="20"/>
        <v>0.11046480628282956</v>
      </c>
      <c r="V60" s="2">
        <f t="shared" si="20"/>
        <v>8.9600678662173278E-2</v>
      </c>
      <c r="W60" s="2">
        <f t="shared" si="20"/>
        <v>0.1088762634182521</v>
      </c>
    </row>
    <row r="61" spans="1:23" x14ac:dyDescent="0.55000000000000004">
      <c r="A61" t="s">
        <v>29</v>
      </c>
      <c r="B61" s="2">
        <f>IF(B6=22,0,B59)</f>
        <v>0</v>
      </c>
      <c r="C61" s="2">
        <f t="shared" ref="C61:W61" si="21">IF(C6=22,0,C59)</f>
        <v>0</v>
      </c>
      <c r="D61" s="2">
        <f t="shared" si="21"/>
        <v>0</v>
      </c>
      <c r="E61" s="2">
        <f t="shared" si="21"/>
        <v>0</v>
      </c>
      <c r="F61" s="2">
        <f t="shared" si="21"/>
        <v>0</v>
      </c>
      <c r="G61" s="2">
        <f t="shared" si="21"/>
        <v>0</v>
      </c>
      <c r="H61" s="2">
        <f t="shared" si="21"/>
        <v>0</v>
      </c>
      <c r="I61" s="2">
        <f t="shared" si="21"/>
        <v>0</v>
      </c>
      <c r="J61" s="2">
        <f t="shared" si="21"/>
        <v>0.11102137418241159</v>
      </c>
      <c r="K61" s="2">
        <f t="shared" si="21"/>
        <v>0.12401598402764087</v>
      </c>
      <c r="L61" s="2">
        <f t="shared" si="21"/>
        <v>0</v>
      </c>
      <c r="M61" s="2">
        <f t="shared" si="21"/>
        <v>0</v>
      </c>
      <c r="N61" s="2">
        <f t="shared" si="21"/>
        <v>0</v>
      </c>
      <c r="O61" s="2">
        <f t="shared" si="21"/>
        <v>0</v>
      </c>
      <c r="P61" s="2">
        <f t="shared" si="21"/>
        <v>0.18729325973848276</v>
      </c>
      <c r="Q61" s="2">
        <f t="shared" si="21"/>
        <v>0.18250727258945701</v>
      </c>
      <c r="R61" s="2">
        <f t="shared" si="21"/>
        <v>0.19824838433553654</v>
      </c>
      <c r="S61" s="2">
        <f t="shared" si="21"/>
        <v>0.14906682988525743</v>
      </c>
      <c r="T61" s="2">
        <f t="shared" si="21"/>
        <v>0.16013578769970921</v>
      </c>
      <c r="U61" s="2">
        <f t="shared" si="21"/>
        <v>0.20706712490391047</v>
      </c>
      <c r="V61" s="2">
        <f t="shared" si="21"/>
        <v>0.18660987655252415</v>
      </c>
      <c r="W61" s="2">
        <f t="shared" si="21"/>
        <v>0.20022031926601569</v>
      </c>
    </row>
    <row r="62" spans="1:23" x14ac:dyDescent="0.55000000000000004">
      <c r="A62" t="s">
        <v>28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O62" t="s">
        <v>15</v>
      </c>
      <c r="P62" t="s">
        <v>16</v>
      </c>
      <c r="Q62" t="s">
        <v>17</v>
      </c>
      <c r="R62" t="s">
        <v>18</v>
      </c>
      <c r="S62" t="s">
        <v>19</v>
      </c>
      <c r="T62" t="s">
        <v>20</v>
      </c>
      <c r="U62" t="s">
        <v>21</v>
      </c>
      <c r="V62" t="s">
        <v>22</v>
      </c>
      <c r="W62" t="s">
        <v>23</v>
      </c>
    </row>
    <row r="64" spans="1:23" x14ac:dyDescent="0.55000000000000004">
      <c r="F64" t="e">
        <f>F60/F61</f>
        <v>#DIV/0!</v>
      </c>
      <c r="G64" t="e">
        <f t="shared" ref="G64:W64" si="22">G60/G61</f>
        <v>#DIV/0!</v>
      </c>
      <c r="H64" t="e">
        <f t="shared" si="22"/>
        <v>#DIV/0!</v>
      </c>
      <c r="I64" t="e">
        <f t="shared" si="22"/>
        <v>#DIV/0!</v>
      </c>
      <c r="J64" s="3">
        <f t="shared" si="22"/>
        <v>2.31462300285693E-2</v>
      </c>
      <c r="K64" s="3">
        <f t="shared" si="22"/>
        <v>0.13513298806661414</v>
      </c>
      <c r="L64" s="3" t="e">
        <f t="shared" si="22"/>
        <v>#DIV/0!</v>
      </c>
      <c r="M64" s="3" t="e">
        <f t="shared" si="22"/>
        <v>#DIV/0!</v>
      </c>
      <c r="N64" s="3" t="e">
        <f t="shared" si="22"/>
        <v>#DIV/0!</v>
      </c>
      <c r="O64" s="3" t="e">
        <f t="shared" si="22"/>
        <v>#DIV/0!</v>
      </c>
      <c r="P64" s="3">
        <f t="shared" si="22"/>
        <v>0.48529764306193712</v>
      </c>
      <c r="Q64" s="3">
        <f t="shared" si="22"/>
        <v>0.46651545800092775</v>
      </c>
      <c r="R64" s="3">
        <f t="shared" si="22"/>
        <v>0.53623858963205673</v>
      </c>
      <c r="S64" s="3">
        <f t="shared" si="22"/>
        <v>0.33876720877931188</v>
      </c>
      <c r="T64" s="3">
        <f t="shared" si="22"/>
        <v>0.38347581715308865</v>
      </c>
      <c r="U64" s="3">
        <f t="shared" si="22"/>
        <v>0.53347341512608903</v>
      </c>
      <c r="V64" s="3">
        <f t="shared" si="22"/>
        <v>0.4801497129598809</v>
      </c>
      <c r="W64" s="3">
        <f t="shared" si="22"/>
        <v>0.54378228851786758</v>
      </c>
    </row>
    <row r="65" spans="2:10" x14ac:dyDescent="0.55000000000000004">
      <c r="J65" s="4">
        <f>MIN(J64:K64,P64:W64)</f>
        <v>2.31462300285693E-2</v>
      </c>
    </row>
    <row r="66" spans="2:10" x14ac:dyDescent="0.55000000000000004">
      <c r="J66" s="4">
        <f>MAX(J64:K64,P64:W64)</f>
        <v>0.54378228851786758</v>
      </c>
    </row>
    <row r="69" spans="2:10" x14ac:dyDescent="0.55000000000000004">
      <c r="B69">
        <f>CORREL(B56:W56,B6:W6)</f>
        <v>0.54704728148204163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"/>
  <sheetViews>
    <sheetView workbookViewId="0">
      <selection sqref="A1:V1"/>
    </sheetView>
  </sheetViews>
  <sheetFormatPr defaultRowHeight="14.4" x14ac:dyDescent="0.55000000000000004"/>
  <sheetData>
    <row r="1" spans="1:22" x14ac:dyDescent="0.55000000000000004">
      <c r="A1">
        <v>0.1051599468751991</v>
      </c>
      <c r="B1">
        <v>0.10509244580466673</v>
      </c>
      <c r="C1">
        <v>0.10799363569594826</v>
      </c>
      <c r="D1">
        <v>0.1069810507666373</v>
      </c>
      <c r="E1">
        <v>0.10503101593680182</v>
      </c>
      <c r="F1">
        <v>0.10395283567371559</v>
      </c>
      <c r="G1">
        <v>0.107085391124131</v>
      </c>
      <c r="H1">
        <v>0.10390837110075898</v>
      </c>
      <c r="I1">
        <v>0.11102137418241159</v>
      </c>
      <c r="J1">
        <v>0.12401598402764087</v>
      </c>
      <c r="K1">
        <v>0.1059535023685273</v>
      </c>
      <c r="L1">
        <v>0.10429428977106131</v>
      </c>
      <c r="M1">
        <v>0.10497202734352643</v>
      </c>
      <c r="N1">
        <v>0.10482970306511684</v>
      </c>
      <c r="O1">
        <v>0.18729325973848276</v>
      </c>
      <c r="P1">
        <v>0.18250727258945701</v>
      </c>
      <c r="Q1">
        <v>0.19824838433553654</v>
      </c>
      <c r="R1">
        <v>0.14906682988525743</v>
      </c>
      <c r="S1">
        <v>0.16013578769970921</v>
      </c>
      <c r="T1">
        <v>0.20706712490391047</v>
      </c>
      <c r="U1">
        <v>0.18660987655252415</v>
      </c>
      <c r="V1">
        <v>0.20022031926601569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"/>
  <sheetViews>
    <sheetView workbookViewId="0">
      <selection sqref="A1:V1"/>
    </sheetView>
  </sheetViews>
  <sheetFormatPr defaultRowHeight="14.4" x14ac:dyDescent="0.55000000000000004"/>
  <sheetData>
    <row r="1" spans="1:22" x14ac:dyDescent="0.55000000000000004">
      <c r="A1">
        <v>0.1471573679133405</v>
      </c>
      <c r="B1">
        <v>0.14698279026735395</v>
      </c>
      <c r="C1">
        <v>0.14790862558633014</v>
      </c>
      <c r="D1">
        <v>0.14842727825870311</v>
      </c>
      <c r="E1">
        <v>0.14697995659417615</v>
      </c>
      <c r="F1">
        <v>0.14647805562521599</v>
      </c>
      <c r="G1">
        <v>0.149016350409506</v>
      </c>
      <c r="H1">
        <v>0.14646147749071378</v>
      </c>
      <c r="I1">
        <v>0.15341253024159637</v>
      </c>
      <c r="J1">
        <v>0.16290599596702676</v>
      </c>
      <c r="K1">
        <v>0.14847979619325796</v>
      </c>
      <c r="L1">
        <v>0.14695639627524959</v>
      </c>
      <c r="M1">
        <v>0.1473955673506562</v>
      </c>
      <c r="N1">
        <v>0.14703044484388975</v>
      </c>
      <c r="O1">
        <v>0.22168816236138636</v>
      </c>
      <c r="P1">
        <v>0.21723017871159367</v>
      </c>
      <c r="Q1">
        <v>0.23129435273724303</v>
      </c>
      <c r="R1">
        <v>0.18584167981220281</v>
      </c>
      <c r="S1">
        <v>0.19909036773947658</v>
      </c>
      <c r="T1">
        <v>0.24103890458804281</v>
      </c>
      <c r="U1">
        <v>0.22235399284509044</v>
      </c>
      <c r="V1">
        <v>0.23444257354838163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workbookViewId="0">
      <selection sqref="A1:V1"/>
    </sheetView>
  </sheetViews>
  <sheetFormatPr defaultRowHeight="14.4" x14ac:dyDescent="0.55000000000000004"/>
  <sheetData>
    <row r="1" spans="1:22" x14ac:dyDescent="0.55000000000000004">
      <c r="A1">
        <v>3.5250814531069888E-4</v>
      </c>
      <c r="B1">
        <v>1.2361959556587657E-3</v>
      </c>
      <c r="C1">
        <v>2.4962861057955952E-4</v>
      </c>
      <c r="D1">
        <v>3.8829802674628436E-4</v>
      </c>
      <c r="E1">
        <v>3.5804546222460731E-4</v>
      </c>
      <c r="F1">
        <v>4.2153434961610353E-4</v>
      </c>
      <c r="G1">
        <v>3.3951644499890469E-4</v>
      </c>
      <c r="H1">
        <v>2.7107068342625433E-4</v>
      </c>
      <c r="I1">
        <v>2.5697262649139636E-3</v>
      </c>
      <c r="J1">
        <v>1.6758650489676605E-2</v>
      </c>
      <c r="K1">
        <v>1.9431623014122888E-3</v>
      </c>
      <c r="L1">
        <v>5.8853199043382913E-4</v>
      </c>
      <c r="M1">
        <v>4.71538467796116E-4</v>
      </c>
      <c r="N1">
        <v>3.3703735941772761E-4</v>
      </c>
      <c r="O1">
        <v>9.0892977512472883E-2</v>
      </c>
      <c r="P1">
        <v>8.51424638605707E-2</v>
      </c>
      <c r="Q1">
        <v>0.10630843401292205</v>
      </c>
      <c r="R1">
        <v>5.0498953881809173E-2</v>
      </c>
      <c r="S1">
        <v>6.1408202043599508E-2</v>
      </c>
      <c r="T1">
        <v>0.11046480628282956</v>
      </c>
      <c r="U1">
        <v>8.9600678662173278E-2</v>
      </c>
      <c r="V1">
        <v>0.1088762634182521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sqref="A1:A3"/>
    </sheetView>
  </sheetViews>
  <sheetFormatPr defaultRowHeight="14.4" x14ac:dyDescent="0.55000000000000004"/>
  <sheetData>
    <row r="1" spans="1:1" x14ac:dyDescent="0.55000000000000004">
      <c r="A1">
        <v>328.15774299999998</v>
      </c>
    </row>
    <row r="2" spans="1:1" x14ac:dyDescent="0.55000000000000004">
      <c r="A2">
        <v>94.294191999999995</v>
      </c>
    </row>
    <row r="3" spans="1:1" x14ac:dyDescent="0.55000000000000004">
      <c r="A3">
        <v>0.24331700000000001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"/>
  <sheetViews>
    <sheetView workbookViewId="0">
      <selection sqref="A1:V1"/>
    </sheetView>
  </sheetViews>
  <sheetFormatPr defaultRowHeight="14.4" x14ac:dyDescent="0.55000000000000004"/>
  <sheetData>
    <row r="1" spans="1:22" x14ac:dyDescent="0.55000000000000004">
      <c r="A1">
        <v>3.8854687815018812E-5</v>
      </c>
      <c r="B1">
        <v>4.7188160205622033E-5</v>
      </c>
      <c r="C1">
        <v>3.2907419708477556E-5</v>
      </c>
      <c r="D1">
        <v>4.2344742089684305E-5</v>
      </c>
      <c r="E1">
        <v>1.4614245385145673E-4</v>
      </c>
      <c r="F1">
        <v>5.9434474247997522E-5</v>
      </c>
      <c r="G1">
        <v>1.9188674305804116E-5</v>
      </c>
      <c r="H1">
        <v>3.310451275482854E-5</v>
      </c>
      <c r="I1">
        <v>9.5818287126561209E-4</v>
      </c>
      <c r="J1">
        <v>8.5020470699972528E-4</v>
      </c>
      <c r="K1">
        <v>1.1322643252082124E-3</v>
      </c>
      <c r="L1">
        <v>2.8537212547249745E-4</v>
      </c>
      <c r="M1">
        <v>2.6952868621899737E-4</v>
      </c>
      <c r="N1">
        <v>3.6872140886767458E-5</v>
      </c>
      <c r="O1">
        <v>5.9630295078256415E-2</v>
      </c>
      <c r="P1">
        <v>5.5525386718597899E-2</v>
      </c>
      <c r="Q1">
        <v>6.6142419006890801E-2</v>
      </c>
      <c r="R1">
        <v>3.4043715801918631E-2</v>
      </c>
      <c r="S1">
        <v>4.1328483971180698E-2</v>
      </c>
      <c r="T1">
        <v>7.0911887194593015E-2</v>
      </c>
      <c r="U1">
        <v>5.819879547759519E-2</v>
      </c>
      <c r="V1">
        <v>6.7615149758458185E-2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"/>
  <sheetViews>
    <sheetView workbookViewId="0">
      <selection sqref="A1:V1"/>
    </sheetView>
  </sheetViews>
  <sheetFormatPr defaultRowHeight="14.4" x14ac:dyDescent="0.55000000000000004"/>
  <sheetData>
    <row r="1" spans="1:22" x14ac:dyDescent="0.55000000000000004">
      <c r="A1">
        <v>3.9634095107923609E-2</v>
      </c>
      <c r="B1">
        <v>4.4096865370625217E-2</v>
      </c>
      <c r="C1">
        <v>3.927290195324315E-2</v>
      </c>
      <c r="D1">
        <v>6.4225959728974713E-2</v>
      </c>
      <c r="E1">
        <v>4.4226371851123103E-2</v>
      </c>
      <c r="F1">
        <v>0.13830925353237528</v>
      </c>
      <c r="G1">
        <v>7.9555196351695237E-2</v>
      </c>
      <c r="H1">
        <v>4.2380456308849818E-2</v>
      </c>
      <c r="I1">
        <v>3.7689780114126353E-2</v>
      </c>
      <c r="J1">
        <v>4.0749951708511693E-2</v>
      </c>
      <c r="K1">
        <v>3.2661255510127281E-2</v>
      </c>
      <c r="L1">
        <v>3.322350148294792E-2</v>
      </c>
      <c r="M1">
        <v>3.3612374888091621E-2</v>
      </c>
      <c r="N1">
        <v>0.14253479046899359</v>
      </c>
      <c r="O1">
        <v>0.10727987157516708</v>
      </c>
      <c r="P1">
        <v>5.0964348628872558E-2</v>
      </c>
      <c r="Q1">
        <v>6.3313793207779523E-2</v>
      </c>
      <c r="R1">
        <v>0.14378529200788032</v>
      </c>
      <c r="S1">
        <v>8.6562314238703239E-2</v>
      </c>
      <c r="T1">
        <v>0.18733905939782497</v>
      </c>
      <c r="U1">
        <v>6.5421650644206339E-2</v>
      </c>
      <c r="V1">
        <v>4.9634290523217009E-2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Wsinkhornn</vt:lpstr>
      <vt:lpstr>Wswapn</vt:lpstr>
      <vt:lpstr> Wburesn</vt:lpstr>
      <vt:lpstr>T</vt:lpstr>
      <vt:lpstr>Advective</vt:lpstr>
      <vt:lpstr>Kuiper</vt:lpstr>
    </vt:vector>
  </TitlesOfParts>
  <Company>Universita' Luigi Bocconi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Universita' Luigi Bocconi</dc:creator>
  <cp:lastModifiedBy>Emanuele Borgonovo</cp:lastModifiedBy>
  <dcterms:created xsi:type="dcterms:W3CDTF">2022-03-16T06:39:53Z</dcterms:created>
  <dcterms:modified xsi:type="dcterms:W3CDTF">2024-06-11T09:30:46Z</dcterms:modified>
</cp:coreProperties>
</file>