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anuele/Desktop/repos/openmp-mpi-course/benchmark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0" i="1" l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B100" i="1"/>
  <c r="H94" i="1"/>
  <c r="C94" i="1"/>
  <c r="D94" i="1"/>
  <c r="E94" i="1"/>
  <c r="F94" i="1"/>
  <c r="G94" i="1"/>
  <c r="I94" i="1"/>
  <c r="J94" i="1"/>
  <c r="K94" i="1"/>
  <c r="L94" i="1"/>
  <c r="M94" i="1"/>
  <c r="N94" i="1"/>
  <c r="O94" i="1"/>
  <c r="P94" i="1"/>
  <c r="Q94" i="1"/>
  <c r="B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B95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B19" i="1"/>
  <c r="C13" i="1"/>
  <c r="D13" i="1"/>
  <c r="E13" i="1"/>
  <c r="F13" i="1"/>
  <c r="G13" i="1"/>
  <c r="H13" i="1"/>
  <c r="I13" i="1"/>
  <c r="J13" i="1"/>
  <c r="K13" i="1"/>
  <c r="L13" i="1"/>
  <c r="B13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B51" i="1"/>
  <c r="B18" i="1"/>
  <c r="B20" i="1"/>
  <c r="B21" i="1"/>
  <c r="B22" i="1"/>
  <c r="F22" i="1"/>
  <c r="F29" i="1"/>
  <c r="E22" i="1"/>
  <c r="E29" i="1"/>
  <c r="D22" i="1"/>
  <c r="D29" i="1"/>
  <c r="C22" i="1"/>
  <c r="C29" i="1"/>
  <c r="B29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B81" i="1"/>
  <c r="C65" i="1"/>
  <c r="C44" i="1"/>
  <c r="C71" i="1"/>
  <c r="D65" i="1"/>
  <c r="D44" i="1"/>
  <c r="D71" i="1"/>
  <c r="E65" i="1"/>
  <c r="E44" i="1"/>
  <c r="E71" i="1"/>
  <c r="F44" i="1"/>
  <c r="F65" i="1"/>
  <c r="F71" i="1"/>
  <c r="G65" i="1"/>
  <c r="G44" i="1"/>
  <c r="G71" i="1"/>
  <c r="H44" i="1"/>
  <c r="H65" i="1"/>
  <c r="H71" i="1"/>
  <c r="I44" i="1"/>
  <c r="I65" i="1"/>
  <c r="I71" i="1"/>
  <c r="J44" i="1"/>
  <c r="J65" i="1"/>
  <c r="J71" i="1"/>
  <c r="K44" i="1"/>
  <c r="K65" i="1"/>
  <c r="K71" i="1"/>
  <c r="L44" i="1"/>
  <c r="L65" i="1"/>
  <c r="L71" i="1"/>
  <c r="M44" i="1"/>
  <c r="M65" i="1"/>
  <c r="M71" i="1"/>
  <c r="N44" i="1"/>
  <c r="N65" i="1"/>
  <c r="N71" i="1"/>
  <c r="O44" i="1"/>
  <c r="O65" i="1"/>
  <c r="O71" i="1"/>
  <c r="P44" i="1"/>
  <c r="P65" i="1"/>
  <c r="P71" i="1"/>
  <c r="Q44" i="1"/>
  <c r="Q65" i="1"/>
  <c r="Q71" i="1"/>
  <c r="B44" i="1"/>
  <c r="B65" i="1"/>
  <c r="B71" i="1"/>
  <c r="C66" i="1"/>
  <c r="C45" i="1"/>
  <c r="C73" i="1"/>
  <c r="D45" i="1"/>
  <c r="D66" i="1"/>
  <c r="D73" i="1"/>
  <c r="E66" i="1"/>
  <c r="E45" i="1"/>
  <c r="E73" i="1"/>
  <c r="F45" i="1"/>
  <c r="F66" i="1"/>
  <c r="F73" i="1"/>
  <c r="G66" i="1"/>
  <c r="G45" i="1"/>
  <c r="G73" i="1"/>
  <c r="H45" i="1"/>
  <c r="H66" i="1"/>
  <c r="H73" i="1"/>
  <c r="I45" i="1"/>
  <c r="I66" i="1"/>
  <c r="I73" i="1"/>
  <c r="J45" i="1"/>
  <c r="J66" i="1"/>
  <c r="J73" i="1"/>
  <c r="K45" i="1"/>
  <c r="K66" i="1"/>
  <c r="K73" i="1"/>
  <c r="L45" i="1"/>
  <c r="L66" i="1"/>
  <c r="L73" i="1"/>
  <c r="M45" i="1"/>
  <c r="M66" i="1"/>
  <c r="M73" i="1"/>
  <c r="N45" i="1"/>
  <c r="N66" i="1"/>
  <c r="N73" i="1"/>
  <c r="O45" i="1"/>
  <c r="O66" i="1"/>
  <c r="O73" i="1"/>
  <c r="P45" i="1"/>
  <c r="P66" i="1"/>
  <c r="P73" i="1"/>
  <c r="Q45" i="1"/>
  <c r="Q66" i="1"/>
  <c r="Q73" i="1"/>
  <c r="B45" i="1"/>
  <c r="B66" i="1"/>
  <c r="B73" i="1"/>
  <c r="C43" i="1"/>
  <c r="C46" i="1"/>
  <c r="C64" i="1"/>
  <c r="C67" i="1"/>
  <c r="C75" i="1"/>
  <c r="D43" i="1"/>
  <c r="D46" i="1"/>
  <c r="D64" i="1"/>
  <c r="D67" i="1"/>
  <c r="D75" i="1"/>
  <c r="E43" i="1"/>
  <c r="E46" i="1"/>
  <c r="E64" i="1"/>
  <c r="E67" i="1"/>
  <c r="E75" i="1"/>
  <c r="F43" i="1"/>
  <c r="F46" i="1"/>
  <c r="F64" i="1"/>
  <c r="F67" i="1"/>
  <c r="F75" i="1"/>
  <c r="G43" i="1"/>
  <c r="G46" i="1"/>
  <c r="G64" i="1"/>
  <c r="G67" i="1"/>
  <c r="G75" i="1"/>
  <c r="H43" i="1"/>
  <c r="H46" i="1"/>
  <c r="H64" i="1"/>
  <c r="H67" i="1"/>
  <c r="H75" i="1"/>
  <c r="I43" i="1"/>
  <c r="I46" i="1"/>
  <c r="I64" i="1"/>
  <c r="I67" i="1"/>
  <c r="I75" i="1"/>
  <c r="J43" i="1"/>
  <c r="J46" i="1"/>
  <c r="J64" i="1"/>
  <c r="J67" i="1"/>
  <c r="J75" i="1"/>
  <c r="K43" i="1"/>
  <c r="K46" i="1"/>
  <c r="K64" i="1"/>
  <c r="K67" i="1"/>
  <c r="K75" i="1"/>
  <c r="L43" i="1"/>
  <c r="L46" i="1"/>
  <c r="L64" i="1"/>
  <c r="L67" i="1"/>
  <c r="L75" i="1"/>
  <c r="M43" i="1"/>
  <c r="M46" i="1"/>
  <c r="M64" i="1"/>
  <c r="M67" i="1"/>
  <c r="M75" i="1"/>
  <c r="N43" i="1"/>
  <c r="N46" i="1"/>
  <c r="N64" i="1"/>
  <c r="N67" i="1"/>
  <c r="N75" i="1"/>
  <c r="O43" i="1"/>
  <c r="O46" i="1"/>
  <c r="O64" i="1"/>
  <c r="O67" i="1"/>
  <c r="O75" i="1"/>
  <c r="P43" i="1"/>
  <c r="P46" i="1"/>
  <c r="P64" i="1"/>
  <c r="P67" i="1"/>
  <c r="P75" i="1"/>
  <c r="Q43" i="1"/>
  <c r="Q46" i="1"/>
  <c r="Q64" i="1"/>
  <c r="Q67" i="1"/>
  <c r="Q75" i="1"/>
  <c r="B43" i="1"/>
  <c r="B46" i="1"/>
  <c r="B64" i="1"/>
  <c r="B67" i="1"/>
  <c r="B75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B39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B26" i="1"/>
  <c r="B27" i="1"/>
  <c r="B28" i="1"/>
  <c r="B25" i="1"/>
  <c r="L8" i="1"/>
  <c r="K8" i="1"/>
  <c r="J8" i="1"/>
  <c r="C8" i="1"/>
  <c r="D8" i="1"/>
  <c r="E8" i="1"/>
  <c r="F8" i="1"/>
  <c r="G8" i="1"/>
  <c r="H8" i="1"/>
  <c r="I8" i="1"/>
  <c r="B8" i="1"/>
</calcChain>
</file>

<file path=xl/sharedStrings.xml><?xml version="1.0" encoding="utf-8"?>
<sst xmlns="http://schemas.openxmlformats.org/spreadsheetml/2006/main" count="139" uniqueCount="53">
  <si>
    <t>InitGrid</t>
  </si>
  <si>
    <t>GeneratingField</t>
  </si>
  <si>
    <t>ParticleGeneration</t>
  </si>
  <si>
    <t>SystemEvolution</t>
  </si>
  <si>
    <t>original</t>
  </si>
  <si>
    <t>overall</t>
  </si>
  <si>
    <t>10 timestep</t>
  </si>
  <si>
    <t>parallel
GeneratingField</t>
  </si>
  <si>
    <t>parallel
GeneratingField
dynamic</t>
  </si>
  <si>
    <t>parallel
ParticleGeneration
np - atomic</t>
  </si>
  <si>
    <t>parallel
ParticleGeneration
second for (bad)</t>
  </si>
  <si>
    <t>parallel
particleScreen
first for</t>
  </si>
  <si>
    <t>parallel
particleStats</t>
  </si>
  <si>
    <t>parallel
systemevolution
n^2</t>
  </si>
  <si>
    <t>parallel
systemevolution
n^2 + n</t>
  </si>
  <si>
    <t>parallel
systemevolution
n^2 + n
inline</t>
  </si>
  <si>
    <t>parallel
systemevolution
n^2 + n
guided</t>
  </si>
  <si>
    <t>1 thread</t>
  </si>
  <si>
    <t>2 threads</t>
  </si>
  <si>
    <t>4 threads</t>
  </si>
  <si>
    <t>8 threads</t>
  </si>
  <si>
    <t>16 threads</t>
  </si>
  <si>
    <t>speedup</t>
  </si>
  <si>
    <t>2 nodes</t>
  </si>
  <si>
    <t>4 nodes</t>
  </si>
  <si>
    <t>6 nodes</t>
  </si>
  <si>
    <t>8 nodes</t>
  </si>
  <si>
    <t>10 nodes</t>
  </si>
  <si>
    <t>12 nodes</t>
  </si>
  <si>
    <t>14 nodes</t>
  </si>
  <si>
    <t>16 nodes</t>
  </si>
  <si>
    <t>18 nodes</t>
  </si>
  <si>
    <t>20 nodes</t>
  </si>
  <si>
    <t>22 nodes</t>
  </si>
  <si>
    <t>24 nodes</t>
  </si>
  <si>
    <t>26 nodes</t>
  </si>
  <si>
    <t>28 nodes</t>
  </si>
  <si>
    <t>30 nodes</t>
  </si>
  <si>
    <t>32 nodes</t>
  </si>
  <si>
    <t>node compt</t>
  </si>
  <si>
    <t>node comm</t>
  </si>
  <si>
    <t>InitMPI</t>
  </si>
  <si>
    <t>overallComm</t>
  </si>
  <si>
    <t>overallCompt</t>
  </si>
  <si>
    <t>v1</t>
  </si>
  <si>
    <t>comm speedup</t>
  </si>
  <si>
    <t>comp speedup</t>
  </si>
  <si>
    <t>bodies</t>
  </si>
  <si>
    <t>mpairs/s</t>
  </si>
  <si>
    <t>timestep</t>
  </si>
  <si>
    <t>v2 blocking</t>
  </si>
  <si>
    <t>2 nonblocking</t>
  </si>
  <si>
    <t>compt and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</si>
</sst>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0"/>
  <sheetViews>
    <sheetView tabSelected="1" workbookViewId="0">
      <selection activeCell="G110" sqref="G110"/>
    </sheetView>
  </sheetViews>
  <sheetFormatPr baseColWidth="10" defaultRowHeight="16" x14ac:dyDescent="0.2"/>
  <cols>
    <col min="1" max="1" width="16.33203125" bestFit="1" customWidth="1"/>
    <col min="3" max="3" width="16.1640625" customWidth="1"/>
    <col min="4" max="4" width="15.33203125" customWidth="1"/>
    <col min="5" max="5" width="19.5" customWidth="1"/>
    <col min="6" max="6" width="17.5" customWidth="1"/>
    <col min="7" max="7" width="14.33203125" customWidth="1"/>
  </cols>
  <sheetData>
    <row r="3" spans="1:12" ht="80" x14ac:dyDescent="0.2">
      <c r="A3" t="s">
        <v>6</v>
      </c>
      <c r="B3" t="s">
        <v>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">
      <c r="A4" t="s">
        <v>0</v>
      </c>
      <c r="B4">
        <v>2.9999999999999997E-4</v>
      </c>
      <c r="C4">
        <v>2.9999999999999997E-4</v>
      </c>
      <c r="D4">
        <v>2.9999999999999997E-4</v>
      </c>
      <c r="E4">
        <v>2.9999999999999997E-4</v>
      </c>
      <c r="F4">
        <v>2.9999999999999997E-4</v>
      </c>
      <c r="G4">
        <v>2.9999999999999997E-4</v>
      </c>
      <c r="H4">
        <v>2.9999999999999997E-4</v>
      </c>
      <c r="I4">
        <v>2.9999999999999997E-4</v>
      </c>
      <c r="J4">
        <v>2.9999999999999997E-4</v>
      </c>
      <c r="K4">
        <v>2.9999999999999997E-4</v>
      </c>
      <c r="L4">
        <v>2.9999999999999997E-4</v>
      </c>
    </row>
    <row r="5" spans="1:12" x14ac:dyDescent="0.2">
      <c r="A5" t="s">
        <v>1</v>
      </c>
      <c r="B5">
        <v>1.6145</v>
      </c>
      <c r="C5">
        <v>0.237677</v>
      </c>
      <c r="D5">
        <v>0.11939</v>
      </c>
      <c r="E5">
        <v>0.11939</v>
      </c>
      <c r="F5">
        <v>0.11939</v>
      </c>
      <c r="G5">
        <v>0.11939</v>
      </c>
      <c r="H5">
        <v>0.11939</v>
      </c>
      <c r="I5">
        <v>0.11939</v>
      </c>
      <c r="J5">
        <v>0.11939</v>
      </c>
      <c r="K5">
        <v>0.11939</v>
      </c>
      <c r="L5">
        <v>0.11939</v>
      </c>
    </row>
    <row r="6" spans="1:12" x14ac:dyDescent="0.2">
      <c r="A6" t="s">
        <v>2</v>
      </c>
      <c r="B6">
        <v>2.25933E-2</v>
      </c>
      <c r="C6">
        <v>2.25933E-2</v>
      </c>
      <c r="D6">
        <v>2.25933E-2</v>
      </c>
      <c r="E6">
        <v>1.031E-2</v>
      </c>
      <c r="F6">
        <v>2.43273E-2</v>
      </c>
      <c r="G6">
        <v>1.031E-2</v>
      </c>
      <c r="H6">
        <v>1.031E-2</v>
      </c>
      <c r="I6">
        <v>1.031E-2</v>
      </c>
      <c r="J6">
        <v>1.031E-2</v>
      </c>
      <c r="K6">
        <v>1.031E-2</v>
      </c>
      <c r="L6">
        <v>1.031E-2</v>
      </c>
    </row>
    <row r="7" spans="1:12" x14ac:dyDescent="0.2">
      <c r="A7" t="s">
        <v>3</v>
      </c>
      <c r="B7">
        <v>93.59</v>
      </c>
      <c r="C7">
        <v>93.59</v>
      </c>
      <c r="D7">
        <v>93.59</v>
      </c>
      <c r="E7">
        <v>93.59</v>
      </c>
      <c r="F7">
        <v>93.59</v>
      </c>
      <c r="G7">
        <v>93.59</v>
      </c>
      <c r="H7">
        <v>93.59</v>
      </c>
      <c r="I7">
        <v>15.2639</v>
      </c>
      <c r="J7">
        <v>15.2639</v>
      </c>
      <c r="K7">
        <v>14.717460000000001</v>
      </c>
      <c r="L7">
        <v>13.7576</v>
      </c>
    </row>
    <row r="8" spans="1:12" x14ac:dyDescent="0.2">
      <c r="A8" t="s">
        <v>5</v>
      </c>
      <c r="B8">
        <f>SUM(B4:B7)</f>
        <v>95.227393300000003</v>
      </c>
      <c r="C8">
        <f t="shared" ref="C8:K8" si="0">SUM(C4:C7)</f>
        <v>93.850570300000001</v>
      </c>
      <c r="D8">
        <f t="shared" si="0"/>
        <v>93.732283300000006</v>
      </c>
      <c r="E8">
        <f t="shared" si="0"/>
        <v>93.72</v>
      </c>
      <c r="F8">
        <f t="shared" si="0"/>
        <v>93.734017300000005</v>
      </c>
      <c r="G8">
        <f t="shared" si="0"/>
        <v>93.72</v>
      </c>
      <c r="H8">
        <f t="shared" si="0"/>
        <v>93.72</v>
      </c>
      <c r="I8">
        <f t="shared" si="0"/>
        <v>15.3939</v>
      </c>
      <c r="J8">
        <f t="shared" si="0"/>
        <v>15.3939</v>
      </c>
      <c r="K8">
        <f t="shared" si="0"/>
        <v>14.847460000000002</v>
      </c>
      <c r="L8">
        <f>SUM(L4:L7)</f>
        <v>13.887600000000001</v>
      </c>
    </row>
    <row r="10" spans="1:12" x14ac:dyDescent="0.2">
      <c r="A10" t="s">
        <v>47</v>
      </c>
      <c r="B10" t="s">
        <v>49</v>
      </c>
    </row>
    <row r="11" spans="1:12" x14ac:dyDescent="0.2">
      <c r="A11">
        <v>21352</v>
      </c>
      <c r="B11">
        <v>10</v>
      </c>
    </row>
    <row r="13" spans="1:12" x14ac:dyDescent="0.2">
      <c r="A13" t="s">
        <v>48</v>
      </c>
      <c r="B13">
        <f>$A$11*$A$11/(B7/$B$11)/1000000</f>
        <v>48.713313815578587</v>
      </c>
      <c r="C13">
        <f t="shared" ref="C13:L13" si="1">$A$11*$A$11/(C7/$B$11)/1000000</f>
        <v>48.713313815578587</v>
      </c>
      <c r="D13">
        <f t="shared" si="1"/>
        <v>48.713313815578587</v>
      </c>
      <c r="E13">
        <f t="shared" si="1"/>
        <v>48.713313815578587</v>
      </c>
      <c r="F13">
        <f t="shared" si="1"/>
        <v>48.713313815578587</v>
      </c>
      <c r="G13">
        <f t="shared" si="1"/>
        <v>48.713313815578587</v>
      </c>
      <c r="H13">
        <f t="shared" si="1"/>
        <v>48.713313815578587</v>
      </c>
      <c r="I13">
        <f t="shared" si="1"/>
        <v>298.68375972064808</v>
      </c>
      <c r="J13">
        <f t="shared" si="1"/>
        <v>298.68375972064808</v>
      </c>
      <c r="K13">
        <f t="shared" si="1"/>
        <v>309.77349624187866</v>
      </c>
      <c r="L13">
        <f t="shared" si="1"/>
        <v>331.3862185264872</v>
      </c>
    </row>
    <row r="17" spans="1:6" x14ac:dyDescent="0.2">
      <c r="A17" t="s">
        <v>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</row>
    <row r="18" spans="1:6" x14ac:dyDescent="0.2">
      <c r="A18" t="s">
        <v>0</v>
      </c>
      <c r="B18">
        <f>B4</f>
        <v>2.9999999999999997E-4</v>
      </c>
      <c r="C18">
        <v>2.9999999999999997E-4</v>
      </c>
      <c r="D18">
        <v>2.9999999999999997E-4</v>
      </c>
      <c r="E18">
        <v>2.9999999999999997E-4</v>
      </c>
      <c r="F18">
        <v>2.9999999999999997E-4</v>
      </c>
    </row>
    <row r="19" spans="1:6" x14ac:dyDescent="0.2">
      <c r="A19" t="s">
        <v>1</v>
      </c>
      <c r="B19">
        <f>B5</f>
        <v>1.6145</v>
      </c>
      <c r="C19">
        <v>0.89280000000000004</v>
      </c>
      <c r="D19">
        <v>0.4703</v>
      </c>
      <c r="E19">
        <v>0.23899999999999999</v>
      </c>
      <c r="F19">
        <v>0.11939</v>
      </c>
    </row>
    <row r="20" spans="1:6" x14ac:dyDescent="0.2">
      <c r="A20" t="s">
        <v>2</v>
      </c>
      <c r="B20">
        <f>B6</f>
        <v>2.25933E-2</v>
      </c>
      <c r="C20">
        <v>1.43E-2</v>
      </c>
      <c r="D20">
        <v>1.4189999999999999E-2</v>
      </c>
      <c r="E20">
        <v>1.0500000000000001E-2</v>
      </c>
      <c r="F20">
        <v>1.031E-2</v>
      </c>
    </row>
    <row r="21" spans="1:6" x14ac:dyDescent="0.2">
      <c r="A21" t="s">
        <v>3</v>
      </c>
      <c r="B21">
        <f>B7</f>
        <v>93.59</v>
      </c>
      <c r="C21">
        <v>52.101999999999997</v>
      </c>
      <c r="D21">
        <v>30.344999999999999</v>
      </c>
      <c r="E21">
        <v>20.496500000000001</v>
      </c>
      <c r="F21">
        <v>13.7576</v>
      </c>
    </row>
    <row r="22" spans="1:6" x14ac:dyDescent="0.2">
      <c r="A22" t="s">
        <v>5</v>
      </c>
      <c r="B22">
        <f>SUM(B18:B21)</f>
        <v>95.227393300000003</v>
      </c>
      <c r="C22">
        <f>SUM(C18:C21)</f>
        <v>53.009399999999999</v>
      </c>
      <c r="D22">
        <f>SUM(D18:D21)</f>
        <v>30.829789999999999</v>
      </c>
      <c r="E22">
        <f>SUM(E18:E21)</f>
        <v>20.746300000000002</v>
      </c>
      <c r="F22">
        <f>SUM(F18:F21)</f>
        <v>13.887600000000001</v>
      </c>
    </row>
    <row r="24" spans="1:6" x14ac:dyDescent="0.2">
      <c r="A24" t="s">
        <v>22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</row>
    <row r="25" spans="1:6" x14ac:dyDescent="0.2">
      <c r="A25" t="s">
        <v>0</v>
      </c>
      <c r="B25">
        <f>$B18/B18</f>
        <v>1</v>
      </c>
      <c r="C25">
        <f t="shared" ref="C25:F25" si="2">$B18/C18</f>
        <v>1</v>
      </c>
      <c r="D25">
        <f t="shared" si="2"/>
        <v>1</v>
      </c>
      <c r="E25">
        <f t="shared" si="2"/>
        <v>1</v>
      </c>
      <c r="F25">
        <f t="shared" si="2"/>
        <v>1</v>
      </c>
    </row>
    <row r="26" spans="1:6" x14ac:dyDescent="0.2">
      <c r="A26" t="s">
        <v>1</v>
      </c>
      <c r="B26">
        <f t="shared" ref="B26:F29" si="3">$B19/B19</f>
        <v>1</v>
      </c>
      <c r="C26">
        <f t="shared" si="3"/>
        <v>1.8083557347670252</v>
      </c>
      <c r="D26">
        <f t="shared" si="3"/>
        <v>3.4329151605358281</v>
      </c>
      <c r="E26">
        <f t="shared" si="3"/>
        <v>6.7552301255230134</v>
      </c>
      <c r="F26">
        <f t="shared" si="3"/>
        <v>13.522908116257645</v>
      </c>
    </row>
    <row r="27" spans="1:6" x14ac:dyDescent="0.2">
      <c r="A27" t="s">
        <v>2</v>
      </c>
      <c r="B27">
        <f t="shared" si="3"/>
        <v>1</v>
      </c>
      <c r="C27">
        <f t="shared" si="3"/>
        <v>1.5799510489510489</v>
      </c>
      <c r="D27">
        <f t="shared" si="3"/>
        <v>1.5921987315010571</v>
      </c>
      <c r="E27">
        <f t="shared" si="3"/>
        <v>2.1517428571428572</v>
      </c>
      <c r="F27">
        <f t="shared" si="3"/>
        <v>2.1913967022308438</v>
      </c>
    </row>
    <row r="28" spans="1:6" x14ac:dyDescent="0.2">
      <c r="A28" t="s">
        <v>3</v>
      </c>
      <c r="B28">
        <f t="shared" si="3"/>
        <v>1</v>
      </c>
      <c r="C28">
        <f t="shared" si="3"/>
        <v>1.7962842117385132</v>
      </c>
      <c r="D28">
        <f t="shared" si="3"/>
        <v>3.0841983852364478</v>
      </c>
      <c r="E28">
        <f t="shared" si="3"/>
        <v>4.5661454394652745</v>
      </c>
      <c r="F28">
        <f t="shared" si="3"/>
        <v>6.8027853695411995</v>
      </c>
    </row>
    <row r="29" spans="1:6" x14ac:dyDescent="0.2">
      <c r="A29" t="s">
        <v>5</v>
      </c>
      <c r="B29">
        <f t="shared" si="3"/>
        <v>1</v>
      </c>
      <c r="C29">
        <f t="shared" si="3"/>
        <v>1.7964246586454478</v>
      </c>
      <c r="D29">
        <f t="shared" si="3"/>
        <v>3.0888109617353865</v>
      </c>
      <c r="E29">
        <f t="shared" si="3"/>
        <v>4.5900904402230758</v>
      </c>
      <c r="F29">
        <f t="shared" si="3"/>
        <v>6.8570086480025347</v>
      </c>
    </row>
    <row r="32" spans="1:6" x14ac:dyDescent="0.2">
      <c r="A32" t="s">
        <v>44</v>
      </c>
    </row>
    <row r="33" spans="1:17" x14ac:dyDescent="0.2">
      <c r="A33" t="s">
        <v>6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s="2" t="s">
        <v>36</v>
      </c>
      <c r="P33" s="2" t="s">
        <v>37</v>
      </c>
      <c r="Q33" s="2" t="s">
        <v>38</v>
      </c>
    </row>
    <row r="34" spans="1:17" x14ac:dyDescent="0.2">
      <c r="A34" t="s">
        <v>41</v>
      </c>
      <c r="B34">
        <v>0.32600000000000001</v>
      </c>
      <c r="C34">
        <v>0.32600000000000001</v>
      </c>
      <c r="D34">
        <v>0.35</v>
      </c>
      <c r="E34">
        <v>0.38</v>
      </c>
      <c r="F34">
        <v>0.42199999999999999</v>
      </c>
      <c r="G34">
        <v>0.45900000000000002</v>
      </c>
      <c r="H34">
        <v>0.48</v>
      </c>
      <c r="I34">
        <v>0.45600000000000002</v>
      </c>
      <c r="J34">
        <v>0.496</v>
      </c>
      <c r="K34">
        <v>0.52</v>
      </c>
      <c r="L34">
        <v>0.59</v>
      </c>
      <c r="M34">
        <v>0.61</v>
      </c>
      <c r="N34">
        <v>0.61899999999999999</v>
      </c>
      <c r="O34" s="2">
        <v>0.66300000000000003</v>
      </c>
      <c r="P34" s="2">
        <v>0.7</v>
      </c>
      <c r="Q34" s="2">
        <v>0.746</v>
      </c>
    </row>
    <row r="35" spans="1:17" x14ac:dyDescent="0.2">
      <c r="A35" t="s">
        <v>0</v>
      </c>
      <c r="B35">
        <v>2.9999999999999997E-4</v>
      </c>
      <c r="C35">
        <v>2.9999999999999997E-4</v>
      </c>
      <c r="D35">
        <v>2.9999999999999997E-4</v>
      </c>
      <c r="E35">
        <v>2.9999999999999997E-4</v>
      </c>
      <c r="F35">
        <v>2.9999999999999997E-4</v>
      </c>
      <c r="G35">
        <v>2.9999999999999997E-4</v>
      </c>
      <c r="H35">
        <v>2.9999999999999997E-4</v>
      </c>
      <c r="I35">
        <v>2.9999999999999997E-4</v>
      </c>
      <c r="J35">
        <v>2.9999999999999997E-4</v>
      </c>
      <c r="K35">
        <v>2.9999999999999997E-4</v>
      </c>
      <c r="L35">
        <v>2.9999999999999997E-4</v>
      </c>
      <c r="M35">
        <v>2.9999999999999997E-4</v>
      </c>
      <c r="N35">
        <v>2.9999999999999997E-4</v>
      </c>
      <c r="O35">
        <v>2.9999999999999997E-4</v>
      </c>
      <c r="P35">
        <v>2.9999999999999997E-4</v>
      </c>
      <c r="Q35">
        <v>2.9999999999999997E-4</v>
      </c>
    </row>
    <row r="36" spans="1:17" x14ac:dyDescent="0.2">
      <c r="A36" t="s">
        <v>1</v>
      </c>
      <c r="B36">
        <v>1.6145</v>
      </c>
      <c r="C36">
        <v>1.62</v>
      </c>
      <c r="D36">
        <v>1.66</v>
      </c>
      <c r="E36">
        <v>1.7</v>
      </c>
      <c r="F36">
        <v>1.71</v>
      </c>
      <c r="G36">
        <v>1.75</v>
      </c>
      <c r="H36">
        <v>1.748</v>
      </c>
      <c r="I36">
        <v>1.82</v>
      </c>
      <c r="J36">
        <v>2.2400000000000002</v>
      </c>
      <c r="K36">
        <v>2.46</v>
      </c>
      <c r="L36">
        <v>2.09</v>
      </c>
      <c r="M36">
        <v>2.94</v>
      </c>
      <c r="N36">
        <v>3.16</v>
      </c>
      <c r="O36">
        <v>3.24</v>
      </c>
      <c r="P36">
        <v>3.52</v>
      </c>
      <c r="Q36">
        <v>3.75</v>
      </c>
    </row>
    <row r="37" spans="1:17" x14ac:dyDescent="0.2">
      <c r="A37" t="s">
        <v>2</v>
      </c>
      <c r="B37">
        <v>2.25933E-2</v>
      </c>
      <c r="C37">
        <v>2.25933E-2</v>
      </c>
      <c r="D37">
        <v>2.25933E-2</v>
      </c>
      <c r="E37">
        <v>2.25933E-2</v>
      </c>
      <c r="F37">
        <v>2.25933E-2</v>
      </c>
      <c r="G37">
        <v>2.25933E-2</v>
      </c>
      <c r="H37">
        <v>2.25933E-2</v>
      </c>
      <c r="I37">
        <v>2.25933E-2</v>
      </c>
      <c r="J37">
        <v>2.25933E-2</v>
      </c>
      <c r="K37">
        <v>2.25933E-2</v>
      </c>
      <c r="L37">
        <v>2.25933E-2</v>
      </c>
      <c r="M37">
        <v>2.25933E-2</v>
      </c>
      <c r="N37">
        <v>2.25933E-2</v>
      </c>
      <c r="O37">
        <v>2.25933E-2</v>
      </c>
      <c r="P37">
        <v>2.25933E-2</v>
      </c>
      <c r="Q37">
        <v>2.25933E-2</v>
      </c>
    </row>
    <row r="38" spans="1:17" x14ac:dyDescent="0.2">
      <c r="A38" t="s">
        <v>39</v>
      </c>
      <c r="B38">
        <v>41.956000000000003</v>
      </c>
      <c r="C38">
        <v>23.61</v>
      </c>
      <c r="D38">
        <v>15.522500000000001</v>
      </c>
      <c r="E38">
        <v>12.37</v>
      </c>
      <c r="F38">
        <v>9.9700000000000006</v>
      </c>
      <c r="G38">
        <v>8.35</v>
      </c>
      <c r="H38">
        <v>7.4020000000000001</v>
      </c>
      <c r="I38">
        <v>10.528</v>
      </c>
      <c r="J38">
        <v>13.259</v>
      </c>
      <c r="K38">
        <v>15.536</v>
      </c>
      <c r="L38">
        <v>12.625999999999999</v>
      </c>
      <c r="M38">
        <v>13.093999999999999</v>
      </c>
      <c r="N38">
        <v>13.835000000000001</v>
      </c>
      <c r="O38">
        <v>14.061999999999999</v>
      </c>
      <c r="P38">
        <v>14.675000000000001</v>
      </c>
      <c r="Q38">
        <v>15.858000000000001</v>
      </c>
    </row>
    <row r="39" spans="1:17" x14ac:dyDescent="0.2">
      <c r="A39" t="s">
        <v>5</v>
      </c>
      <c r="B39">
        <f>SUM(B34:B38)</f>
        <v>43.919393300000003</v>
      </c>
      <c r="C39">
        <f t="shared" ref="C39:Q39" si="4">SUM(C34:C38)</f>
        <v>25.578893300000001</v>
      </c>
      <c r="D39">
        <f t="shared" si="4"/>
        <v>17.555393300000002</v>
      </c>
      <c r="E39">
        <f t="shared" si="4"/>
        <v>14.472893299999999</v>
      </c>
      <c r="F39">
        <f t="shared" si="4"/>
        <v>12.1248933</v>
      </c>
      <c r="G39">
        <f t="shared" si="4"/>
        <v>10.581893299999999</v>
      </c>
      <c r="H39">
        <f t="shared" si="4"/>
        <v>9.6528933000000006</v>
      </c>
      <c r="I39">
        <f t="shared" si="4"/>
        <v>12.8268933</v>
      </c>
      <c r="J39">
        <f t="shared" si="4"/>
        <v>16.017893300000001</v>
      </c>
      <c r="K39">
        <f t="shared" si="4"/>
        <v>18.538893299999998</v>
      </c>
      <c r="L39">
        <f t="shared" si="4"/>
        <v>15.328893299999999</v>
      </c>
      <c r="M39">
        <f t="shared" si="4"/>
        <v>16.666893299999998</v>
      </c>
      <c r="N39">
        <f t="shared" si="4"/>
        <v>17.636893300000001</v>
      </c>
      <c r="O39">
        <f t="shared" si="4"/>
        <v>17.9878933</v>
      </c>
      <c r="P39">
        <f t="shared" si="4"/>
        <v>18.917893299999999</v>
      </c>
      <c r="Q39">
        <f t="shared" si="4"/>
        <v>20.376893299999999</v>
      </c>
    </row>
    <row r="41" spans="1:17" x14ac:dyDescent="0.2">
      <c r="A41" t="s">
        <v>40</v>
      </c>
      <c r="B41">
        <v>0.68630000000000002</v>
      </c>
      <c r="C41">
        <v>2.16</v>
      </c>
      <c r="D41">
        <v>0.48</v>
      </c>
      <c r="E41">
        <v>0.67</v>
      </c>
      <c r="F41">
        <v>0.40899999999999997</v>
      </c>
      <c r="G41">
        <v>0.17799999999999999</v>
      </c>
      <c r="H41">
        <v>0.308</v>
      </c>
      <c r="I41">
        <v>4.008</v>
      </c>
      <c r="J41">
        <v>6.4889999999999999</v>
      </c>
      <c r="K41">
        <v>8.57</v>
      </c>
      <c r="L41">
        <v>5.7560000000000002</v>
      </c>
      <c r="M41">
        <v>6.1970000000000001</v>
      </c>
      <c r="N41">
        <v>7.0209999999999999</v>
      </c>
      <c r="O41">
        <v>7.3390000000000004</v>
      </c>
      <c r="P41">
        <v>8.0540000000000003</v>
      </c>
      <c r="Q41">
        <v>9.2439999999999998</v>
      </c>
    </row>
    <row r="43" spans="1:17" x14ac:dyDescent="0.2">
      <c r="A43" t="s">
        <v>41</v>
      </c>
      <c r="B43">
        <f>B34</f>
        <v>0.32600000000000001</v>
      </c>
      <c r="C43">
        <f t="shared" ref="C43:Q43" si="5">C34</f>
        <v>0.32600000000000001</v>
      </c>
      <c r="D43">
        <f t="shared" si="5"/>
        <v>0.35</v>
      </c>
      <c r="E43">
        <f t="shared" si="5"/>
        <v>0.38</v>
      </c>
      <c r="F43">
        <f t="shared" si="5"/>
        <v>0.42199999999999999</v>
      </c>
      <c r="G43">
        <f t="shared" si="5"/>
        <v>0.45900000000000002</v>
      </c>
      <c r="H43">
        <f t="shared" si="5"/>
        <v>0.48</v>
      </c>
      <c r="I43">
        <f t="shared" si="5"/>
        <v>0.45600000000000002</v>
      </c>
      <c r="J43">
        <f t="shared" si="5"/>
        <v>0.496</v>
      </c>
      <c r="K43">
        <f t="shared" si="5"/>
        <v>0.52</v>
      </c>
      <c r="L43">
        <f t="shared" si="5"/>
        <v>0.59</v>
      </c>
      <c r="M43">
        <f t="shared" si="5"/>
        <v>0.61</v>
      </c>
      <c r="N43">
        <f t="shared" si="5"/>
        <v>0.61899999999999999</v>
      </c>
      <c r="O43">
        <f t="shared" si="5"/>
        <v>0.66300000000000003</v>
      </c>
      <c r="P43">
        <f t="shared" si="5"/>
        <v>0.7</v>
      </c>
      <c r="Q43">
        <f t="shared" si="5"/>
        <v>0.746</v>
      </c>
    </row>
    <row r="44" spans="1:17" x14ac:dyDescent="0.2">
      <c r="A44" t="s">
        <v>43</v>
      </c>
      <c r="B44">
        <f>B35+ $B$5 +B37+B38-B41</f>
        <v>42.9070933</v>
      </c>
      <c r="C44">
        <f t="shared" ref="C44:Q44" si="6">C35+ $B$5 +C37+C38-C41</f>
        <v>23.087393299999999</v>
      </c>
      <c r="D44">
        <f t="shared" si="6"/>
        <v>16.6798933</v>
      </c>
      <c r="E44">
        <f t="shared" si="6"/>
        <v>13.337393299999999</v>
      </c>
      <c r="F44">
        <f t="shared" si="6"/>
        <v>11.198393299999999</v>
      </c>
      <c r="G44">
        <f t="shared" si="6"/>
        <v>9.8093932999999982</v>
      </c>
      <c r="H44">
        <f t="shared" si="6"/>
        <v>8.7313933000000006</v>
      </c>
      <c r="I44">
        <f t="shared" si="6"/>
        <v>8.157393299999999</v>
      </c>
      <c r="J44">
        <f t="shared" si="6"/>
        <v>8.407393299999999</v>
      </c>
      <c r="K44">
        <f t="shared" si="6"/>
        <v>8.6033933000000005</v>
      </c>
      <c r="L44">
        <f t="shared" si="6"/>
        <v>8.5073932999999986</v>
      </c>
      <c r="M44">
        <f t="shared" si="6"/>
        <v>8.5343932999999979</v>
      </c>
      <c r="N44">
        <f t="shared" si="6"/>
        <v>8.4513932999999994</v>
      </c>
      <c r="O44">
        <f t="shared" si="6"/>
        <v>8.3603932999999984</v>
      </c>
      <c r="P44">
        <f t="shared" si="6"/>
        <v>8.2583932999999998</v>
      </c>
      <c r="Q44">
        <f t="shared" si="6"/>
        <v>8.2513933000000002</v>
      </c>
    </row>
    <row r="45" spans="1:17" x14ac:dyDescent="0.2">
      <c r="A45" t="s">
        <v>42</v>
      </c>
      <c r="B45">
        <f>B41+B36-$B$5</f>
        <v>0.68630000000000013</v>
      </c>
      <c r="C45">
        <f>C41+C36-$B$5</f>
        <v>2.1655000000000002</v>
      </c>
      <c r="D45">
        <f>D41+D36-$B$5</f>
        <v>0.52549999999999963</v>
      </c>
      <c r="E45">
        <f>E41+E36-$B$5</f>
        <v>0.75550000000000006</v>
      </c>
      <c r="F45">
        <f>F41+F36-$B$5</f>
        <v>0.50449999999999973</v>
      </c>
      <c r="G45">
        <f>G41+G36-$B$5</f>
        <v>0.31349999999999989</v>
      </c>
      <c r="H45">
        <f>H41+H36-$B$5</f>
        <v>0.4415</v>
      </c>
      <c r="I45">
        <f>I41+I36-$B$5</f>
        <v>4.2134999999999998</v>
      </c>
      <c r="J45">
        <f>J41+J36-$B$5</f>
        <v>7.1144999999999996</v>
      </c>
      <c r="K45">
        <f>K41+K36-$B$5</f>
        <v>9.4155000000000015</v>
      </c>
      <c r="L45">
        <f>L41+L36-$B$5</f>
        <v>6.2315000000000005</v>
      </c>
      <c r="M45">
        <f>M41+M36-$B$5</f>
        <v>7.5225000000000009</v>
      </c>
      <c r="N45">
        <f>N41+N36-$B$5</f>
        <v>8.5665000000000013</v>
      </c>
      <c r="O45">
        <f>O41+O36-$B$5</f>
        <v>8.964500000000001</v>
      </c>
      <c r="P45">
        <f>P41+P36-$B$5</f>
        <v>9.9595000000000002</v>
      </c>
      <c r="Q45">
        <f>Q41+Q36-$B$5</f>
        <v>11.3795</v>
      </c>
    </row>
    <row r="46" spans="1:17" x14ac:dyDescent="0.2">
      <c r="A46" t="s">
        <v>5</v>
      </c>
      <c r="B46">
        <f>SUM(B43:B45)</f>
        <v>43.919393300000003</v>
      </c>
      <c r="C46">
        <f t="shared" ref="C46:Q46" si="7">SUM(C43:C45)</f>
        <v>25.578893300000001</v>
      </c>
      <c r="D46">
        <f t="shared" si="7"/>
        <v>17.555393300000002</v>
      </c>
      <c r="E46">
        <f t="shared" si="7"/>
        <v>14.472893299999999</v>
      </c>
      <c r="F46">
        <f t="shared" si="7"/>
        <v>12.1248933</v>
      </c>
      <c r="G46">
        <f t="shared" si="7"/>
        <v>10.581893299999997</v>
      </c>
      <c r="H46">
        <f t="shared" si="7"/>
        <v>9.6528933000000006</v>
      </c>
      <c r="I46">
        <f t="shared" si="7"/>
        <v>12.826893299999998</v>
      </c>
      <c r="J46">
        <f t="shared" si="7"/>
        <v>16.017893299999997</v>
      </c>
      <c r="K46">
        <f t="shared" si="7"/>
        <v>18.538893300000002</v>
      </c>
      <c r="L46">
        <f t="shared" si="7"/>
        <v>15.328893299999999</v>
      </c>
      <c r="M46">
        <f t="shared" si="7"/>
        <v>16.666893299999998</v>
      </c>
      <c r="N46">
        <f t="shared" si="7"/>
        <v>17.636893300000001</v>
      </c>
      <c r="O46">
        <f t="shared" si="7"/>
        <v>17.9878933</v>
      </c>
      <c r="P46">
        <f t="shared" si="7"/>
        <v>18.917893299999999</v>
      </c>
      <c r="Q46">
        <f t="shared" si="7"/>
        <v>20.376893299999999</v>
      </c>
    </row>
    <row r="48" spans="1:17" x14ac:dyDescent="0.2">
      <c r="A48" t="s">
        <v>47</v>
      </c>
      <c r="B48" t="s">
        <v>49</v>
      </c>
    </row>
    <row r="49" spans="1:17" x14ac:dyDescent="0.2">
      <c r="A49">
        <v>21352</v>
      </c>
      <c r="B49">
        <v>10</v>
      </c>
    </row>
    <row r="51" spans="1:17" x14ac:dyDescent="0.2">
      <c r="A51" t="s">
        <v>48</v>
      </c>
      <c r="B51">
        <f>$A$49*$A$49/(B38/$B$49)/1000000</f>
        <v>108.66333873581846</v>
      </c>
      <c r="C51">
        <f t="shared" ref="C51:Q51" si="8">$A$49*$A$49/(C38/$B$49)/1000000</f>
        <v>193.09949343498519</v>
      </c>
      <c r="D51">
        <f t="shared" si="8"/>
        <v>293.70778160734415</v>
      </c>
      <c r="E51">
        <f t="shared" si="8"/>
        <v>368.55934033953116</v>
      </c>
      <c r="F51">
        <f t="shared" si="8"/>
        <v>457.27974322968902</v>
      </c>
      <c r="G51">
        <f t="shared" si="8"/>
        <v>545.99748982035931</v>
      </c>
      <c r="H51">
        <f t="shared" si="8"/>
        <v>615.92529586598221</v>
      </c>
      <c r="I51">
        <f t="shared" si="8"/>
        <v>433.04322188449845</v>
      </c>
      <c r="J51">
        <f t="shared" si="8"/>
        <v>343.84787993061315</v>
      </c>
      <c r="K51">
        <f t="shared" si="8"/>
        <v>293.45256436663232</v>
      </c>
      <c r="L51">
        <f t="shared" si="8"/>
        <v>361.08657056866781</v>
      </c>
      <c r="M51">
        <f t="shared" si="8"/>
        <v>348.18077287307165</v>
      </c>
      <c r="N51">
        <f t="shared" si="8"/>
        <v>329.53227611131183</v>
      </c>
      <c r="O51">
        <f t="shared" si="8"/>
        <v>324.21270374057747</v>
      </c>
      <c r="P51">
        <f t="shared" si="8"/>
        <v>310.66978126064737</v>
      </c>
      <c r="Q51">
        <f t="shared" si="8"/>
        <v>287.49394879556058</v>
      </c>
    </row>
    <row r="53" spans="1:17" x14ac:dyDescent="0.2">
      <c r="A53" t="s">
        <v>50</v>
      </c>
    </row>
    <row r="54" spans="1:17" x14ac:dyDescent="0.2">
      <c r="A54" t="s">
        <v>6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s="2" t="s">
        <v>36</v>
      </c>
      <c r="P54" s="2" t="s">
        <v>37</v>
      </c>
      <c r="Q54" s="2" t="s">
        <v>38</v>
      </c>
    </row>
    <row r="55" spans="1:17" x14ac:dyDescent="0.2">
      <c r="A55" t="s">
        <v>41</v>
      </c>
      <c r="B55">
        <v>0.311</v>
      </c>
      <c r="C55">
        <v>0.34</v>
      </c>
      <c r="D55">
        <v>0.39900000000000002</v>
      </c>
      <c r="E55">
        <v>0.41899999999999998</v>
      </c>
      <c r="F55">
        <v>0.42799999999999999</v>
      </c>
      <c r="G55">
        <v>0.45</v>
      </c>
      <c r="H55">
        <v>0.48699999999999999</v>
      </c>
      <c r="I55">
        <v>0.49</v>
      </c>
      <c r="J55">
        <v>0.52</v>
      </c>
      <c r="K55">
        <v>0.57999999999999996</v>
      </c>
      <c r="L55">
        <v>0.59</v>
      </c>
      <c r="M55">
        <v>0.61</v>
      </c>
      <c r="N55">
        <v>0.62</v>
      </c>
      <c r="O55" s="2">
        <v>0.67</v>
      </c>
      <c r="P55" s="2">
        <v>0.71</v>
      </c>
      <c r="Q55" s="2">
        <v>0.75</v>
      </c>
    </row>
    <row r="56" spans="1:17" x14ac:dyDescent="0.2">
      <c r="A56" t="s">
        <v>0</v>
      </c>
      <c r="B56">
        <v>2.9999999999999997E-4</v>
      </c>
      <c r="C56">
        <v>2.9999999999999997E-4</v>
      </c>
      <c r="D56">
        <v>2.9999999999999997E-4</v>
      </c>
      <c r="E56">
        <v>2.9999999999999997E-4</v>
      </c>
      <c r="F56">
        <v>2.9999999999999997E-4</v>
      </c>
      <c r="G56">
        <v>2.9999999999999997E-4</v>
      </c>
      <c r="H56">
        <v>2.9999999999999997E-4</v>
      </c>
      <c r="I56">
        <v>2.9999999999999997E-4</v>
      </c>
      <c r="J56">
        <v>2.9999999999999997E-4</v>
      </c>
      <c r="K56">
        <v>2.9999999999999997E-4</v>
      </c>
      <c r="L56">
        <v>2.9999999999999997E-4</v>
      </c>
      <c r="M56">
        <v>2.9999999999999997E-4</v>
      </c>
      <c r="N56">
        <v>2.9999999999999997E-4</v>
      </c>
      <c r="O56">
        <v>2.9999999999999997E-4</v>
      </c>
      <c r="P56">
        <v>2.9999999999999997E-4</v>
      </c>
      <c r="Q56">
        <v>2.9999999999999997E-4</v>
      </c>
    </row>
    <row r="57" spans="1:17" x14ac:dyDescent="0.2">
      <c r="A57" t="s">
        <v>1</v>
      </c>
      <c r="B57">
        <v>1.6145</v>
      </c>
      <c r="C57">
        <v>1.62</v>
      </c>
      <c r="D57">
        <v>1.66</v>
      </c>
      <c r="E57">
        <v>1.7</v>
      </c>
      <c r="F57">
        <v>1.71</v>
      </c>
      <c r="G57">
        <v>1.75</v>
      </c>
      <c r="H57">
        <v>1.748</v>
      </c>
      <c r="I57">
        <v>1.82</v>
      </c>
      <c r="J57">
        <v>2.2400000000000002</v>
      </c>
      <c r="K57">
        <v>2.46</v>
      </c>
      <c r="L57">
        <v>2.09</v>
      </c>
      <c r="M57">
        <v>2.94</v>
      </c>
      <c r="N57">
        <v>3.16</v>
      </c>
      <c r="O57">
        <v>3.24</v>
      </c>
      <c r="P57">
        <v>3.52</v>
      </c>
      <c r="Q57">
        <v>3.75</v>
      </c>
    </row>
    <row r="58" spans="1:17" x14ac:dyDescent="0.2">
      <c r="A58" t="s">
        <v>2</v>
      </c>
      <c r="B58">
        <v>2.25933E-2</v>
      </c>
      <c r="C58">
        <v>2.25933E-2</v>
      </c>
      <c r="D58">
        <v>2.25933E-2</v>
      </c>
      <c r="E58">
        <v>2.25933E-2</v>
      </c>
      <c r="F58">
        <v>2.25933E-2</v>
      </c>
      <c r="G58">
        <v>2.25933E-2</v>
      </c>
      <c r="H58">
        <v>2.25933E-2</v>
      </c>
      <c r="I58">
        <v>2.25933E-2</v>
      </c>
      <c r="J58">
        <v>2.25933E-2</v>
      </c>
      <c r="K58">
        <v>2.25933E-2</v>
      </c>
      <c r="L58">
        <v>2.25933E-2</v>
      </c>
      <c r="M58">
        <v>2.25933E-2</v>
      </c>
      <c r="N58">
        <v>2.25933E-2</v>
      </c>
      <c r="O58">
        <v>2.25933E-2</v>
      </c>
      <c r="P58">
        <v>2.25933E-2</v>
      </c>
      <c r="Q58">
        <v>2.25933E-2</v>
      </c>
    </row>
    <row r="59" spans="1:17" x14ac:dyDescent="0.2">
      <c r="A59" t="s">
        <v>39</v>
      </c>
      <c r="B59">
        <v>42.06</v>
      </c>
      <c r="C59">
        <v>22.11</v>
      </c>
      <c r="D59">
        <v>17.62</v>
      </c>
      <c r="E59">
        <v>14.34</v>
      </c>
      <c r="F59">
        <v>9.7899999999999991</v>
      </c>
      <c r="G59">
        <v>8.32</v>
      </c>
      <c r="H59">
        <v>7.14</v>
      </c>
      <c r="I59">
        <v>9.48</v>
      </c>
      <c r="J59">
        <v>10.8</v>
      </c>
      <c r="K59">
        <v>12.31</v>
      </c>
      <c r="L59">
        <v>11.34</v>
      </c>
      <c r="M59">
        <v>11.7</v>
      </c>
      <c r="N59">
        <v>12.3</v>
      </c>
      <c r="O59">
        <v>12.78</v>
      </c>
      <c r="P59">
        <v>13.11</v>
      </c>
      <c r="Q59">
        <v>14.09</v>
      </c>
    </row>
    <row r="60" spans="1:17" x14ac:dyDescent="0.2">
      <c r="A60" t="s">
        <v>5</v>
      </c>
      <c r="B60">
        <f>SUM(B55:B59)</f>
        <v>44.008393300000002</v>
      </c>
      <c r="C60">
        <f t="shared" ref="C60" si="9">SUM(C55:C59)</f>
        <v>24.0928933</v>
      </c>
      <c r="D60">
        <f t="shared" ref="D60" si="10">SUM(D55:D59)</f>
        <v>19.701893300000002</v>
      </c>
      <c r="E60">
        <f t="shared" ref="E60" si="11">SUM(E55:E59)</f>
        <v>16.481893299999999</v>
      </c>
      <c r="F60">
        <f t="shared" ref="F60" si="12">SUM(F55:F59)</f>
        <v>11.950893299999999</v>
      </c>
      <c r="G60">
        <f t="shared" ref="G60" si="13">SUM(G55:G59)</f>
        <v>10.542893299999999</v>
      </c>
      <c r="H60">
        <f t="shared" ref="H60" si="14">SUM(H55:H59)</f>
        <v>9.3978932999999998</v>
      </c>
      <c r="I60">
        <f t="shared" ref="I60" si="15">SUM(I55:I59)</f>
        <v>11.812893300000001</v>
      </c>
      <c r="J60">
        <f t="shared" ref="J60" si="16">SUM(J55:J59)</f>
        <v>13.5828933</v>
      </c>
      <c r="K60">
        <f t="shared" ref="K60" si="17">SUM(K55:K59)</f>
        <v>15.372893300000001</v>
      </c>
      <c r="L60">
        <f t="shared" ref="L60" si="18">SUM(L55:L59)</f>
        <v>14.042893299999999</v>
      </c>
      <c r="M60">
        <f t="shared" ref="M60" si="19">SUM(M55:M59)</f>
        <v>15.2728933</v>
      </c>
      <c r="N60">
        <f t="shared" ref="N60" si="20">SUM(N55:N59)</f>
        <v>16.102893300000002</v>
      </c>
      <c r="O60">
        <f t="shared" ref="O60" si="21">SUM(O55:O59)</f>
        <v>16.712893300000001</v>
      </c>
      <c r="P60">
        <f t="shared" ref="P60" si="22">SUM(P55:P59)</f>
        <v>17.3628933</v>
      </c>
      <c r="Q60">
        <f t="shared" ref="Q60" si="23">SUM(Q55:Q59)</f>
        <v>18.6128933</v>
      </c>
    </row>
    <row r="62" spans="1:17" x14ac:dyDescent="0.2">
      <c r="A62" t="s">
        <v>40</v>
      </c>
      <c r="B62">
        <v>0.41</v>
      </c>
      <c r="C62">
        <v>0.38</v>
      </c>
      <c r="D62">
        <v>0.39900000000000002</v>
      </c>
      <c r="E62">
        <v>0.28000000000000003</v>
      </c>
      <c r="F62">
        <v>0.22700000000000001</v>
      </c>
      <c r="G62">
        <v>0.20899999999999999</v>
      </c>
      <c r="H62">
        <v>5.8999999999999997E-2</v>
      </c>
      <c r="I62">
        <v>2.95</v>
      </c>
      <c r="J62">
        <v>4.21</v>
      </c>
      <c r="K62">
        <v>5.68</v>
      </c>
      <c r="L62">
        <v>4.67</v>
      </c>
      <c r="M62">
        <v>4.8499999999999996</v>
      </c>
      <c r="N62">
        <v>5.12</v>
      </c>
      <c r="O62">
        <v>5.88</v>
      </c>
      <c r="P62">
        <v>6.49</v>
      </c>
      <c r="Q62">
        <v>7.65</v>
      </c>
    </row>
    <row r="64" spans="1:17" x14ac:dyDescent="0.2">
      <c r="A64" t="s">
        <v>41</v>
      </c>
      <c r="B64">
        <f>B55</f>
        <v>0.311</v>
      </c>
      <c r="C64">
        <f t="shared" ref="C64:Q64" si="24">C55</f>
        <v>0.34</v>
      </c>
      <c r="D64">
        <f t="shared" si="24"/>
        <v>0.39900000000000002</v>
      </c>
      <c r="E64">
        <f t="shared" si="24"/>
        <v>0.41899999999999998</v>
      </c>
      <c r="F64">
        <f t="shared" si="24"/>
        <v>0.42799999999999999</v>
      </c>
      <c r="G64">
        <f t="shared" si="24"/>
        <v>0.45</v>
      </c>
      <c r="H64">
        <f t="shared" si="24"/>
        <v>0.48699999999999999</v>
      </c>
      <c r="I64">
        <f t="shared" si="24"/>
        <v>0.49</v>
      </c>
      <c r="J64">
        <f t="shared" si="24"/>
        <v>0.52</v>
      </c>
      <c r="K64">
        <f t="shared" si="24"/>
        <v>0.57999999999999996</v>
      </c>
      <c r="L64">
        <f t="shared" si="24"/>
        <v>0.59</v>
      </c>
      <c r="M64">
        <f t="shared" si="24"/>
        <v>0.61</v>
      </c>
      <c r="N64">
        <f t="shared" si="24"/>
        <v>0.62</v>
      </c>
      <c r="O64">
        <f t="shared" si="24"/>
        <v>0.67</v>
      </c>
      <c r="P64">
        <f t="shared" si="24"/>
        <v>0.71</v>
      </c>
      <c r="Q64">
        <f t="shared" si="24"/>
        <v>0.75</v>
      </c>
    </row>
    <row r="65" spans="1:17" x14ac:dyDescent="0.2">
      <c r="A65" t="s">
        <v>43</v>
      </c>
      <c r="B65">
        <f>B56+ $B$5 +B58+B59-B62</f>
        <v>43.287393300000005</v>
      </c>
      <c r="C65">
        <f t="shared" ref="C65:Q65" si="25">C56+ $B$5 +C58+C59-C62</f>
        <v>23.3673933</v>
      </c>
      <c r="D65">
        <f t="shared" si="25"/>
        <v>18.858393299999999</v>
      </c>
      <c r="E65">
        <f t="shared" si="25"/>
        <v>15.6973933</v>
      </c>
      <c r="F65">
        <f t="shared" si="25"/>
        <v>11.200393299999998</v>
      </c>
      <c r="G65">
        <f t="shared" si="25"/>
        <v>9.7483933</v>
      </c>
      <c r="H65">
        <f t="shared" si="25"/>
        <v>8.7183933000000007</v>
      </c>
      <c r="I65">
        <f t="shared" si="25"/>
        <v>8.1673933000000005</v>
      </c>
      <c r="J65">
        <f t="shared" si="25"/>
        <v>8.2273932999999992</v>
      </c>
      <c r="K65">
        <f t="shared" si="25"/>
        <v>8.2673933000000002</v>
      </c>
      <c r="L65">
        <f t="shared" si="25"/>
        <v>8.3073932999999993</v>
      </c>
      <c r="M65">
        <f t="shared" si="25"/>
        <v>8.487393299999999</v>
      </c>
      <c r="N65">
        <f t="shared" si="25"/>
        <v>8.8173932999999991</v>
      </c>
      <c r="O65">
        <f t="shared" si="25"/>
        <v>8.537393299999998</v>
      </c>
      <c r="P65">
        <f t="shared" si="25"/>
        <v>8.2573932999999986</v>
      </c>
      <c r="Q65">
        <f t="shared" si="25"/>
        <v>8.0773932999999989</v>
      </c>
    </row>
    <row r="66" spans="1:17" x14ac:dyDescent="0.2">
      <c r="A66" t="s">
        <v>42</v>
      </c>
      <c r="B66">
        <f>B62+B57-$B$5</f>
        <v>0.41000000000000014</v>
      </c>
      <c r="C66">
        <f>C62+C57-$B$5</f>
        <v>0.38549999999999995</v>
      </c>
      <c r="D66">
        <f>D62+D57-$B$5</f>
        <v>0.44450000000000012</v>
      </c>
      <c r="E66">
        <f>E62+E57-$B$5</f>
        <v>0.36549999999999994</v>
      </c>
      <c r="F66">
        <f>F62+F57-$B$5</f>
        <v>0.32250000000000001</v>
      </c>
      <c r="G66">
        <f>G62+G57-$B$5</f>
        <v>0.34450000000000003</v>
      </c>
      <c r="H66">
        <f>H62+H57-$B$5</f>
        <v>0.19249999999999989</v>
      </c>
      <c r="I66">
        <f>I62+I57-$B$5</f>
        <v>3.1555000000000004</v>
      </c>
      <c r="J66">
        <f>J62+J57-$B$5</f>
        <v>4.8354999999999997</v>
      </c>
      <c r="K66">
        <f>K62+K57-$B$5</f>
        <v>6.525500000000001</v>
      </c>
      <c r="L66">
        <f>L62+L57-$B$5</f>
        <v>5.1455000000000002</v>
      </c>
      <c r="M66">
        <f>M62+M57-$B$5</f>
        <v>6.1754999999999995</v>
      </c>
      <c r="N66">
        <f>N62+N57-$B$5</f>
        <v>6.6655000000000015</v>
      </c>
      <c r="O66">
        <f>O62+O57-$B$5</f>
        <v>7.5055000000000014</v>
      </c>
      <c r="P66">
        <f>P62+P57-$B$5</f>
        <v>8.3955000000000002</v>
      </c>
      <c r="Q66">
        <f>Q62+Q57-$B$5</f>
        <v>9.7855000000000008</v>
      </c>
    </row>
    <row r="67" spans="1:17" x14ac:dyDescent="0.2">
      <c r="A67" t="s">
        <v>5</v>
      </c>
      <c r="B67">
        <f>SUM(B64:B66)</f>
        <v>44.008393300000009</v>
      </c>
      <c r="C67">
        <f t="shared" ref="C67" si="26">SUM(C64:C66)</f>
        <v>24.0928933</v>
      </c>
      <c r="D67">
        <f t="shared" ref="D67" si="27">SUM(D64:D66)</f>
        <v>19.701893300000002</v>
      </c>
      <c r="E67">
        <f t="shared" ref="E67" si="28">SUM(E64:E66)</f>
        <v>16.481893299999999</v>
      </c>
      <c r="F67">
        <f t="shared" ref="F67" si="29">SUM(F64:F66)</f>
        <v>11.950893299999999</v>
      </c>
      <c r="G67">
        <f t="shared" ref="G67" si="30">SUM(G64:G66)</f>
        <v>10.542893299999999</v>
      </c>
      <c r="H67">
        <f t="shared" ref="H67" si="31">SUM(H64:H66)</f>
        <v>9.3978932999999998</v>
      </c>
      <c r="I67">
        <f t="shared" ref="I67" si="32">SUM(I64:I66)</f>
        <v>11.812893300000001</v>
      </c>
      <c r="J67">
        <f t="shared" ref="J67" si="33">SUM(J64:J66)</f>
        <v>13.582893299999999</v>
      </c>
      <c r="K67">
        <f t="shared" ref="K67" si="34">SUM(K64:K66)</f>
        <v>15.372893300000001</v>
      </c>
      <c r="L67">
        <f t="shared" ref="L67" si="35">SUM(L64:L66)</f>
        <v>14.042893299999999</v>
      </c>
      <c r="M67">
        <f t="shared" ref="M67" si="36">SUM(M64:M66)</f>
        <v>15.272893299999998</v>
      </c>
      <c r="N67">
        <f t="shared" ref="N67" si="37">SUM(N64:N66)</f>
        <v>16.102893299999998</v>
      </c>
      <c r="O67">
        <f t="shared" ref="O67" si="38">SUM(O64:O66)</f>
        <v>16.712893299999998</v>
      </c>
      <c r="P67">
        <f t="shared" ref="P67" si="39">SUM(P64:P66)</f>
        <v>17.362893299999996</v>
      </c>
      <c r="Q67">
        <f t="shared" ref="Q67" si="40">SUM(Q64:Q66)</f>
        <v>18.6128933</v>
      </c>
    </row>
    <row r="71" spans="1:17" x14ac:dyDescent="0.2">
      <c r="A71" t="s">
        <v>46</v>
      </c>
      <c r="B71">
        <f>B44/B65</f>
        <v>0.99121453219960909</v>
      </c>
      <c r="C71">
        <f>C44/C65</f>
        <v>0.98801749102241532</v>
      </c>
      <c r="D71">
        <f>D44/D65</f>
        <v>0.88448114506128162</v>
      </c>
      <c r="E71">
        <f>E44/E65</f>
        <v>0.84965656686451241</v>
      </c>
      <c r="F71">
        <f>F44/F65</f>
        <v>0.99982143484193553</v>
      </c>
      <c r="G71">
        <f>G44/G65</f>
        <v>1.006257441418577</v>
      </c>
      <c r="H71">
        <f>H44/H65</f>
        <v>1.0014911004301676</v>
      </c>
      <c r="I71">
        <f>I44/I65</f>
        <v>0.99877561914399282</v>
      </c>
      <c r="J71">
        <f>J44/J65</f>
        <v>1.0218781324092043</v>
      </c>
      <c r="K71">
        <f>K44/K65</f>
        <v>1.0406415889274314</v>
      </c>
      <c r="L71">
        <f>L44/L65</f>
        <v>1.0240749405713101</v>
      </c>
      <c r="M71">
        <f>M44/M65</f>
        <v>1.0055376248441319</v>
      </c>
      <c r="N71">
        <f>N44/N65</f>
        <v>0.95849113365511329</v>
      </c>
      <c r="O71">
        <f>O44/O65</f>
        <v>0.97926767646981905</v>
      </c>
      <c r="P71">
        <f>P44/P65</f>
        <v>1.0001211035933097</v>
      </c>
      <c r="Q71">
        <f>Q44/Q65</f>
        <v>1.0215416030317603</v>
      </c>
    </row>
    <row r="73" spans="1:17" x14ac:dyDescent="0.2">
      <c r="A73" t="s">
        <v>45</v>
      </c>
      <c r="B73">
        <f>B45/B66</f>
        <v>1.67390243902439</v>
      </c>
      <c r="C73">
        <f>C45/C66</f>
        <v>5.6173800259403386</v>
      </c>
      <c r="D73">
        <f>D45/D66</f>
        <v>1.1822272215972991</v>
      </c>
      <c r="E73">
        <f>E45/E66</f>
        <v>2.0670314637482905</v>
      </c>
      <c r="F73">
        <f>F45/F66</f>
        <v>1.5643410852713169</v>
      </c>
      <c r="G73">
        <f>G45/G66</f>
        <v>0.91001451378809828</v>
      </c>
      <c r="H73">
        <f>H45/H66</f>
        <v>2.2935064935064946</v>
      </c>
      <c r="I73">
        <f>I45/I66</f>
        <v>1.3352875930914274</v>
      </c>
      <c r="J73">
        <f>J45/J66</f>
        <v>1.4713059662909731</v>
      </c>
      <c r="K73">
        <f>K45/K66</f>
        <v>1.4428779403877097</v>
      </c>
      <c r="L73">
        <f>L45/L66</f>
        <v>1.211058206199592</v>
      </c>
      <c r="M73">
        <f>M45/M66</f>
        <v>1.2181199902841877</v>
      </c>
      <c r="N73">
        <f>N45/N66</f>
        <v>1.285199909984247</v>
      </c>
      <c r="O73">
        <f>O45/O66</f>
        <v>1.1943907800945972</v>
      </c>
      <c r="P73">
        <f>P45/P66</f>
        <v>1.1862902745518433</v>
      </c>
      <c r="Q73">
        <f>Q45/Q66</f>
        <v>1.1628940779725103</v>
      </c>
    </row>
    <row r="75" spans="1:17" x14ac:dyDescent="0.2">
      <c r="A75" t="s">
        <v>22</v>
      </c>
      <c r="B75">
        <f>B46/B67</f>
        <v>0.99797765850270193</v>
      </c>
      <c r="C75">
        <f>C46/C67</f>
        <v>1.0616779388634074</v>
      </c>
      <c r="D75">
        <f>D46/D67</f>
        <v>0.89105107984723486</v>
      </c>
      <c r="E75">
        <f>E46/E67</f>
        <v>0.87810866364484952</v>
      </c>
      <c r="F75">
        <f>F46/F67</f>
        <v>1.0145595810816921</v>
      </c>
      <c r="G75">
        <f>G46/G67</f>
        <v>1.003699174305406</v>
      </c>
      <c r="H75">
        <f>H46/H67</f>
        <v>1.0271337407076115</v>
      </c>
      <c r="I75">
        <f>I46/I67</f>
        <v>1.0858384118309099</v>
      </c>
      <c r="J75">
        <f>J46/J67</f>
        <v>1.1792696111365315</v>
      </c>
      <c r="K75">
        <f>K46/K67</f>
        <v>1.2059469182681442</v>
      </c>
      <c r="L75">
        <f>L46/L67</f>
        <v>1.0915765699081399</v>
      </c>
      <c r="M75">
        <f>M46/M67</f>
        <v>1.0912728173122246</v>
      </c>
      <c r="N75">
        <f>N46/N67</f>
        <v>1.0952623836860425</v>
      </c>
      <c r="O75">
        <f>O46/O67</f>
        <v>1.0762884066279537</v>
      </c>
      <c r="P75">
        <f>P46/P67</f>
        <v>1.089558806423121</v>
      </c>
      <c r="Q75">
        <f>Q46/Q67</f>
        <v>1.0947730141449852</v>
      </c>
    </row>
    <row r="78" spans="1:17" x14ac:dyDescent="0.2">
      <c r="A78" t="s">
        <v>47</v>
      </c>
      <c r="B78" t="s">
        <v>49</v>
      </c>
    </row>
    <row r="79" spans="1:17" x14ac:dyDescent="0.2">
      <c r="A79">
        <v>21352</v>
      </c>
      <c r="B79">
        <v>10</v>
      </c>
    </row>
    <row r="81" spans="1:17" x14ac:dyDescent="0.2">
      <c r="A81" t="s">
        <v>48</v>
      </c>
      <c r="B81">
        <f>$A$79*$A$79/(B59/$B$79)/1000000</f>
        <v>108.39465145030907</v>
      </c>
      <c r="C81">
        <f t="shared" ref="C81:Q81" si="41">$A$79*$A$79/(C59/$B$79)/1000000</f>
        <v>206.19986612392583</v>
      </c>
      <c r="D81">
        <f t="shared" si="41"/>
        <v>258.74455391600452</v>
      </c>
      <c r="E81">
        <f t="shared" si="41"/>
        <v>317.92740864714085</v>
      </c>
      <c r="F81">
        <f t="shared" si="41"/>
        <v>465.68733810010218</v>
      </c>
      <c r="G81">
        <f t="shared" si="41"/>
        <v>547.96623076923072</v>
      </c>
      <c r="H81">
        <f t="shared" si="41"/>
        <v>638.52647619047616</v>
      </c>
      <c r="I81">
        <f t="shared" si="41"/>
        <v>480.91551054852317</v>
      </c>
      <c r="J81">
        <f t="shared" si="41"/>
        <v>422.13694814814812</v>
      </c>
      <c r="K81">
        <f t="shared" si="41"/>
        <v>370.35573030056867</v>
      </c>
      <c r="L81">
        <f t="shared" si="41"/>
        <v>402.03518871252209</v>
      </c>
      <c r="M81">
        <f t="shared" si="41"/>
        <v>389.66487521367526</v>
      </c>
      <c r="N81">
        <f t="shared" si="41"/>
        <v>370.65683252032517</v>
      </c>
      <c r="O81">
        <f t="shared" si="41"/>
        <v>356.73544913928015</v>
      </c>
      <c r="P81">
        <f t="shared" si="41"/>
        <v>347.75583829138066</v>
      </c>
      <c r="Q81">
        <f t="shared" si="41"/>
        <v>323.5684201561391</v>
      </c>
    </row>
    <row r="84" spans="1:17" x14ac:dyDescent="0.2">
      <c r="A84" t="s">
        <v>51</v>
      </c>
    </row>
    <row r="85" spans="1:17" x14ac:dyDescent="0.2">
      <c r="A85" t="s">
        <v>6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s="2" t="s">
        <v>36</v>
      </c>
      <c r="P85" s="2" t="s">
        <v>37</v>
      </c>
      <c r="Q85" s="2" t="s">
        <v>38</v>
      </c>
    </row>
    <row r="86" spans="1:17" x14ac:dyDescent="0.2">
      <c r="A86" t="s">
        <v>41</v>
      </c>
      <c r="B86">
        <v>0.28000000000000003</v>
      </c>
      <c r="C86">
        <v>0.3</v>
      </c>
      <c r="D86">
        <v>0.33</v>
      </c>
      <c r="E86">
        <v>0.36</v>
      </c>
      <c r="F86">
        <v>0.38</v>
      </c>
      <c r="G86">
        <v>0.41</v>
      </c>
      <c r="H86">
        <v>0.44</v>
      </c>
      <c r="I86">
        <v>0.43</v>
      </c>
      <c r="J86">
        <v>0.45</v>
      </c>
      <c r="K86">
        <v>0.46</v>
      </c>
      <c r="L86">
        <v>0.49</v>
      </c>
      <c r="M86">
        <v>0.53</v>
      </c>
      <c r="N86">
        <v>0.56000000000000005</v>
      </c>
      <c r="O86" s="2">
        <v>0.56999999999999995</v>
      </c>
      <c r="P86" s="2">
        <v>0.6</v>
      </c>
      <c r="Q86" s="2">
        <v>0.61</v>
      </c>
    </row>
    <row r="87" spans="1:17" x14ac:dyDescent="0.2">
      <c r="A87" t="s">
        <v>0</v>
      </c>
      <c r="B87">
        <v>2.9999999999999997E-4</v>
      </c>
      <c r="C87">
        <v>2.9999999999999997E-4</v>
      </c>
      <c r="D87">
        <v>2.9999999999999997E-4</v>
      </c>
      <c r="E87">
        <v>2.9999999999999997E-4</v>
      </c>
      <c r="F87">
        <v>2.9999999999999997E-4</v>
      </c>
      <c r="G87">
        <v>2.9999999999999997E-4</v>
      </c>
      <c r="H87">
        <v>2.9999999999999997E-4</v>
      </c>
      <c r="I87">
        <v>2.9999999999999997E-4</v>
      </c>
      <c r="J87">
        <v>2.9999999999999997E-4</v>
      </c>
      <c r="K87">
        <v>2.9999999999999997E-4</v>
      </c>
      <c r="L87">
        <v>2.9999999999999997E-4</v>
      </c>
      <c r="M87">
        <v>2.9999999999999997E-4</v>
      </c>
      <c r="N87">
        <v>2.9999999999999997E-4</v>
      </c>
      <c r="O87">
        <v>2.9999999999999997E-4</v>
      </c>
      <c r="P87">
        <v>2.9999999999999997E-4</v>
      </c>
      <c r="Q87">
        <v>2.9999999999999997E-4</v>
      </c>
    </row>
    <row r="88" spans="1:17" x14ac:dyDescent="0.2">
      <c r="A88" t="s">
        <v>1</v>
      </c>
      <c r="B88">
        <v>1.6145</v>
      </c>
      <c r="C88">
        <v>1.62</v>
      </c>
      <c r="D88">
        <v>1.66</v>
      </c>
      <c r="E88">
        <v>1.7</v>
      </c>
      <c r="F88">
        <v>1.71</v>
      </c>
      <c r="G88">
        <v>1.75</v>
      </c>
      <c r="H88">
        <v>1.748</v>
      </c>
      <c r="I88">
        <v>1.82</v>
      </c>
      <c r="J88">
        <v>2.2400000000000002</v>
      </c>
      <c r="K88">
        <v>2.46</v>
      </c>
      <c r="L88">
        <v>2.09</v>
      </c>
      <c r="M88">
        <v>2.94</v>
      </c>
      <c r="N88">
        <v>3.16</v>
      </c>
      <c r="O88">
        <v>3.24</v>
      </c>
      <c r="P88">
        <v>3.52</v>
      </c>
      <c r="Q88">
        <v>3.75</v>
      </c>
    </row>
    <row r="89" spans="1:17" x14ac:dyDescent="0.2">
      <c r="A89" t="s">
        <v>2</v>
      </c>
      <c r="B89">
        <v>2.25933E-2</v>
      </c>
      <c r="C89">
        <v>2.25933E-2</v>
      </c>
      <c r="D89">
        <v>2.25933E-2</v>
      </c>
      <c r="E89">
        <v>2.25933E-2</v>
      </c>
      <c r="F89">
        <v>2.25933E-2</v>
      </c>
      <c r="G89">
        <v>2.25933E-2</v>
      </c>
      <c r="H89">
        <v>2.25933E-2</v>
      </c>
      <c r="I89">
        <v>2.25933E-2</v>
      </c>
      <c r="J89">
        <v>2.25933E-2</v>
      </c>
      <c r="K89">
        <v>2.25933E-2</v>
      </c>
      <c r="L89">
        <v>2.25933E-2</v>
      </c>
      <c r="M89">
        <v>2.25933E-2</v>
      </c>
      <c r="N89">
        <v>2.25933E-2</v>
      </c>
      <c r="O89">
        <v>2.25933E-2</v>
      </c>
      <c r="P89">
        <v>2.25933E-2</v>
      </c>
      <c r="Q89">
        <v>2.25933E-2</v>
      </c>
    </row>
    <row r="90" spans="1:17" x14ac:dyDescent="0.2">
      <c r="A90" t="s">
        <v>39</v>
      </c>
      <c r="B90">
        <v>46.37</v>
      </c>
      <c r="C90">
        <v>24.1</v>
      </c>
      <c r="D90">
        <v>16.61</v>
      </c>
      <c r="E90">
        <v>12.7</v>
      </c>
      <c r="F90">
        <v>10.02</v>
      </c>
      <c r="G90">
        <v>8.3000000000000007</v>
      </c>
      <c r="H90">
        <v>7.74</v>
      </c>
      <c r="I90">
        <v>8.9</v>
      </c>
      <c r="J90">
        <v>10.72</v>
      </c>
      <c r="K90">
        <v>12.8</v>
      </c>
      <c r="L90">
        <v>10.9</v>
      </c>
      <c r="M90">
        <v>11.3</v>
      </c>
      <c r="N90">
        <v>11.9</v>
      </c>
      <c r="O90">
        <v>12.5</v>
      </c>
      <c r="P90">
        <v>12.49</v>
      </c>
      <c r="Q90">
        <v>13.05</v>
      </c>
    </row>
    <row r="91" spans="1:17" x14ac:dyDescent="0.2">
      <c r="A91" t="s">
        <v>5</v>
      </c>
      <c r="B91">
        <f>SUM(B86:B90)</f>
        <v>48.287393299999998</v>
      </c>
      <c r="C91">
        <f t="shared" ref="C91" si="42">SUM(C86:C90)</f>
        <v>26.042893300000003</v>
      </c>
      <c r="D91">
        <f t="shared" ref="D91" si="43">SUM(D86:D90)</f>
        <v>18.622893300000001</v>
      </c>
      <c r="E91">
        <f t="shared" ref="E91" si="44">SUM(E86:E90)</f>
        <v>14.7828933</v>
      </c>
      <c r="F91">
        <f t="shared" ref="F91" si="45">SUM(F86:F90)</f>
        <v>12.132893299999999</v>
      </c>
      <c r="G91">
        <f t="shared" ref="G91" si="46">SUM(G86:G90)</f>
        <v>10.482893300000001</v>
      </c>
      <c r="H91">
        <f t="shared" ref="H91" si="47">SUM(H86:H90)</f>
        <v>9.9508933000000006</v>
      </c>
      <c r="I91">
        <f t="shared" ref="I91" si="48">SUM(I86:I90)</f>
        <v>11.1728933</v>
      </c>
      <c r="J91">
        <f t="shared" ref="J91" si="49">SUM(J86:J90)</f>
        <v>13.4328933</v>
      </c>
      <c r="K91">
        <f t="shared" ref="K91" si="50">SUM(K86:K90)</f>
        <v>15.7428933</v>
      </c>
      <c r="L91">
        <f t="shared" ref="L91" si="51">SUM(L86:L90)</f>
        <v>13.5028933</v>
      </c>
      <c r="M91">
        <f t="shared" ref="M91" si="52">SUM(M86:M90)</f>
        <v>14.792893300000001</v>
      </c>
      <c r="N91">
        <f t="shared" ref="N91" si="53">SUM(N86:N90)</f>
        <v>15.642893300000001</v>
      </c>
      <c r="O91">
        <f t="shared" ref="O91" si="54">SUM(O86:O90)</f>
        <v>16.332893300000002</v>
      </c>
      <c r="P91">
        <f t="shared" ref="P91" si="55">SUM(P86:P90)</f>
        <v>16.632893299999999</v>
      </c>
      <c r="Q91">
        <f t="shared" ref="Q91" si="56">SUM(Q86:Q90)</f>
        <v>17.4328933</v>
      </c>
    </row>
    <row r="93" spans="1:17" x14ac:dyDescent="0.2">
      <c r="A93" t="s">
        <v>41</v>
      </c>
      <c r="B93">
        <v>0.28000000000000003</v>
      </c>
      <c r="C93">
        <v>0.3</v>
      </c>
      <c r="D93">
        <v>0.33</v>
      </c>
      <c r="E93">
        <v>0.36</v>
      </c>
      <c r="F93">
        <v>0.38</v>
      </c>
      <c r="G93">
        <v>0.41</v>
      </c>
      <c r="H93">
        <v>0.44</v>
      </c>
      <c r="I93">
        <v>0.43</v>
      </c>
      <c r="J93">
        <v>0.45</v>
      </c>
      <c r="K93">
        <v>0.46</v>
      </c>
      <c r="L93">
        <v>0.49</v>
      </c>
      <c r="M93">
        <v>0.53</v>
      </c>
      <c r="N93">
        <v>0.56000000000000005</v>
      </c>
      <c r="O93" s="2">
        <v>0.56999999999999995</v>
      </c>
      <c r="P93" s="2">
        <v>0.6</v>
      </c>
      <c r="Q93" s="2">
        <v>0.61</v>
      </c>
    </row>
    <row r="94" spans="1:17" x14ac:dyDescent="0.2">
      <c r="A94" t="s">
        <v>52</v>
      </c>
      <c r="B94">
        <f>B87+B88+B89+B90</f>
        <v>48.007393299999997</v>
      </c>
      <c r="C94">
        <f t="shared" ref="C94:Q94" si="57">C87+C88+C89+C90</f>
        <v>25.742893300000002</v>
      </c>
      <c r="D94">
        <f t="shared" si="57"/>
        <v>18.292893299999999</v>
      </c>
      <c r="E94">
        <f t="shared" si="57"/>
        <v>14.422893299999998</v>
      </c>
      <c r="F94">
        <f t="shared" si="57"/>
        <v>11.7528933</v>
      </c>
      <c r="G94">
        <f t="shared" si="57"/>
        <v>10.0728933</v>
      </c>
      <c r="H94">
        <f t="shared" si="57"/>
        <v>9.5108932999999993</v>
      </c>
      <c r="I94">
        <f t="shared" si="57"/>
        <v>10.7428933</v>
      </c>
      <c r="J94">
        <f t="shared" si="57"/>
        <v>12.982893300000001</v>
      </c>
      <c r="K94">
        <f t="shared" si="57"/>
        <v>15.282893300000001</v>
      </c>
      <c r="L94">
        <f t="shared" si="57"/>
        <v>13.0128933</v>
      </c>
      <c r="M94">
        <f t="shared" si="57"/>
        <v>14.262893300000002</v>
      </c>
      <c r="N94">
        <f t="shared" si="57"/>
        <v>15.0828933</v>
      </c>
      <c r="O94">
        <f t="shared" si="57"/>
        <v>15.7628933</v>
      </c>
      <c r="P94">
        <f t="shared" si="57"/>
        <v>16.032893300000001</v>
      </c>
      <c r="Q94">
        <f t="shared" si="57"/>
        <v>16.8228933</v>
      </c>
    </row>
    <row r="95" spans="1:17" x14ac:dyDescent="0.2">
      <c r="A95" t="s">
        <v>5</v>
      </c>
      <c r="B95">
        <f>SUM(B93:B94)</f>
        <v>48.287393299999998</v>
      </c>
      <c r="C95">
        <f t="shared" ref="C95:Q95" si="58">SUM(C93:C94)</f>
        <v>26.042893300000003</v>
      </c>
      <c r="D95">
        <f t="shared" si="58"/>
        <v>18.622893299999998</v>
      </c>
      <c r="E95">
        <f t="shared" si="58"/>
        <v>14.782893299999998</v>
      </c>
      <c r="F95">
        <f t="shared" si="58"/>
        <v>12.132893300000001</v>
      </c>
      <c r="G95">
        <f t="shared" si="58"/>
        <v>10.482893300000001</v>
      </c>
      <c r="H95">
        <f t="shared" si="58"/>
        <v>9.9508932999999988</v>
      </c>
      <c r="I95">
        <f t="shared" si="58"/>
        <v>11.1728933</v>
      </c>
      <c r="J95">
        <f t="shared" si="58"/>
        <v>13.4328933</v>
      </c>
      <c r="K95">
        <f t="shared" si="58"/>
        <v>15.742893300000002</v>
      </c>
      <c r="L95">
        <f t="shared" si="58"/>
        <v>13.5028933</v>
      </c>
      <c r="M95">
        <f t="shared" si="58"/>
        <v>14.792893300000001</v>
      </c>
      <c r="N95">
        <f t="shared" si="58"/>
        <v>15.642893300000001</v>
      </c>
      <c r="O95">
        <f t="shared" si="58"/>
        <v>16.332893299999999</v>
      </c>
      <c r="P95">
        <f t="shared" si="58"/>
        <v>16.632893300000003</v>
      </c>
      <c r="Q95">
        <f t="shared" si="58"/>
        <v>17.4328933</v>
      </c>
    </row>
    <row r="97" spans="1:17" x14ac:dyDescent="0.2">
      <c r="A97" t="s">
        <v>47</v>
      </c>
      <c r="B97" t="s">
        <v>49</v>
      </c>
    </row>
    <row r="98" spans="1:17" x14ac:dyDescent="0.2">
      <c r="A98">
        <v>21352</v>
      </c>
      <c r="B98">
        <v>10</v>
      </c>
    </row>
    <row r="100" spans="1:17" x14ac:dyDescent="0.2">
      <c r="A100" t="s">
        <v>48</v>
      </c>
      <c r="B100">
        <f>$A$98*$A$98/(B90/$B$98)/1000000</f>
        <v>98.319582488678037</v>
      </c>
      <c r="C100">
        <f t="shared" ref="C100:Q100" si="59">$A$98*$A$98/(C90/$B$98)/1000000</f>
        <v>189.17340414937757</v>
      </c>
      <c r="D100">
        <f t="shared" si="59"/>
        <v>274.47796748946416</v>
      </c>
      <c r="E100">
        <f t="shared" si="59"/>
        <v>358.9826015748032</v>
      </c>
      <c r="F100">
        <f t="shared" si="59"/>
        <v>454.99790818363272</v>
      </c>
      <c r="G100">
        <f t="shared" si="59"/>
        <v>549.28663132530119</v>
      </c>
      <c r="H100">
        <f t="shared" si="59"/>
        <v>589.02829974160204</v>
      </c>
      <c r="I100">
        <f t="shared" si="59"/>
        <v>512.25607191011238</v>
      </c>
      <c r="J100">
        <f t="shared" si="59"/>
        <v>425.28722388059697</v>
      </c>
      <c r="K100">
        <f t="shared" si="59"/>
        <v>356.17804999999998</v>
      </c>
      <c r="L100">
        <f t="shared" si="59"/>
        <v>418.26413211009168</v>
      </c>
      <c r="M100">
        <f t="shared" si="59"/>
        <v>403.45832212389377</v>
      </c>
      <c r="N100">
        <f t="shared" si="59"/>
        <v>383.11588571428575</v>
      </c>
      <c r="O100">
        <f t="shared" si="59"/>
        <v>364.72632319999997</v>
      </c>
      <c r="P100">
        <f t="shared" si="59"/>
        <v>365.01833787029619</v>
      </c>
      <c r="Q100">
        <f t="shared" si="59"/>
        <v>349.35471570881225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2017-07-12T22:32:24Z</dcterms:created>
  <dcterms:modified xsi:type="dcterms:W3CDTF">2017-07-17T07:05:15Z</dcterms:modified>
</cp:coreProperties>
</file>