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Google Drive\Progetti\Formula 1000\Trasmission\Gearbox\Gears\Matlab\"/>
    </mc:Choice>
  </mc:AlternateContent>
  <xr:revisionPtr revIDLastSave="0" documentId="13_ncr:1_{CBF1FDA9-04A4-4C0A-8F4C-9570529EE60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imary" sheetId="1" r:id="rId1"/>
    <sheet name="1st" sheetId="2" r:id="rId2"/>
    <sheet name="2nd" sheetId="3" r:id="rId3"/>
    <sheet name="3rd" sheetId="4" r:id="rId4"/>
    <sheet name="4th" sheetId="5" r:id="rId5"/>
    <sheet name="5th" sheetId="6" r:id="rId6"/>
    <sheet name="6th" sheetId="7" r:id="rId7"/>
    <sheet name="Differential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H24" i="1" l="1"/>
  <c r="I23" i="1"/>
  <c r="I22" i="1"/>
  <c r="I21" i="1"/>
  <c r="I20" i="1"/>
  <c r="I19" i="1"/>
  <c r="I18" i="1"/>
  <c r="H23" i="1" l="1"/>
  <c r="H22" i="1"/>
  <c r="H21" i="1"/>
  <c r="H20" i="1"/>
  <c r="H19" i="1"/>
  <c r="H18" i="1"/>
  <c r="J13" i="1"/>
  <c r="J12" i="1"/>
  <c r="J11" i="1"/>
  <c r="J10" i="1"/>
  <c r="J9" i="1"/>
  <c r="J8" i="1"/>
  <c r="I8" i="1"/>
  <c r="I9" i="1"/>
  <c r="I10" i="1"/>
  <c r="I11" i="1"/>
  <c r="I12" i="1"/>
  <c r="I13" i="1"/>
  <c r="H13" i="1"/>
  <c r="H12" i="1"/>
  <c r="H11" i="1"/>
  <c r="H10" i="1"/>
  <c r="H9" i="1"/>
  <c r="I7" i="1"/>
  <c r="H7" i="1"/>
  <c r="H8" i="1"/>
  <c r="E9" i="8" l="1"/>
  <c r="D9" i="8"/>
  <c r="E10" i="8" l="1"/>
  <c r="D10" i="8"/>
  <c r="E6" i="8"/>
  <c r="D6" i="8"/>
  <c r="E8" i="7" l="1"/>
  <c r="D8" i="7"/>
  <c r="E6" i="7"/>
  <c r="D6" i="7"/>
  <c r="E8" i="6"/>
  <c r="D8" i="6"/>
  <c r="E6" i="6"/>
  <c r="D6" i="6"/>
  <c r="E8" i="5"/>
  <c r="D8" i="5"/>
  <c r="E6" i="5"/>
  <c r="D6" i="5"/>
  <c r="E8" i="4"/>
  <c r="D8" i="4"/>
  <c r="E6" i="4"/>
  <c r="D6" i="4"/>
  <c r="E8" i="3"/>
  <c r="D8" i="3"/>
  <c r="E6" i="3"/>
  <c r="D6" i="3"/>
  <c r="E8" i="2"/>
  <c r="D8" i="2"/>
  <c r="E6" i="2"/>
  <c r="D6" i="2"/>
  <c r="E8" i="1"/>
  <c r="D8" i="1"/>
  <c r="E6" i="1"/>
  <c r="J7" i="1" s="1"/>
  <c r="D6" i="1"/>
</calcChain>
</file>

<file path=xl/sharedStrings.xml><?xml version="1.0" encoding="utf-8"?>
<sst xmlns="http://schemas.openxmlformats.org/spreadsheetml/2006/main" count="129" uniqueCount="39">
  <si>
    <t>St_driving</t>
  </si>
  <si>
    <t>Sa_driving</t>
  </si>
  <si>
    <t>Sr_driving</t>
  </si>
  <si>
    <t>St_driven</t>
  </si>
  <si>
    <t>Sa_driven</t>
  </si>
  <si>
    <t>Sr_driven</t>
  </si>
  <si>
    <t>engine</t>
  </si>
  <si>
    <t>input</t>
  </si>
  <si>
    <t>S</t>
  </si>
  <si>
    <t>d</t>
  </si>
  <si>
    <t>Mt</t>
  </si>
  <si>
    <t>St_gear</t>
  </si>
  <si>
    <t>Sa_gear</t>
  </si>
  <si>
    <t>Sr_gear</t>
  </si>
  <si>
    <t>St_wheel</t>
  </si>
  <si>
    <t>Sa_wheel</t>
  </si>
  <si>
    <t>Sr_wheel</t>
  </si>
  <si>
    <t>wheel</t>
  </si>
  <si>
    <t>dm</t>
  </si>
  <si>
    <t>Main_shaft</t>
  </si>
  <si>
    <t>Lay_shaft</t>
  </si>
  <si>
    <t>mm</t>
  </si>
  <si>
    <t>z</t>
  </si>
  <si>
    <t>Primary</t>
  </si>
  <si>
    <t>1st</t>
  </si>
  <si>
    <t>2nd</t>
  </si>
  <si>
    <t>3rd</t>
  </si>
  <si>
    <t>4th</t>
  </si>
  <si>
    <t>5th</t>
  </si>
  <si>
    <t>6th</t>
  </si>
  <si>
    <t>St</t>
  </si>
  <si>
    <t>Sr</t>
  </si>
  <si>
    <t>Differential</t>
  </si>
  <si>
    <t>Main shaft</t>
  </si>
  <si>
    <t>Layshaft</t>
  </si>
  <si>
    <t>Sa</t>
  </si>
  <si>
    <t>Stress [Mpa]</t>
  </si>
  <si>
    <t>Displacement [mm]</t>
  </si>
  <si>
    <t>Mainshaft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</si>
</sst>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/>
    <xf numFmtId="2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M20" sqref="M20"/>
    </sheetView>
  </sheetViews>
  <sheetFormatPr defaultColWidth="14.44140625" defaultRowHeight="15" customHeight="1" x14ac:dyDescent="0.3"/>
  <cols>
    <col min="1" max="3" width="8.6640625" customWidth="1"/>
    <col min="4" max="4" width="10.21875" customWidth="1"/>
    <col min="5" max="5" width="10.33203125" customWidth="1"/>
    <col min="6" max="6" width="8.5546875" bestFit="1" customWidth="1"/>
    <col min="7" max="7" width="10.21875" bestFit="1" customWidth="1"/>
    <col min="8" max="8" width="7.44140625" bestFit="1" customWidth="1"/>
    <col min="9" max="9" width="8" customWidth="1"/>
    <col min="10" max="11" width="8.6640625" customWidth="1"/>
    <col min="15" max="15" width="11.21875" bestFit="1" customWidth="1"/>
    <col min="16" max="16" width="17" bestFit="1" customWidth="1"/>
  </cols>
  <sheetData>
    <row r="1" spans="1:16" ht="14.25" customHeight="1" x14ac:dyDescent="0.3">
      <c r="A1" s="2">
        <v>2850</v>
      </c>
      <c r="B1" s="2">
        <v>0</v>
      </c>
      <c r="C1" s="2">
        <v>1037.3151676586767</v>
      </c>
      <c r="D1" s="17">
        <v>1572.4137931034484</v>
      </c>
      <c r="E1" s="2">
        <v>0</v>
      </c>
      <c r="F1" s="17">
        <v>572.31181663926998</v>
      </c>
    </row>
    <row r="2" spans="1:16" ht="14.25" customHeigh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16" ht="14.25" customHeight="1" x14ac:dyDescent="0.3"/>
    <row r="4" spans="1:16" ht="14.25" customHeight="1" x14ac:dyDescent="0.3"/>
    <row r="5" spans="1:16" ht="14.25" customHeight="1" x14ac:dyDescent="0.3">
      <c r="C5" s="1"/>
      <c r="D5" s="1" t="s">
        <v>6</v>
      </c>
      <c r="E5" s="1" t="s">
        <v>7</v>
      </c>
      <c r="G5" s="22" t="s">
        <v>34</v>
      </c>
      <c r="H5" s="23"/>
      <c r="I5" s="23"/>
      <c r="J5" s="24"/>
      <c r="N5" s="19" t="s">
        <v>34</v>
      </c>
      <c r="O5" s="20"/>
      <c r="P5" s="21"/>
    </row>
    <row r="6" spans="1:16" ht="14.25" customHeight="1" x14ac:dyDescent="0.3">
      <c r="C6" s="1" t="s">
        <v>8</v>
      </c>
      <c r="D6" s="18">
        <f>SQRT((A1^2)+(C1^2))</f>
        <v>3032.9066515563495</v>
      </c>
      <c r="E6" s="18">
        <f>SQRT((D1^2)+(F1^2))</f>
        <v>1673.3278077552275</v>
      </c>
      <c r="G6" s="16"/>
      <c r="H6" s="16" t="s">
        <v>30</v>
      </c>
      <c r="I6" s="16" t="s">
        <v>31</v>
      </c>
      <c r="J6" s="16" t="s">
        <v>8</v>
      </c>
      <c r="N6" s="16"/>
      <c r="O6" s="16" t="s">
        <v>36</v>
      </c>
      <c r="P6" s="16" t="s">
        <v>37</v>
      </c>
    </row>
    <row r="7" spans="1:16" ht="14.25" customHeight="1" x14ac:dyDescent="0.3">
      <c r="C7" s="1" t="s">
        <v>9</v>
      </c>
      <c r="D7" s="1">
        <v>80</v>
      </c>
      <c r="E7" s="1">
        <v>145</v>
      </c>
      <c r="G7" s="16" t="s">
        <v>23</v>
      </c>
      <c r="H7" s="5">
        <f>D1</f>
        <v>1572.4137931034484</v>
      </c>
      <c r="I7" s="5">
        <f>F1</f>
        <v>572.31181663926998</v>
      </c>
      <c r="J7" s="5">
        <f>E6</f>
        <v>1673.3278077552275</v>
      </c>
      <c r="N7" s="16" t="s">
        <v>24</v>
      </c>
      <c r="O7" s="16">
        <v>170.01</v>
      </c>
      <c r="P7" s="15">
        <v>0.22602</v>
      </c>
    </row>
    <row r="8" spans="1:16" ht="14.25" customHeight="1" x14ac:dyDescent="0.3">
      <c r="C8" s="1" t="s">
        <v>10</v>
      </c>
      <c r="D8" s="1">
        <f>(D7/2)*A1</f>
        <v>114000</v>
      </c>
      <c r="E8" s="1">
        <f>D1*E7/2</f>
        <v>114000</v>
      </c>
      <c r="G8" s="16" t="s">
        <v>24</v>
      </c>
      <c r="H8" s="5">
        <f>'1st'!A1</f>
        <v>3040</v>
      </c>
      <c r="I8" s="5">
        <f>'1st'!C1</f>
        <v>1106.469512169255</v>
      </c>
      <c r="J8" s="5">
        <f>'1st'!D6</f>
        <v>3235.100428326773</v>
      </c>
      <c r="N8" s="16" t="s">
        <v>25</v>
      </c>
      <c r="O8" s="16">
        <v>71.597999999999999</v>
      </c>
      <c r="P8" s="15">
        <v>7.7232999999999996E-2</v>
      </c>
    </row>
    <row r="9" spans="1:16" ht="14.25" customHeight="1" x14ac:dyDescent="0.3">
      <c r="G9" s="16" t="s">
        <v>25</v>
      </c>
      <c r="H9" s="5">
        <f>'2nd'!A1</f>
        <v>2280</v>
      </c>
      <c r="I9" s="5">
        <f>'2nd'!C1</f>
        <v>829.85213412694134</v>
      </c>
      <c r="J9" s="5">
        <f>'2nd'!D6</f>
        <v>2426.3253212450795</v>
      </c>
      <c r="N9" s="16" t="s">
        <v>26</v>
      </c>
      <c r="O9" s="16">
        <v>78.665999999999997</v>
      </c>
      <c r="P9" s="15">
        <v>1.4362E-2</v>
      </c>
    </row>
    <row r="10" spans="1:16" ht="14.25" customHeight="1" x14ac:dyDescent="0.3">
      <c r="G10" s="16" t="s">
        <v>26</v>
      </c>
      <c r="H10" s="5">
        <f>'3rd'!A1</f>
        <v>1688.8888888888889</v>
      </c>
      <c r="I10" s="5">
        <f>'3rd'!C1</f>
        <v>614.7052845384751</v>
      </c>
      <c r="J10" s="5">
        <f>'3rd'!D6</f>
        <v>1797.278015737096</v>
      </c>
      <c r="N10" s="16" t="s">
        <v>27</v>
      </c>
      <c r="O10" s="16">
        <v>117.48</v>
      </c>
      <c r="P10" s="15">
        <v>7.5637999999999997E-2</v>
      </c>
    </row>
    <row r="11" spans="1:16" ht="14.25" customHeight="1" x14ac:dyDescent="0.3">
      <c r="G11" s="16" t="s">
        <v>27</v>
      </c>
      <c r="H11" s="5">
        <f>'4th'!A1</f>
        <v>1520</v>
      </c>
      <c r="I11" s="5">
        <f>'4th'!C1</f>
        <v>553.23475608462752</v>
      </c>
      <c r="J11" s="5">
        <f>'4th'!D6</f>
        <v>1617.5502141633865</v>
      </c>
      <c r="N11" s="16" t="s">
        <v>28</v>
      </c>
      <c r="O11" s="16">
        <v>111.77</v>
      </c>
      <c r="P11" s="15">
        <v>8.5582000000000005E-2</v>
      </c>
    </row>
    <row r="12" spans="1:16" ht="14.25" customHeight="1" x14ac:dyDescent="0.3">
      <c r="G12" s="16" t="s">
        <v>28</v>
      </c>
      <c r="H12" s="5">
        <f>'5th'!A1</f>
        <v>1425</v>
      </c>
      <c r="I12" s="5">
        <f>'5th'!C1</f>
        <v>518.65758382933836</v>
      </c>
      <c r="J12" s="5">
        <f>'5th'!D6</f>
        <v>1516.4533257781748</v>
      </c>
      <c r="N12" s="16" t="s">
        <v>29</v>
      </c>
      <c r="O12" s="16">
        <v>83.334999999999994</v>
      </c>
      <c r="P12" s="15">
        <v>9.3101000000000003E-2</v>
      </c>
    </row>
    <row r="13" spans="1:16" ht="14.25" customHeight="1" x14ac:dyDescent="0.3">
      <c r="G13" s="16" t="s">
        <v>29</v>
      </c>
      <c r="H13" s="5">
        <f>'6th'!A1</f>
        <v>1341.1764705882354</v>
      </c>
      <c r="I13" s="5">
        <f>'6th'!C1</f>
        <v>488.14831419231848</v>
      </c>
      <c r="J13" s="5">
        <f>'6th'!D6</f>
        <v>1427.2501889676939</v>
      </c>
    </row>
    <row r="14" spans="1:16" ht="14.25" customHeight="1" x14ac:dyDescent="0.3"/>
    <row r="15" spans="1:16" ht="14.25" customHeight="1" x14ac:dyDescent="0.3"/>
    <row r="16" spans="1:16" ht="14.25" customHeight="1" x14ac:dyDescent="0.3">
      <c r="G16" s="19" t="s">
        <v>33</v>
      </c>
      <c r="H16" s="20"/>
      <c r="I16" s="21"/>
      <c r="N16" s="19" t="s">
        <v>38</v>
      </c>
      <c r="O16" s="20"/>
      <c r="P16" s="21"/>
    </row>
    <row r="17" spans="7:16" ht="14.25" customHeight="1" x14ac:dyDescent="0.3">
      <c r="G17" s="16"/>
      <c r="H17" s="16" t="s">
        <v>35</v>
      </c>
      <c r="I17" s="16" t="s">
        <v>8</v>
      </c>
      <c r="N17" s="16"/>
      <c r="O17" s="16" t="s">
        <v>36</v>
      </c>
      <c r="P17" s="16" t="s">
        <v>37</v>
      </c>
    </row>
    <row r="18" spans="7:16" ht="14.25" customHeight="1" x14ac:dyDescent="0.3">
      <c r="G18" s="16" t="s">
        <v>24</v>
      </c>
      <c r="H18" s="16">
        <f>'1st'!A13</f>
        <v>0</v>
      </c>
      <c r="I18" s="14">
        <f>'1st'!E6</f>
        <v>1347.9585118028222</v>
      </c>
      <c r="N18" s="16" t="s">
        <v>24</v>
      </c>
      <c r="O18" s="5">
        <v>137.44999999999999</v>
      </c>
      <c r="P18" s="15">
        <v>0.11726</v>
      </c>
    </row>
    <row r="19" spans="7:16" ht="14.25" customHeight="1" x14ac:dyDescent="0.3">
      <c r="G19" s="16" t="s">
        <v>25</v>
      </c>
      <c r="H19" s="16">
        <f>'2nd'!A13</f>
        <v>0</v>
      </c>
      <c r="I19" s="14">
        <f>'2nd'!E6</f>
        <v>1565.3711749968256</v>
      </c>
      <c r="N19" s="16" t="s">
        <v>25</v>
      </c>
      <c r="O19" s="5">
        <v>137.38999999999999</v>
      </c>
      <c r="P19" s="15">
        <v>7.8109999999999999E-2</v>
      </c>
    </row>
    <row r="20" spans="7:16" ht="14.25" customHeight="1" x14ac:dyDescent="0.3">
      <c r="G20" s="16" t="s">
        <v>26</v>
      </c>
      <c r="H20" s="16">
        <f>'3rd'!A13</f>
        <v>0</v>
      </c>
      <c r="I20" s="14">
        <f>'3rd'!E6</f>
        <v>2021.937767704233</v>
      </c>
      <c r="N20" s="16" t="s">
        <v>26</v>
      </c>
      <c r="O20" s="5">
        <v>137.47999999999999</v>
      </c>
      <c r="P20" s="15">
        <v>3.3042000000000002E-2</v>
      </c>
    </row>
    <row r="21" spans="7:16" ht="14.25" customHeight="1" x14ac:dyDescent="0.3">
      <c r="G21" s="16" t="s">
        <v>27</v>
      </c>
      <c r="H21" s="16">
        <f>'4th'!A13</f>
        <v>0</v>
      </c>
      <c r="I21" s="14">
        <f>'4th'!E6</f>
        <v>2310.7860202334095</v>
      </c>
      <c r="N21" s="16" t="s">
        <v>27</v>
      </c>
      <c r="O21" s="5">
        <v>137.63999999999999</v>
      </c>
      <c r="P21" s="15">
        <v>0.14854000000000001</v>
      </c>
    </row>
    <row r="22" spans="7:16" ht="14.25" customHeight="1" x14ac:dyDescent="0.3">
      <c r="G22" s="16" t="s">
        <v>28</v>
      </c>
      <c r="H22" s="16">
        <f>'5th'!A13</f>
        <v>0</v>
      </c>
      <c r="I22" s="14">
        <f>'5th'!E6</f>
        <v>2554.0266539421891</v>
      </c>
      <c r="N22" s="16" t="s">
        <v>28</v>
      </c>
      <c r="O22" s="5">
        <v>139.80000000000001</v>
      </c>
      <c r="P22" s="15">
        <v>0.19672000000000001</v>
      </c>
    </row>
    <row r="23" spans="7:16" ht="14.25" customHeight="1" x14ac:dyDescent="0.3">
      <c r="G23" s="16" t="s">
        <v>29</v>
      </c>
      <c r="H23" s="16">
        <f>'6th'!A13</f>
        <v>0</v>
      </c>
      <c r="I23" s="14">
        <f>'6th'!E6</f>
        <v>2854.5003779353879</v>
      </c>
      <c r="N23" s="13" t="s">
        <v>29</v>
      </c>
      <c r="O23" s="5">
        <v>140.56</v>
      </c>
      <c r="P23" s="15">
        <v>0.26003999999999999</v>
      </c>
    </row>
    <row r="24" spans="7:16" ht="14.25" customHeight="1" x14ac:dyDescent="0.3">
      <c r="G24" s="11" t="s">
        <v>32</v>
      </c>
      <c r="H24" s="14">
        <f>Differential!B1</f>
        <v>253.34774201242547</v>
      </c>
      <c r="I24" s="14">
        <f>Differential!D6</f>
        <v>2729.1419809767185</v>
      </c>
    </row>
    <row r="25" spans="7:16" ht="14.25" customHeight="1" x14ac:dyDescent="0.3"/>
    <row r="26" spans="7:16" ht="14.25" customHeight="1" x14ac:dyDescent="0.3"/>
    <row r="27" spans="7:16" ht="14.25" customHeight="1" x14ac:dyDescent="0.3"/>
    <row r="28" spans="7:16" ht="14.25" customHeight="1" x14ac:dyDescent="0.3"/>
    <row r="29" spans="7:16" ht="14.25" customHeight="1" x14ac:dyDescent="0.3"/>
    <row r="30" spans="7:16" ht="14.25" customHeight="1" x14ac:dyDescent="0.3"/>
    <row r="31" spans="7:16" ht="14.25" customHeight="1" x14ac:dyDescent="0.3"/>
    <row r="32" spans="7:1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</sheetData>
  <mergeCells count="4">
    <mergeCell ref="G5:J5"/>
    <mergeCell ref="N5:P5"/>
    <mergeCell ref="N16:P16"/>
    <mergeCell ref="G16:I16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"/>
  <sheetViews>
    <sheetView workbookViewId="0">
      <selection activeCell="I10" sqref="I10"/>
    </sheetView>
  </sheetViews>
  <sheetFormatPr defaultColWidth="14.44140625" defaultRowHeight="15" customHeight="1" x14ac:dyDescent="0.3"/>
  <cols>
    <col min="1" max="4" width="8.6640625" customWidth="1"/>
    <col min="5" max="5" width="10.21875" bestFit="1" customWidth="1"/>
    <col min="6" max="11" width="8.6640625" customWidth="1"/>
  </cols>
  <sheetData>
    <row r="1" spans="1:6" ht="14.25" customHeight="1" x14ac:dyDescent="0.3">
      <c r="A1" s="2">
        <v>3040</v>
      </c>
      <c r="B1" s="2">
        <v>0</v>
      </c>
      <c r="C1" s="2">
        <v>1106.469512169255</v>
      </c>
      <c r="D1" s="2">
        <v>1266.6666666666667</v>
      </c>
      <c r="E1" s="2">
        <v>0</v>
      </c>
      <c r="F1" s="17">
        <v>461.02896340385632</v>
      </c>
    </row>
    <row r="2" spans="1:6" ht="14.25" customHeigh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ht="14.25" customHeight="1" x14ac:dyDescent="0.3"/>
    <row r="4" spans="1:6" ht="14.25" customHeight="1" x14ac:dyDescent="0.3"/>
    <row r="5" spans="1:6" ht="14.25" customHeight="1" x14ac:dyDescent="0.3">
      <c r="C5" s="3"/>
      <c r="D5" s="4" t="s">
        <v>20</v>
      </c>
      <c r="E5" s="3" t="s">
        <v>19</v>
      </c>
    </row>
    <row r="6" spans="1:6" ht="14.25" customHeight="1" x14ac:dyDescent="0.3">
      <c r="C6" s="3" t="s">
        <v>8</v>
      </c>
      <c r="D6" s="5">
        <f>SQRT((A1^2)+(C1^2))</f>
        <v>3235.100428326773</v>
      </c>
      <c r="E6" s="5">
        <f>SQRT((D1^2)+(F1^2))</f>
        <v>1347.9585118028222</v>
      </c>
    </row>
    <row r="7" spans="1:6" ht="14.25" customHeight="1" x14ac:dyDescent="0.3">
      <c r="C7" s="3" t="s">
        <v>9</v>
      </c>
      <c r="D7" s="3">
        <v>75</v>
      </c>
      <c r="E7" s="3">
        <v>180</v>
      </c>
    </row>
    <row r="8" spans="1:6" ht="14.25" customHeight="1" x14ac:dyDescent="0.3">
      <c r="C8" s="3" t="s">
        <v>10</v>
      </c>
      <c r="D8" s="3">
        <f>(D7/2)*A1</f>
        <v>114000</v>
      </c>
      <c r="E8" s="3">
        <f>D1*E7/2</f>
        <v>114000</v>
      </c>
    </row>
    <row r="9" spans="1:6" ht="14.25" customHeight="1" x14ac:dyDescent="0.3"/>
    <row r="10" spans="1:6" ht="14.25" customHeight="1" x14ac:dyDescent="0.3"/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"/>
  <sheetViews>
    <sheetView workbookViewId="0">
      <selection activeCell="I10" sqref="I10"/>
    </sheetView>
  </sheetViews>
  <sheetFormatPr defaultColWidth="14.44140625" defaultRowHeight="15" customHeight="1" x14ac:dyDescent="0.3"/>
  <cols>
    <col min="1" max="3" width="8.6640625" customWidth="1"/>
    <col min="4" max="4" width="13.33203125" customWidth="1"/>
    <col min="5" max="5" width="12" bestFit="1" customWidth="1"/>
    <col min="6" max="11" width="8.6640625" customWidth="1"/>
  </cols>
  <sheetData>
    <row r="1" spans="1:6" ht="14.25" customHeight="1" x14ac:dyDescent="0.3">
      <c r="A1" s="7">
        <v>2280</v>
      </c>
      <c r="B1" s="7">
        <v>0</v>
      </c>
      <c r="C1" s="7">
        <v>829.85213412694134</v>
      </c>
      <c r="D1" s="7">
        <v>1470.9677419354839</v>
      </c>
      <c r="E1" s="7">
        <v>0</v>
      </c>
      <c r="F1" s="7">
        <v>535.38847363028469</v>
      </c>
    </row>
    <row r="2" spans="1:6" ht="14.25" customHeight="1" x14ac:dyDescent="0.3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</row>
    <row r="3" spans="1:6" ht="14.25" customHeight="1" x14ac:dyDescent="0.3"/>
    <row r="4" spans="1:6" ht="14.25" customHeight="1" x14ac:dyDescent="0.3"/>
    <row r="5" spans="1:6" ht="14.25" customHeight="1" x14ac:dyDescent="0.3">
      <c r="C5" s="3"/>
      <c r="D5" s="6" t="s">
        <v>20</v>
      </c>
      <c r="E5" s="3" t="s">
        <v>19</v>
      </c>
    </row>
    <row r="6" spans="1:6" ht="14.25" customHeight="1" x14ac:dyDescent="0.3">
      <c r="C6" s="3" t="s">
        <v>8</v>
      </c>
      <c r="D6" s="3">
        <f>SQRT((A1^2)+(C1^2))</f>
        <v>2426.3253212450795</v>
      </c>
      <c r="E6" s="3">
        <f>SQRT((D1^2)+(F1^2))</f>
        <v>1565.3711749968256</v>
      </c>
    </row>
    <row r="7" spans="1:6" ht="14.25" customHeight="1" x14ac:dyDescent="0.3">
      <c r="C7" s="3" t="s">
        <v>9</v>
      </c>
      <c r="D7" s="3">
        <v>100</v>
      </c>
      <c r="E7" s="3">
        <v>155</v>
      </c>
    </row>
    <row r="8" spans="1:6" ht="14.25" customHeight="1" x14ac:dyDescent="0.3">
      <c r="C8" s="3" t="s">
        <v>10</v>
      </c>
      <c r="D8" s="3">
        <f>(D7/2)*A1</f>
        <v>114000</v>
      </c>
      <c r="E8" s="3">
        <f>D1*E7/2</f>
        <v>114000</v>
      </c>
    </row>
    <row r="9" spans="1:6" ht="14.25" customHeight="1" x14ac:dyDescent="0.3"/>
    <row r="10" spans="1:6" ht="14.25" customHeight="1" x14ac:dyDescent="0.3"/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"/>
  <sheetViews>
    <sheetView workbookViewId="0">
      <selection activeCell="I8" sqref="I8"/>
    </sheetView>
  </sheetViews>
  <sheetFormatPr defaultColWidth="14.44140625" defaultRowHeight="15" customHeight="1" x14ac:dyDescent="0.3"/>
  <cols>
    <col min="1" max="3" width="8.6640625" customWidth="1"/>
    <col min="4" max="4" width="12.5546875" customWidth="1"/>
    <col min="5" max="5" width="13.109375" customWidth="1"/>
    <col min="6" max="11" width="8.6640625" customWidth="1"/>
  </cols>
  <sheetData>
    <row r="1" spans="1:6" ht="14.25" customHeight="1" x14ac:dyDescent="0.3">
      <c r="A1" s="2">
        <v>1688.8888888888889</v>
      </c>
      <c r="B1" s="2">
        <v>0</v>
      </c>
      <c r="C1" s="2">
        <v>614.7052845384751</v>
      </c>
      <c r="D1" s="2">
        <v>1900</v>
      </c>
      <c r="E1" s="2">
        <v>0</v>
      </c>
      <c r="F1" s="2">
        <v>691.54344510578449</v>
      </c>
    </row>
    <row r="2" spans="1:6" ht="14.25" customHeigh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ht="14.25" customHeight="1" x14ac:dyDescent="0.3"/>
    <row r="4" spans="1:6" ht="14.25" customHeight="1" x14ac:dyDescent="0.3"/>
    <row r="5" spans="1:6" ht="14.25" customHeight="1" x14ac:dyDescent="0.3">
      <c r="C5" s="8"/>
      <c r="D5" s="6" t="s">
        <v>20</v>
      </c>
      <c r="E5" s="9" t="s">
        <v>19</v>
      </c>
    </row>
    <row r="6" spans="1:6" ht="14.25" customHeight="1" x14ac:dyDescent="0.3">
      <c r="C6" s="1" t="s">
        <v>8</v>
      </c>
      <c r="D6" s="10">
        <f>SQRT((A1^2)+(C1^2))</f>
        <v>1797.278015737096</v>
      </c>
      <c r="E6" s="1">
        <f>SQRT((D1^2)+(F1^2))</f>
        <v>2021.937767704233</v>
      </c>
    </row>
    <row r="7" spans="1:6" ht="14.25" customHeight="1" x14ac:dyDescent="0.3">
      <c r="C7" s="1" t="s">
        <v>9</v>
      </c>
      <c r="D7" s="1">
        <v>135</v>
      </c>
      <c r="E7" s="1">
        <v>120</v>
      </c>
    </row>
    <row r="8" spans="1:6" ht="14.25" customHeight="1" x14ac:dyDescent="0.3">
      <c r="C8" s="1" t="s">
        <v>10</v>
      </c>
      <c r="D8" s="1">
        <f>(D7/2)*A1</f>
        <v>114000</v>
      </c>
      <c r="E8" s="1">
        <f>D1*E7/2</f>
        <v>114000</v>
      </c>
    </row>
    <row r="9" spans="1:6" ht="14.25" customHeight="1" x14ac:dyDescent="0.3"/>
    <row r="10" spans="1:6" ht="14.25" customHeight="1" x14ac:dyDescent="0.3"/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"/>
  <sheetViews>
    <sheetView workbookViewId="0">
      <selection activeCell="K19" sqref="K19"/>
    </sheetView>
  </sheetViews>
  <sheetFormatPr defaultColWidth="14.44140625" defaultRowHeight="15" customHeight="1" x14ac:dyDescent="0.3"/>
  <cols>
    <col min="1" max="3" width="8.6640625" customWidth="1"/>
    <col min="4" max="4" width="12.44140625" customWidth="1"/>
    <col min="5" max="5" width="14" customWidth="1"/>
    <col min="6" max="11" width="8.6640625" customWidth="1"/>
  </cols>
  <sheetData>
    <row r="1" spans="1:6" ht="14.25" customHeight="1" x14ac:dyDescent="0.3">
      <c r="A1" s="2">
        <v>1520</v>
      </c>
      <c r="B1" s="2">
        <v>0</v>
      </c>
      <c r="C1" s="2">
        <v>553.23475608462752</v>
      </c>
      <c r="D1" s="2">
        <v>2171.4285714285716</v>
      </c>
      <c r="E1" s="2">
        <v>0</v>
      </c>
      <c r="F1" s="2">
        <v>790.3353658351823</v>
      </c>
    </row>
    <row r="2" spans="1:6" ht="14.25" customHeigh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ht="14.25" customHeight="1" x14ac:dyDescent="0.3"/>
    <row r="4" spans="1:6" ht="14.25" customHeight="1" x14ac:dyDescent="0.3"/>
    <row r="5" spans="1:6" ht="14.25" customHeight="1" x14ac:dyDescent="0.3">
      <c r="C5" s="8"/>
      <c r="D5" s="6" t="s">
        <v>20</v>
      </c>
      <c r="E5" s="9" t="s">
        <v>19</v>
      </c>
    </row>
    <row r="6" spans="1:6" ht="14.25" customHeight="1" x14ac:dyDescent="0.3">
      <c r="C6" s="1" t="s">
        <v>8</v>
      </c>
      <c r="D6" s="10">
        <f>SQRT((A1^2)+(C1^2))</f>
        <v>1617.5502141633865</v>
      </c>
      <c r="E6" s="1">
        <f>SQRT((D1^2)+(F1^2))</f>
        <v>2310.7860202334095</v>
      </c>
    </row>
    <row r="7" spans="1:6" ht="14.25" customHeight="1" x14ac:dyDescent="0.3">
      <c r="C7" s="1" t="s">
        <v>9</v>
      </c>
      <c r="D7" s="1">
        <v>150</v>
      </c>
      <c r="E7" s="1">
        <v>105</v>
      </c>
    </row>
    <row r="8" spans="1:6" ht="14.25" customHeight="1" x14ac:dyDescent="0.3">
      <c r="C8" s="1" t="s">
        <v>10</v>
      </c>
      <c r="D8" s="1">
        <f>(D7/2)*A1</f>
        <v>114000</v>
      </c>
      <c r="E8" s="1">
        <f>D1*E7/2</f>
        <v>114000</v>
      </c>
    </row>
    <row r="9" spans="1:6" ht="14.25" customHeight="1" x14ac:dyDescent="0.3"/>
    <row r="10" spans="1:6" ht="14.25" customHeight="1" x14ac:dyDescent="0.3"/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"/>
  <sheetViews>
    <sheetView workbookViewId="0">
      <selection activeCell="I5" sqref="I5"/>
    </sheetView>
  </sheetViews>
  <sheetFormatPr defaultColWidth="14.44140625" defaultRowHeight="15" customHeight="1" x14ac:dyDescent="0.3"/>
  <cols>
    <col min="1" max="3" width="8.6640625" customWidth="1"/>
    <col min="4" max="4" width="12" bestFit="1" customWidth="1"/>
    <col min="5" max="5" width="12.88671875" customWidth="1"/>
    <col min="6" max="11" width="8.6640625" customWidth="1"/>
  </cols>
  <sheetData>
    <row r="1" spans="1:6" ht="14.25" customHeight="1" x14ac:dyDescent="0.3">
      <c r="A1" s="7">
        <v>1425</v>
      </c>
      <c r="B1" s="7">
        <v>0</v>
      </c>
      <c r="C1" s="7">
        <v>518.65758382933836</v>
      </c>
      <c r="D1" s="7">
        <v>2400</v>
      </c>
      <c r="E1" s="7">
        <v>0</v>
      </c>
      <c r="F1" s="7">
        <v>873.52856223888557</v>
      </c>
    </row>
    <row r="2" spans="1:6" ht="14.25" customHeight="1" x14ac:dyDescent="0.3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</row>
    <row r="3" spans="1:6" ht="14.25" customHeight="1" x14ac:dyDescent="0.3"/>
    <row r="4" spans="1:6" ht="14.25" customHeight="1" x14ac:dyDescent="0.3"/>
    <row r="5" spans="1:6" ht="14.25" customHeight="1" x14ac:dyDescent="0.3">
      <c r="C5" s="8"/>
      <c r="D5" s="6" t="s">
        <v>20</v>
      </c>
      <c r="E5" s="9" t="s">
        <v>19</v>
      </c>
    </row>
    <row r="6" spans="1:6" ht="14.25" customHeight="1" x14ac:dyDescent="0.3">
      <c r="C6" s="1" t="s">
        <v>8</v>
      </c>
      <c r="D6" s="10">
        <f>SQRT((A1^2)+(C1^2))</f>
        <v>1516.4533257781748</v>
      </c>
      <c r="E6" s="1">
        <f>SQRT((D1^2)+(F1^2))</f>
        <v>2554.0266539421891</v>
      </c>
    </row>
    <row r="7" spans="1:6" ht="14.25" customHeight="1" x14ac:dyDescent="0.3">
      <c r="C7" s="1" t="s">
        <v>9</v>
      </c>
      <c r="D7" s="1">
        <v>160</v>
      </c>
      <c r="E7" s="1">
        <v>95</v>
      </c>
    </row>
    <row r="8" spans="1:6" ht="14.25" customHeight="1" x14ac:dyDescent="0.3">
      <c r="C8" s="1" t="s">
        <v>10</v>
      </c>
      <c r="D8" s="1">
        <f>(D7/2)*A1</f>
        <v>114000</v>
      </c>
      <c r="E8" s="1">
        <f>D1*E7/2</f>
        <v>114000</v>
      </c>
    </row>
    <row r="9" spans="1:6" ht="14.25" customHeight="1" x14ac:dyDescent="0.3"/>
    <row r="10" spans="1:6" ht="14.25" customHeight="1" x14ac:dyDescent="0.3"/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"/>
  <sheetViews>
    <sheetView workbookViewId="0">
      <selection activeCell="I13" sqref="I13"/>
    </sheetView>
  </sheetViews>
  <sheetFormatPr defaultColWidth="14.44140625" defaultRowHeight="15" customHeight="1" x14ac:dyDescent="0.3"/>
  <cols>
    <col min="1" max="3" width="8.6640625" customWidth="1"/>
    <col min="4" max="4" width="12.109375" customWidth="1"/>
    <col min="5" max="5" width="13.88671875" customWidth="1"/>
    <col min="6" max="11" width="8.6640625" customWidth="1"/>
  </cols>
  <sheetData>
    <row r="1" spans="1:6" ht="14.25" customHeight="1" x14ac:dyDescent="0.3">
      <c r="A1" s="2">
        <v>1341.1764705882354</v>
      </c>
      <c r="B1" s="2">
        <v>0</v>
      </c>
      <c r="C1" s="2">
        <v>488.14831419231848</v>
      </c>
      <c r="D1" s="2">
        <v>2682.3529411764707</v>
      </c>
      <c r="E1" s="2">
        <v>0</v>
      </c>
      <c r="F1" s="2">
        <v>976.29662838463696</v>
      </c>
    </row>
    <row r="2" spans="1:6" ht="14.25" customHeigh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ht="14.25" customHeight="1" x14ac:dyDescent="0.3"/>
    <row r="4" spans="1:6" ht="14.25" customHeight="1" x14ac:dyDescent="0.3"/>
    <row r="5" spans="1:6" ht="14.25" customHeight="1" x14ac:dyDescent="0.3">
      <c r="C5" s="8"/>
      <c r="D5" s="6" t="s">
        <v>20</v>
      </c>
      <c r="E5" s="9" t="s">
        <v>19</v>
      </c>
    </row>
    <row r="6" spans="1:6" ht="14.25" customHeight="1" x14ac:dyDescent="0.3">
      <c r="C6" s="1" t="s">
        <v>8</v>
      </c>
      <c r="D6" s="10">
        <f>SQRT((A1^2)+(C1^2))</f>
        <v>1427.2501889676939</v>
      </c>
      <c r="E6" s="1">
        <f>SQRT((D1^2)+(F1^2))</f>
        <v>2854.5003779353879</v>
      </c>
    </row>
    <row r="7" spans="1:6" ht="14.25" customHeight="1" x14ac:dyDescent="0.3">
      <c r="C7" s="1" t="s">
        <v>9</v>
      </c>
      <c r="D7" s="1">
        <v>170</v>
      </c>
      <c r="E7" s="1">
        <v>85</v>
      </c>
    </row>
    <row r="8" spans="1:6" ht="14.25" customHeight="1" x14ac:dyDescent="0.3">
      <c r="C8" s="1" t="s">
        <v>10</v>
      </c>
      <c r="D8" s="1">
        <f>(D7/2)*A1</f>
        <v>114000</v>
      </c>
      <c r="E8" s="1">
        <f>D1*E7/2</f>
        <v>114000</v>
      </c>
    </row>
    <row r="9" spans="1:6" ht="14.25" customHeight="1" x14ac:dyDescent="0.3"/>
    <row r="10" spans="1:6" ht="14.25" customHeight="1" x14ac:dyDescent="0.3"/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29F0E-B891-454F-B010-F1D3D4408F45}">
  <dimension ref="A1:F10"/>
  <sheetViews>
    <sheetView workbookViewId="0">
      <selection activeCell="H24" sqref="H24"/>
    </sheetView>
  </sheetViews>
  <sheetFormatPr defaultRowHeight="14.4" x14ac:dyDescent="0.3"/>
  <cols>
    <col min="4" max="5" width="12" bestFit="1" customWidth="1"/>
  </cols>
  <sheetData>
    <row r="1" spans="1:6" x14ac:dyDescent="0.3">
      <c r="A1" s="2">
        <v>2575.5809145482867</v>
      </c>
      <c r="B1" s="2">
        <v>253.34774201242547</v>
      </c>
      <c r="C1" s="2">
        <v>902.55133091926564</v>
      </c>
      <c r="D1" s="2">
        <v>722.97008127671211</v>
      </c>
      <c r="E1" s="2">
        <v>253.34774201242499</v>
      </c>
      <c r="F1" s="2">
        <v>71.115155652610667</v>
      </c>
    </row>
    <row r="2" spans="1:6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</row>
    <row r="5" spans="1:6" x14ac:dyDescent="0.3">
      <c r="C5" s="3"/>
      <c r="D5" s="3" t="s">
        <v>19</v>
      </c>
      <c r="E5" s="3" t="s">
        <v>17</v>
      </c>
    </row>
    <row r="6" spans="1:6" x14ac:dyDescent="0.3">
      <c r="C6" s="3" t="s">
        <v>8</v>
      </c>
      <c r="D6" s="5">
        <f>SQRT((A1^2)+(C1^2))</f>
        <v>2729.1419809767185</v>
      </c>
      <c r="E6" s="5">
        <f>SQRT((D1^2)+(F1^2))</f>
        <v>726.45929258613717</v>
      </c>
    </row>
    <row r="7" spans="1:6" x14ac:dyDescent="0.3">
      <c r="C7" s="3" t="s">
        <v>21</v>
      </c>
      <c r="D7" s="12">
        <v>6.6263727789912501</v>
      </c>
      <c r="E7" s="12">
        <v>6.6263727789912501</v>
      </c>
    </row>
    <row r="8" spans="1:6" x14ac:dyDescent="0.3">
      <c r="C8" s="6" t="s">
        <v>22</v>
      </c>
      <c r="D8" s="6">
        <v>16</v>
      </c>
      <c r="E8" s="6">
        <v>57</v>
      </c>
    </row>
    <row r="9" spans="1:6" x14ac:dyDescent="0.3">
      <c r="C9" s="3" t="s">
        <v>18</v>
      </c>
      <c r="D9" s="5">
        <f>D8*D7</f>
        <v>106.02196446386</v>
      </c>
      <c r="E9" s="5">
        <f>E8*E7</f>
        <v>377.70324840250123</v>
      </c>
    </row>
    <row r="10" spans="1:6" x14ac:dyDescent="0.3">
      <c r="C10" s="3" t="s">
        <v>10</v>
      </c>
      <c r="D10" s="3">
        <f>(D9/2)*A1</f>
        <v>136534.07409801724</v>
      </c>
      <c r="E10" s="3">
        <f>D1*E9/2</f>
        <v>136534.07409801724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Primary</vt:lpstr>
      <vt:lpstr>1st</vt:lpstr>
      <vt:lpstr>2nd</vt:lpstr>
      <vt:lpstr>3rd</vt:lpstr>
      <vt:lpstr>4th</vt:lpstr>
      <vt:lpstr>5th</vt:lpstr>
      <vt:lpstr>6th</vt:lpstr>
      <vt:lpstr>Differential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 Mariniello</dc:creator>
  <cp:lastModifiedBy>Emanuele Mariniello</cp:lastModifiedBy>
  <dcterms:created xsi:type="dcterms:W3CDTF">2020-06-16T21:21:08Z</dcterms:created>
  <dcterms:modified xsi:type="dcterms:W3CDTF">2020-07-12T16:05:12Z</dcterms:modified>
</cp:coreProperties>
</file>