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<sst xmlns="http://schemas.openxmlformats.org/spreadsheetml/2006/main" count="444" uniqueCount="176">
  <si>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</si>
  <si>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</si>
  <si>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</si>
  <si>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</si>
  <si>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</si>
  <si>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</si>
  <si>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</si>
  <si>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</si>
  <si>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(deg min sec)</t>
  </si>
  <si>
    <t>Longitude (deg min sec)</t>
  </si>
  <si>
    <t>Altitude (m asl)</t>
  </si>
  <si>
    <t>Start_of_operation</t>
  </si>
  <si>
    <t>PI</t>
  </si>
  <si>
    <t>mail PI</t>
  </si>
  <si>
    <t>website</t>
  </si>
  <si>
    <t>Measurement frequency</t>
  </si>
  <si>
    <t>China </t>
  </si>
  <si>
    <t>Akdala (AKD)
</t>
  </si>
  <si>
    <t>aerosol</t>
  </si>
  <si>
    <t>aerosol concentration</t>
  </si>
  <si>
    <t>tower</t>
  </si>
  <si>
    <t>filter sampling and analysis with different methods (X-Ray Fluorescence, ion chromatography, Thermal Optical Reflectance combustion)</t>
  </si>
  <si>
    <t>CAWNET</t>
  </si>
  <si>
    <t> </t>
  </si>
  <si>
    <t>https://www.cma.gov.cn/english/</t>
  </si>
  <si>
    <t>at least two sampling per week</t>
  </si>
  <si>
    <t>47° 06' N</t>
  </si>
  <si>
    <t>87° 58' E</t>
  </si>
  <si>
    <t>47</t>
  </si>
  <si>
    <t> 06</t>
  </si>
  <si>
    <t> N</t>
  </si>
  <si>
    <t>87</t>
  </si>
  <si>
    <t> 58</t>
  </si>
  <si>
    <t> E</t>
  </si>
  <si>
    <t>10 m tall building</t>
  </si>
  <si>
    <t>Chengdu (CD)</t>
  </si>
  <si>
    <t> 30°39' N </t>
  </si>
  <si>
    <t>104°2.4' E</t>
  </si>
  <si>
    <t>30</t>
  </si>
  <si>
    <t>39</t>
  </si>
  <si>
    <t> N </t>
  </si>
  <si>
    <t>104</t>
  </si>
  <si>
    <t>2.4</t>
  </si>
  <si>
    <t>91 m tall tower  </t>
  </si>
  <si>
    <t>Dalian (DL)</t>
  </si>
  <si>
    <t> 38°54' N</t>
  </si>
  <si>
    <t>121° 37.8' E</t>
  </si>
  <si>
    <t>38</t>
  </si>
  <si>
    <t>54</t>
  </si>
  <si>
    <t>121</t>
  </si>
  <si>
    <t> 37.8</t>
  </si>
  <si>
    <t>5 m tall tower </t>
  </si>
  <si>
    <t>Dunhuang (DH) </t>
  </si>
  <si>
    <t>40°9' N </t>
  </si>
  <si>
    <t>94°40.8' E</t>
  </si>
  <si>
    <t>40</t>
  </si>
  <si>
    <t>9</t>
  </si>
  <si>
    <t>94</t>
  </si>
  <si>
    <t>40.8</t>
  </si>
  <si>
    <t>5 m tall container</t>
  </si>
  <si>
    <t>Gaolanshan (GLS) </t>
  </si>
  <si>
    <t>36°0' N</t>
  </si>
  <si>
    <t>105° 51' E</t>
  </si>
  <si>
    <t>36</t>
  </si>
  <si>
    <t>0</t>
  </si>
  <si>
    <t>105</t>
  </si>
  <si>
    <t> 51</t>
  </si>
  <si>
    <t>544 m tall hill</t>
  </si>
  <si>
    <t>Gucheng (GC) </t>
  </si>
  <si>
    <t>39°7.8' N</t>
  </si>
  <si>
    <t>115° 48' E</t>
  </si>
  <si>
    <t>7.8</t>
  </si>
  <si>
    <t>115</t>
  </si>
  <si>
    <t> 48</t>
  </si>
  <si>
    <t>8 m tall building</t>
  </si>
  <si>
    <t>Jinsha (JS)</t>
  </si>
  <si>
    <t> 29°37.8' N </t>
  </si>
  <si>
    <t>114°12' E</t>
  </si>
  <si>
    <t>29</t>
  </si>
  <si>
    <t>37.8</t>
  </si>
  <si>
    <t>114</t>
  </si>
  <si>
    <t>12</t>
  </si>
  <si>
    <t>Lhasa (LS) </t>
  </si>
  <si>
    <t>29°40.2' N </t>
  </si>
  <si>
    <t>91° 7.8' E</t>
  </si>
  <si>
    <t>40.2</t>
  </si>
  <si>
    <t>91</t>
  </si>
  <si>
    <t> 7.8</t>
  </si>
  <si>
    <t>LinAn (LA) </t>
  </si>
  <si>
    <t>30°18' N</t>
  </si>
  <si>
    <t>119° 44' E</t>
  </si>
  <si>
    <t>18</t>
  </si>
  <si>
    <t>119</t>
  </si>
  <si>
    <t> 44</t>
  </si>
  <si>
    <t>Longfengshan (LFS) </t>
  </si>
  <si>
    <t>44° 43.8' N</t>
  </si>
  <si>
    <t>127° 36' E</t>
  </si>
  <si>
    <t>44</t>
  </si>
  <si>
    <t> 43.8</t>
  </si>
  <si>
    <t>127</t>
  </si>
  <si>
    <t> 36</t>
  </si>
  <si>
    <t>6 m tall building</t>
  </si>
  <si>
    <t>Nanning (NJ) </t>
  </si>
  <si>
    <t>22° 49.2' N</t>
  </si>
  <si>
    <t>108° 21' E</t>
  </si>
  <si>
    <t>22</t>
  </si>
  <si>
    <t> 49.2</t>
  </si>
  <si>
    <t>108</t>
  </si>
  <si>
    <t> 21</t>
  </si>
  <si>
    <t>97 m tall building</t>
  </si>
  <si>
    <t>Panyu (PY) </t>
  </si>
  <si>
    <t>23° 0' N</t>
  </si>
  <si>
    <t>113° 21' E</t>
  </si>
  <si>
    <t>23</t>
  </si>
  <si>
    <t> 0</t>
  </si>
  <si>
    <t>113</t>
  </si>
  <si>
    <t>140 m tall hill</t>
  </si>
  <si>
    <t>Shangri-La, Zhuzhang (SRL)
</t>
  </si>
  <si>
    <t>28° 00' N</t>
  </si>
  <si>
    <t>99° 43' E</t>
  </si>
  <si>
    <t>28</t>
  </si>
  <si>
    <t> 00</t>
  </si>
  <si>
    <t>99</t>
  </si>
  <si>
    <t> 43</t>
  </si>
  <si>
    <t>surface</t>
  </si>
  <si>
    <t>Taiyangshan, Changde (TYS) </t>
  </si>
  <si>
    <t>29° 10.2' N </t>
  </si>
  <si>
    <t>111° 42.6' E</t>
  </si>
  <si>
    <t> 10.2</t>
  </si>
  <si>
    <t>111</t>
  </si>
  <si>
    <t> 42.6</t>
  </si>
  <si>
    <t>Xian (XA) </t>
  </si>
  <si>
    <t>34°25.8' N</t>
  </si>
  <si>
    <t> 108° 58.2' E</t>
  </si>
  <si>
    <t>34</t>
  </si>
  <si>
    <t>25.8</t>
  </si>
  <si>
    <t> 108</t>
  </si>
  <si>
    <t> 58.2</t>
  </si>
  <si>
    <t>4 m tall container</t>
  </si>
  <si>
    <t>Zhengzhou (ZZ) </t>
  </si>
  <si>
    <t>34° 46.8' N</t>
  </si>
  <si>
    <t>113° 40.8' E</t>
  </si>
  <si>
    <t> 46.8</t>
  </si>
  <si>
    <t> 40.8</t>
  </si>
  <si>
    <t>56 m tall building</t>
  </si>
  <si>
    <t>Aksu  (XIN)</t>
  </si>
  <si>
    <t>40°16' N</t>
  </si>
  <si>
    <t>80° 28' E</t>
  </si>
  <si>
    <t>16</t>
  </si>
  <si>
    <t>80</t>
  </si>
  <si>
    <t> 28</t>
  </si>
  <si>
    <t>20 m tall building</t>
  </si>
  <si>
    <t>Zhenbeitai (JIN)</t>
  </si>
  <si>
    <t> 38° 17' 23" N</t>
  </si>
  <si>
    <t>109° 42' 18" E</t>
  </si>
  <si>
    <t> 17</t>
  </si>
  <si>
    <t> 23</t>
  </si>
  <si>
    <t>109</t>
  </si>
  <si>
    <t> 42</t>
  </si>
  <si>
    <t>20 m tall tower </t>
  </si>
  <si>
    <t>Tongliao (NEI MENG)</t>
  </si>
  <si>
    <t> 43° 14' 20" N</t>
  </si>
  <si>
    <t>122° 14' E</t>
  </si>
  <si>
    <t>43</t>
  </si>
  <si>
    <t> 14</t>
  </si>
  <si>
    <t> 20</t>
  </si>
  <si>
    <t>122</t>
  </si>
  <si>
    <t>10 m tall tower </t>
  </si>
  <si>
    <t>Changwu </t>
  </si>
  <si>
    <t>35° 12' N</t>
  </si>
  <si>
    <t>107° 40' 30" E</t>
  </si>
  <si>
    <t>35</t>
  </si>
  <si>
    <t> 12</t>
  </si>
  <si>
    <t>107</t>
  </si>
  <si>
    <t> 40</t>
  </si>
  <si>
    <t> 30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</si>
</sst>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ma.gov.cn/english/" TargetMode="External"/><Relationship Id="rId2" Type="http://schemas.openxmlformats.org/officeDocument/2006/relationships/hyperlink" Target="https://www.cma.gov.cn/englis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0" ySplit="1" topLeftCell="A2" activePane="bottomLeft" state="frozen"/>
      <selection pane="topLeft" activeCell="A1" activeCellId="0" sqref="A1"/>
      <selection pane="bottomLeft" activeCell="M30" activeCellId="0" sqref="M30"/>
    </sheetView>
  </sheetViews>
  <sheetFormatPr defaultRowHeight="12.8"/>
  <cols>
    <col collapsed="false" hidden="false" max="1" min="1" style="1" width="8.10204081632653"/>
    <col collapsed="false" hidden="false" max="2" min="2" style="1" width="31.9948979591837"/>
    <col collapsed="false" hidden="false" max="3" min="3" style="1" width="8.77551020408163"/>
    <col collapsed="false" hidden="false" max="4" min="4" style="1" width="23.6224489795918"/>
    <col collapsed="false" hidden="false" max="5" min="5" style="1" width="19.9795918367347"/>
    <col collapsed="false" hidden="false" max="6" min="6" style="1" width="46.030612244898"/>
    <col collapsed="false" hidden="false" max="7" min="7" style="1" width="11.2040816326531"/>
    <col collapsed="false" hidden="false" max="8" min="8" style="1" width="15.7959183673469"/>
    <col collapsed="false" hidden="false" max="9" min="9" style="2" width="16.6020408163265"/>
    <col collapsed="false" hidden="false" max="10" min="10" style="2" width="17.0102040816327"/>
    <col collapsed="false" hidden="false" max="11" min="11" style="3" width="19.5714285714286"/>
    <col collapsed="false" hidden="false" max="12" min="12" style="4" width="11.3418367346939"/>
    <col collapsed="false" hidden="false" max="16" min="13" style="1" width="11.3418367346939"/>
    <col collapsed="false" hidden="false" max="17" min="17" style="1" width="16.6020408163265"/>
    <col collapsed="false" hidden="false" max="18" min="18" style="1" width="17.0102040816327"/>
    <col collapsed="false" hidden="false" max="26" min="19" style="1" width="11.3418367346939"/>
    <col collapsed="false" hidden="false" max="27" min="27" style="1" width="19.9795918367347"/>
    <col collapsed="false" hidden="false" max="1025" min="28" style="1" width="11.3418367346939"/>
  </cols>
  <sheetData>
    <row r="1" customFormat="false" ht="53.7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8</v>
      </c>
      <c r="R1" s="5" t="s">
        <v>9</v>
      </c>
      <c r="S1" s="6" t="s">
        <v>8</v>
      </c>
      <c r="T1" s="6"/>
      <c r="U1" s="6"/>
      <c r="V1" s="6"/>
      <c r="W1" s="6" t="s">
        <v>9</v>
      </c>
      <c r="X1" s="6"/>
      <c r="Y1" s="6"/>
      <c r="Z1" s="6"/>
      <c r="AA1" s="5" t="s">
        <v>4</v>
      </c>
    </row>
    <row r="2" customFormat="false" ht="40.25" hidden="false" customHeight="false" outlineLevel="0" collapsed="false">
      <c r="A2" s="1" t="s">
        <v>16</v>
      </c>
      <c r="B2" s="10" t="s">
        <v>17</v>
      </c>
      <c r="C2" s="1" t="s">
        <v>18</v>
      </c>
      <c r="D2" s="1" t="s">
        <v>19</v>
      </c>
      <c r="E2" s="11" t="s">
        <v>20</v>
      </c>
      <c r="F2" s="10" t="s">
        <v>21</v>
      </c>
      <c r="G2" s="1" t="s">
        <v>22</v>
      </c>
      <c r="H2" s="1" t="s">
        <v>23</v>
      </c>
      <c r="I2" s="2" t="n">
        <f aca="false">ROUND(($S2 + (($U2+$T2*60)/3600))*(IF($V2="S",-1,1)),5)</f>
        <v>47.1</v>
      </c>
      <c r="J2" s="2" t="n">
        <f aca="false">ROUND(($W2 + (($Y2+$X2*60)/3600))*(IF($Z2="W",-1,1)),5)</f>
        <v>87.96667</v>
      </c>
      <c r="K2" s="3" t="n">
        <v>562</v>
      </c>
      <c r="L2" s="12" t="n">
        <v>-363</v>
      </c>
      <c r="M2" s="13" t="s">
        <v>23</v>
      </c>
      <c r="N2" s="13" t="s">
        <v>23</v>
      </c>
      <c r="O2" s="14" t="s">
        <v>24</v>
      </c>
      <c r="P2" s="10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V2" s="1" t="s">
        <v>30</v>
      </c>
      <c r="W2" s="1" t="s">
        <v>31</v>
      </c>
      <c r="X2" s="1" t="s">
        <v>32</v>
      </c>
      <c r="Z2" s="1" t="s">
        <v>33</v>
      </c>
      <c r="AA2" s="11" t="s">
        <v>34</v>
      </c>
    </row>
    <row r="3" customFormat="false" ht="40.25" hidden="false" customHeight="false" outlineLevel="0" collapsed="false">
      <c r="A3" s="1" t="s">
        <v>16</v>
      </c>
      <c r="B3" s="1" t="s">
        <v>35</v>
      </c>
      <c r="C3" s="1" t="s">
        <v>18</v>
      </c>
      <c r="D3" s="1" t="s">
        <v>19</v>
      </c>
      <c r="E3" s="11" t="s">
        <v>20</v>
      </c>
      <c r="F3" s="10" t="s">
        <v>21</v>
      </c>
      <c r="G3" s="1" t="s">
        <v>22</v>
      </c>
      <c r="H3" s="1" t="s">
        <v>23</v>
      </c>
      <c r="I3" s="2" t="n">
        <f aca="false">ROUND(($S3 + (($U3+$T3*60)/3600))*(IF($V3="S",-1,1)),5)</f>
        <v>30.65</v>
      </c>
      <c r="J3" s="2" t="n">
        <f aca="false">ROUND(($W3 + (($Y3+$X3*60)/3600))*(IF($Z3="W",-1,1)),5)</f>
        <v>104.00144</v>
      </c>
      <c r="K3" s="3" t="n">
        <v>496</v>
      </c>
      <c r="L3" s="12" t="n">
        <v>-363</v>
      </c>
      <c r="M3" s="13" t="s">
        <v>23</v>
      </c>
      <c r="N3" s="13" t="s">
        <v>23</v>
      </c>
      <c r="O3" s="13" t="s">
        <v>24</v>
      </c>
      <c r="P3" s="10" t="s">
        <v>25</v>
      </c>
      <c r="Q3" s="1" t="s">
        <v>36</v>
      </c>
      <c r="R3" s="1" t="s">
        <v>37</v>
      </c>
      <c r="S3" s="1" t="s">
        <v>38</v>
      </c>
      <c r="T3" s="1" t="s">
        <v>39</v>
      </c>
      <c r="V3" s="1" t="s">
        <v>40</v>
      </c>
      <c r="W3" s="1" t="s">
        <v>41</v>
      </c>
      <c r="X3" s="1" t="s">
        <v>42</v>
      </c>
      <c r="Z3" s="1" t="s">
        <v>33</v>
      </c>
      <c r="AA3" s="1" t="s">
        <v>43</v>
      </c>
    </row>
    <row r="4" customFormat="false" ht="40.25" hidden="false" customHeight="false" outlineLevel="0" collapsed="false">
      <c r="A4" s="1" t="s">
        <v>16</v>
      </c>
      <c r="B4" s="1" t="s">
        <v>44</v>
      </c>
      <c r="C4" s="1" t="s">
        <v>18</v>
      </c>
      <c r="D4" s="1" t="s">
        <v>19</v>
      </c>
      <c r="E4" s="11" t="s">
        <v>20</v>
      </c>
      <c r="F4" s="10" t="s">
        <v>21</v>
      </c>
      <c r="G4" s="1" t="s">
        <v>22</v>
      </c>
      <c r="H4" s="1" t="s">
        <v>23</v>
      </c>
      <c r="I4" s="2" t="n">
        <f aca="false">ROUND(($S4 + (($U4+$T4*60)/3600))*(IF($V4="S",-1,1)),5)</f>
        <v>38.9</v>
      </c>
      <c r="J4" s="2" t="n">
        <f aca="false">ROUND(($W4 + (($Y4+$X4*60)/3600))*(IF($Z4="W",-1,1)),5)</f>
        <v>121.02579</v>
      </c>
      <c r="K4" s="3" t="n">
        <v>91.5</v>
      </c>
      <c r="L4" s="12" t="n">
        <v>-363</v>
      </c>
      <c r="M4" s="13" t="s">
        <v>23</v>
      </c>
      <c r="N4" s="13" t="s">
        <v>23</v>
      </c>
      <c r="O4" s="13" t="s">
        <v>24</v>
      </c>
      <c r="P4" s="10" t="s">
        <v>25</v>
      </c>
      <c r="Q4" s="1" t="s">
        <v>45</v>
      </c>
      <c r="R4" s="1" t="s">
        <v>46</v>
      </c>
      <c r="S4" s="1" t="s">
        <v>47</v>
      </c>
      <c r="T4" s="1" t="s">
        <v>48</v>
      </c>
      <c r="V4" s="1" t="s">
        <v>30</v>
      </c>
      <c r="W4" s="1" t="s">
        <v>49</v>
      </c>
      <c r="X4" s="1" t="s">
        <v>50</v>
      </c>
      <c r="Z4" s="1" t="s">
        <v>33</v>
      </c>
      <c r="AA4" s="1" t="s">
        <v>51</v>
      </c>
    </row>
    <row r="5" customFormat="false" ht="40.25" hidden="false" customHeight="false" outlineLevel="0" collapsed="false">
      <c r="A5" s="1" t="s">
        <v>16</v>
      </c>
      <c r="B5" s="1" t="s">
        <v>52</v>
      </c>
      <c r="C5" s="1" t="s">
        <v>18</v>
      </c>
      <c r="D5" s="1" t="s">
        <v>19</v>
      </c>
      <c r="E5" s="11" t="s">
        <v>20</v>
      </c>
      <c r="F5" s="10" t="s">
        <v>21</v>
      </c>
      <c r="G5" s="1" t="s">
        <v>22</v>
      </c>
      <c r="H5" s="1" t="s">
        <v>23</v>
      </c>
      <c r="I5" s="2" t="n">
        <f aca="false">ROUND(($S5 + (($U5+$T5*60)/3600))*(IF($V5="S",-1,1)),5)</f>
        <v>40.15</v>
      </c>
      <c r="J5" s="2" t="n">
        <f aca="false">ROUND(($W5 + (($Y5+$X5*60)/3600))*(IF($Z5="W",-1,1)),5)</f>
        <v>94.02787</v>
      </c>
      <c r="K5" s="3" t="n">
        <v>1139</v>
      </c>
      <c r="L5" s="12" t="n">
        <v>-363</v>
      </c>
      <c r="M5" s="13" t="s">
        <v>23</v>
      </c>
      <c r="N5" s="13" t="s">
        <v>23</v>
      </c>
      <c r="O5" s="13" t="s">
        <v>24</v>
      </c>
      <c r="P5" s="10" t="s">
        <v>25</v>
      </c>
      <c r="Q5" s="1" t="s">
        <v>53</v>
      </c>
      <c r="R5" s="1" t="s">
        <v>54</v>
      </c>
      <c r="S5" s="1" t="s">
        <v>55</v>
      </c>
      <c r="T5" s="1" t="s">
        <v>56</v>
      </c>
      <c r="V5" s="1" t="s">
        <v>40</v>
      </c>
      <c r="W5" s="1" t="s">
        <v>57</v>
      </c>
      <c r="X5" s="1" t="s">
        <v>58</v>
      </c>
      <c r="Z5" s="1" t="s">
        <v>33</v>
      </c>
      <c r="AA5" s="1" t="s">
        <v>59</v>
      </c>
    </row>
    <row r="6" customFormat="false" ht="40.25" hidden="false" customHeight="false" outlineLevel="0" collapsed="false">
      <c r="A6" s="1" t="s">
        <v>16</v>
      </c>
      <c r="B6" s="1" t="s">
        <v>60</v>
      </c>
      <c r="C6" s="1" t="s">
        <v>18</v>
      </c>
      <c r="D6" s="1" t="s">
        <v>19</v>
      </c>
      <c r="E6" s="11" t="s">
        <v>20</v>
      </c>
      <c r="F6" s="10" t="s">
        <v>21</v>
      </c>
      <c r="G6" s="1" t="s">
        <v>22</v>
      </c>
      <c r="H6" s="1" t="s">
        <v>23</v>
      </c>
      <c r="I6" s="2" t="n">
        <f aca="false">ROUND(($S6 + (($U6+$T6*60)/3600))*(IF($V6="S",-1,1)),5)</f>
        <v>36</v>
      </c>
      <c r="J6" s="2" t="n">
        <f aca="false">ROUND(($W6 + (($Y6+$X6*60)/3600))*(IF($Z6="W",-1,1)),5)</f>
        <v>105.85</v>
      </c>
      <c r="K6" s="3" t="n">
        <v>1531</v>
      </c>
      <c r="L6" s="12" t="n">
        <v>-363</v>
      </c>
      <c r="M6" s="13" t="s">
        <v>23</v>
      </c>
      <c r="N6" s="13" t="s">
        <v>23</v>
      </c>
      <c r="O6" s="13" t="s">
        <v>24</v>
      </c>
      <c r="P6" s="10" t="s">
        <v>25</v>
      </c>
      <c r="Q6" s="1" t="s">
        <v>61</v>
      </c>
      <c r="R6" s="1" t="s">
        <v>62</v>
      </c>
      <c r="S6" s="1" t="s">
        <v>63</v>
      </c>
      <c r="T6" s="1" t="s">
        <v>64</v>
      </c>
      <c r="V6" s="1" t="s">
        <v>30</v>
      </c>
      <c r="W6" s="1" t="s">
        <v>65</v>
      </c>
      <c r="X6" s="1" t="s">
        <v>66</v>
      </c>
      <c r="Z6" s="1" t="s">
        <v>33</v>
      </c>
      <c r="AA6" s="11" t="s">
        <v>67</v>
      </c>
    </row>
    <row r="7" customFormat="false" ht="40.25" hidden="false" customHeight="false" outlineLevel="0" collapsed="false">
      <c r="A7" s="1" t="s">
        <v>16</v>
      </c>
      <c r="B7" s="1" t="s">
        <v>68</v>
      </c>
      <c r="C7" s="1" t="s">
        <v>18</v>
      </c>
      <c r="D7" s="1" t="s">
        <v>19</v>
      </c>
      <c r="E7" s="11" t="s">
        <v>20</v>
      </c>
      <c r="F7" s="10" t="s">
        <v>21</v>
      </c>
      <c r="G7" s="1" t="s">
        <v>22</v>
      </c>
      <c r="H7" s="1" t="s">
        <v>23</v>
      </c>
      <c r="I7" s="2" t="n">
        <f aca="false">ROUND(($S7 + (($U7+$T7*60)/3600))*(IF($V7="S",-1,1)),5)</f>
        <v>39.00495</v>
      </c>
      <c r="J7" s="2" t="n">
        <f aca="false">ROUND(($W7 + (($Y7+$X7*60)/3600))*(IF($Z7="W",-1,1)),5)</f>
        <v>115.8</v>
      </c>
      <c r="K7" s="3" t="n">
        <v>15.2</v>
      </c>
      <c r="L7" s="12" t="n">
        <v>-363</v>
      </c>
      <c r="M7" s="13" t="s">
        <v>23</v>
      </c>
      <c r="N7" s="13" t="s">
        <v>23</v>
      </c>
      <c r="O7" s="13" t="s">
        <v>24</v>
      </c>
      <c r="P7" s="10" t="s">
        <v>25</v>
      </c>
      <c r="Q7" s="1" t="s">
        <v>69</v>
      </c>
      <c r="R7" s="1" t="s">
        <v>70</v>
      </c>
      <c r="S7" s="1" t="s">
        <v>39</v>
      </c>
      <c r="T7" s="1" t="s">
        <v>71</v>
      </c>
      <c r="V7" s="1" t="s">
        <v>30</v>
      </c>
      <c r="W7" s="1" t="s">
        <v>72</v>
      </c>
      <c r="X7" s="1" t="s">
        <v>73</v>
      </c>
      <c r="Z7" s="1" t="s">
        <v>33</v>
      </c>
      <c r="AA7" s="11" t="s">
        <v>74</v>
      </c>
    </row>
    <row r="8" customFormat="false" ht="40.25" hidden="false" customHeight="false" outlineLevel="0" collapsed="false">
      <c r="A8" s="1" t="s">
        <v>16</v>
      </c>
      <c r="B8" s="1" t="s">
        <v>75</v>
      </c>
      <c r="C8" s="1" t="s">
        <v>18</v>
      </c>
      <c r="D8" s="1" t="s">
        <v>19</v>
      </c>
      <c r="E8" s="11" t="s">
        <v>20</v>
      </c>
      <c r="F8" s="10" t="s">
        <v>21</v>
      </c>
      <c r="G8" s="1" t="s">
        <v>22</v>
      </c>
      <c r="H8" s="1" t="s">
        <v>23</v>
      </c>
      <c r="I8" s="2" t="n">
        <f aca="false">ROUND(($S8 + (($U8+$T8*60)/3600))*(IF($V8="S",-1,1)),5)</f>
        <v>29.02579</v>
      </c>
      <c r="J8" s="2" t="n">
        <f aca="false">ROUND(($W8 + (($Y8+$X8*60)/3600))*(IF($Z8="W",-1,1)),5)</f>
        <v>114.2</v>
      </c>
      <c r="K8" s="3" t="n">
        <v>416</v>
      </c>
      <c r="L8" s="12" t="n">
        <v>-363</v>
      </c>
      <c r="M8" s="13" t="s">
        <v>23</v>
      </c>
      <c r="N8" s="13" t="s">
        <v>23</v>
      </c>
      <c r="O8" s="13" t="s">
        <v>24</v>
      </c>
      <c r="P8" s="10" t="s">
        <v>25</v>
      </c>
      <c r="Q8" s="1" t="s">
        <v>76</v>
      </c>
      <c r="R8" s="1" t="s">
        <v>77</v>
      </c>
      <c r="S8" s="1" t="s">
        <v>78</v>
      </c>
      <c r="T8" s="1" t="s">
        <v>79</v>
      </c>
      <c r="V8" s="1" t="s">
        <v>40</v>
      </c>
      <c r="W8" s="1" t="s">
        <v>80</v>
      </c>
      <c r="X8" s="1" t="s">
        <v>81</v>
      </c>
      <c r="Z8" s="1" t="s">
        <v>33</v>
      </c>
      <c r="AA8" s="11" t="s">
        <v>74</v>
      </c>
    </row>
    <row r="9" customFormat="false" ht="40.25" hidden="false" customHeight="false" outlineLevel="0" collapsed="false">
      <c r="A9" s="1" t="s">
        <v>16</v>
      </c>
      <c r="B9" s="1" t="s">
        <v>82</v>
      </c>
      <c r="C9" s="1" t="s">
        <v>18</v>
      </c>
      <c r="D9" s="1" t="s">
        <v>19</v>
      </c>
      <c r="E9" s="11" t="s">
        <v>20</v>
      </c>
      <c r="F9" s="10" t="s">
        <v>21</v>
      </c>
      <c r="G9" s="1" t="s">
        <v>22</v>
      </c>
      <c r="H9" s="1" t="s">
        <v>23</v>
      </c>
      <c r="I9" s="2" t="n">
        <f aca="false">ROUND(($S9 + (($U9+$T9*60)/3600))*(IF($V9="S",-1,1)),5)</f>
        <v>29.0278</v>
      </c>
      <c r="J9" s="2" t="n">
        <f aca="false">ROUND(($W9 + (($Y9+$X9*60)/3600))*(IF($Z9="W",-1,1)),5)</f>
        <v>91.00495</v>
      </c>
      <c r="K9" s="3" t="n">
        <v>3663</v>
      </c>
      <c r="L9" s="12" t="n">
        <v>-363</v>
      </c>
      <c r="M9" s="13" t="s">
        <v>23</v>
      </c>
      <c r="N9" s="13" t="s">
        <v>23</v>
      </c>
      <c r="O9" s="13" t="s">
        <v>24</v>
      </c>
      <c r="P9" s="10" t="s">
        <v>25</v>
      </c>
      <c r="Q9" s="1" t="s">
        <v>83</v>
      </c>
      <c r="R9" s="1" t="s">
        <v>84</v>
      </c>
      <c r="S9" s="1" t="s">
        <v>78</v>
      </c>
      <c r="T9" s="1" t="s">
        <v>85</v>
      </c>
      <c r="V9" s="1" t="s">
        <v>40</v>
      </c>
      <c r="W9" s="1" t="s">
        <v>86</v>
      </c>
      <c r="X9" s="1" t="s">
        <v>87</v>
      </c>
      <c r="Z9" s="1" t="s">
        <v>33</v>
      </c>
      <c r="AA9" s="11" t="s">
        <v>34</v>
      </c>
    </row>
    <row r="10" customFormat="false" ht="40.25" hidden="false" customHeight="false" outlineLevel="0" collapsed="false">
      <c r="A10" s="1" t="s">
        <v>16</v>
      </c>
      <c r="B10" s="1" t="s">
        <v>88</v>
      </c>
      <c r="C10" s="1" t="s">
        <v>18</v>
      </c>
      <c r="D10" s="1" t="s">
        <v>19</v>
      </c>
      <c r="E10" s="11" t="s">
        <v>20</v>
      </c>
      <c r="F10" s="10" t="s">
        <v>21</v>
      </c>
      <c r="G10" s="1" t="s">
        <v>22</v>
      </c>
      <c r="H10" s="1" t="s">
        <v>23</v>
      </c>
      <c r="I10" s="2" t="n">
        <f aca="false">ROUND(($S10 + (($U10+$T10*60)/3600))*(IF($V10="S",-1,1)),5)</f>
        <v>30.3</v>
      </c>
      <c r="J10" s="2" t="n">
        <f aca="false">ROUND(($W10 + (($Y10+$X10*60)/3600))*(IF($Z10="W",-1,1)),5)</f>
        <v>119.73333</v>
      </c>
      <c r="K10" s="3" t="n">
        <v>139</v>
      </c>
      <c r="L10" s="12" t="n">
        <v>-363</v>
      </c>
      <c r="M10" s="13" t="s">
        <v>23</v>
      </c>
      <c r="N10" s="13" t="s">
        <v>23</v>
      </c>
      <c r="O10" s="13" t="s">
        <v>24</v>
      </c>
      <c r="P10" s="10" t="s">
        <v>25</v>
      </c>
      <c r="Q10" s="1" t="s">
        <v>89</v>
      </c>
      <c r="R10" s="1" t="s">
        <v>90</v>
      </c>
      <c r="S10" s="1" t="s">
        <v>38</v>
      </c>
      <c r="T10" s="1" t="s">
        <v>91</v>
      </c>
      <c r="V10" s="1" t="s">
        <v>30</v>
      </c>
      <c r="W10" s="1" t="s">
        <v>92</v>
      </c>
      <c r="X10" s="1" t="s">
        <v>93</v>
      </c>
      <c r="Z10" s="1" t="s">
        <v>33</v>
      </c>
      <c r="AA10" s="11" t="s">
        <v>34</v>
      </c>
    </row>
    <row r="11" customFormat="false" ht="40.25" hidden="false" customHeight="false" outlineLevel="0" collapsed="false">
      <c r="A11" s="1" t="s">
        <v>16</v>
      </c>
      <c r="B11" s="1" t="s">
        <v>94</v>
      </c>
      <c r="C11" s="1" t="s">
        <v>18</v>
      </c>
      <c r="D11" s="1" t="s">
        <v>19</v>
      </c>
      <c r="E11" s="11" t="s">
        <v>20</v>
      </c>
      <c r="F11" s="10" t="s">
        <v>21</v>
      </c>
      <c r="G11" s="1" t="s">
        <v>22</v>
      </c>
      <c r="H11" s="1" t="s">
        <v>23</v>
      </c>
      <c r="I11" s="2" t="n">
        <f aca="false">ROUND(($S11 + (($U11+$T11*60)/3600))*(IF($V11="S",-1,1)),5)</f>
        <v>44.02995</v>
      </c>
      <c r="J11" s="2" t="n">
        <f aca="false">ROUND(($W11 + (($Y11+$X11*60)/3600))*(IF($Z11="W",-1,1)),5)</f>
        <v>127.6</v>
      </c>
      <c r="K11" s="3" t="n">
        <v>331</v>
      </c>
      <c r="L11" s="12" t="n">
        <v>-363</v>
      </c>
      <c r="M11" s="13" t="s">
        <v>23</v>
      </c>
      <c r="N11" s="13" t="s">
        <v>23</v>
      </c>
      <c r="O11" s="13" t="s">
        <v>24</v>
      </c>
      <c r="P11" s="10" t="s">
        <v>25</v>
      </c>
      <c r="Q11" s="1" t="s">
        <v>95</v>
      </c>
      <c r="R11" s="1" t="s">
        <v>96</v>
      </c>
      <c r="S11" s="1" t="s">
        <v>97</v>
      </c>
      <c r="T11" s="1" t="s">
        <v>98</v>
      </c>
      <c r="V11" s="1" t="s">
        <v>30</v>
      </c>
      <c r="W11" s="1" t="s">
        <v>99</v>
      </c>
      <c r="X11" s="1" t="s">
        <v>100</v>
      </c>
      <c r="Z11" s="1" t="s">
        <v>33</v>
      </c>
      <c r="AA11" s="11" t="s">
        <v>101</v>
      </c>
    </row>
    <row r="12" customFormat="false" ht="40.25" hidden="false" customHeight="false" outlineLevel="0" collapsed="false">
      <c r="A12" s="1" t="s">
        <v>16</v>
      </c>
      <c r="B12" s="1" t="s">
        <v>102</v>
      </c>
      <c r="C12" s="1" t="s">
        <v>18</v>
      </c>
      <c r="D12" s="1" t="s">
        <v>19</v>
      </c>
      <c r="E12" s="11" t="s">
        <v>20</v>
      </c>
      <c r="F12" s="10" t="s">
        <v>21</v>
      </c>
      <c r="G12" s="1" t="s">
        <v>22</v>
      </c>
      <c r="H12" s="1" t="s">
        <v>23</v>
      </c>
      <c r="I12" s="2" t="n">
        <f aca="false">ROUND(($S12 + (($U12+$T12*60)/3600))*(IF($V12="S",-1,1)),5)</f>
        <v>22.03405</v>
      </c>
      <c r="J12" s="2" t="n">
        <f aca="false">ROUND(($W12 + (($Y12+$X12*60)/3600))*(IF($Z12="W",-1,1)),5)</f>
        <v>108.35</v>
      </c>
      <c r="K12" s="3" t="n">
        <v>84</v>
      </c>
      <c r="L12" s="12" t="n">
        <v>-363</v>
      </c>
      <c r="M12" s="13" t="s">
        <v>23</v>
      </c>
      <c r="N12" s="13" t="s">
        <v>23</v>
      </c>
      <c r="O12" s="13" t="s">
        <v>24</v>
      </c>
      <c r="P12" s="10" t="s">
        <v>25</v>
      </c>
      <c r="Q12" s="1" t="s">
        <v>103</v>
      </c>
      <c r="R12" s="1" t="s">
        <v>104</v>
      </c>
      <c r="S12" s="1" t="s">
        <v>105</v>
      </c>
      <c r="T12" s="1" t="s">
        <v>106</v>
      </c>
      <c r="V12" s="1" t="s">
        <v>30</v>
      </c>
      <c r="W12" s="1" t="s">
        <v>107</v>
      </c>
      <c r="X12" s="1" t="s">
        <v>108</v>
      </c>
      <c r="Z12" s="1" t="s">
        <v>33</v>
      </c>
      <c r="AA12" s="11" t="s">
        <v>109</v>
      </c>
    </row>
    <row r="13" customFormat="false" ht="40.25" hidden="false" customHeight="false" outlineLevel="0" collapsed="false">
      <c r="A13" s="1" t="s">
        <v>16</v>
      </c>
      <c r="B13" s="1" t="s">
        <v>110</v>
      </c>
      <c r="C13" s="1" t="s">
        <v>18</v>
      </c>
      <c r="D13" s="1" t="s">
        <v>19</v>
      </c>
      <c r="E13" s="11" t="s">
        <v>20</v>
      </c>
      <c r="F13" s="10" t="s">
        <v>21</v>
      </c>
      <c r="G13" s="1" t="s">
        <v>22</v>
      </c>
      <c r="H13" s="1" t="s">
        <v>23</v>
      </c>
      <c r="I13" s="2" t="n">
        <f aca="false">ROUND(($S13 + (($U13+$T13*60)/3600))*(IF($V13="S",-1,1)),5)</f>
        <v>23</v>
      </c>
      <c r="J13" s="2" t="n">
        <f aca="false">ROUND(($W13 + (($Y13+$X13*60)/3600))*(IF($Z13="W",-1,1)),5)</f>
        <v>113.35</v>
      </c>
      <c r="K13" s="3" t="n">
        <v>5</v>
      </c>
      <c r="L13" s="12" t="n">
        <v>-363</v>
      </c>
      <c r="M13" s="13" t="s">
        <v>23</v>
      </c>
      <c r="N13" s="13" t="s">
        <v>23</v>
      </c>
      <c r="O13" s="13" t="s">
        <v>24</v>
      </c>
      <c r="P13" s="10" t="s">
        <v>25</v>
      </c>
      <c r="Q13" s="1" t="s">
        <v>111</v>
      </c>
      <c r="R13" s="1" t="s">
        <v>112</v>
      </c>
      <c r="S13" s="1" t="s">
        <v>113</v>
      </c>
      <c r="T13" s="1" t="s">
        <v>114</v>
      </c>
      <c r="V13" s="1" t="s">
        <v>30</v>
      </c>
      <c r="W13" s="1" t="s">
        <v>115</v>
      </c>
      <c r="X13" s="1" t="s">
        <v>108</v>
      </c>
      <c r="Z13" s="1" t="s">
        <v>33</v>
      </c>
      <c r="AA13" s="11" t="s">
        <v>116</v>
      </c>
    </row>
    <row r="14" customFormat="false" ht="40.25" hidden="false" customHeight="false" outlineLevel="0" collapsed="false">
      <c r="A14" s="1" t="s">
        <v>16</v>
      </c>
      <c r="B14" s="10" t="s">
        <v>117</v>
      </c>
      <c r="C14" s="1" t="s">
        <v>18</v>
      </c>
      <c r="D14" s="1" t="s">
        <v>19</v>
      </c>
      <c r="E14" s="11" t="s">
        <v>20</v>
      </c>
      <c r="F14" s="10" t="s">
        <v>21</v>
      </c>
      <c r="G14" s="1" t="s">
        <v>22</v>
      </c>
      <c r="H14" s="1" t="s">
        <v>23</v>
      </c>
      <c r="I14" s="2" t="n">
        <f aca="false">ROUND(($S14 + (($U14+$T14*60)/3600))*(IF($V14="S",-1,1)),5)</f>
        <v>28</v>
      </c>
      <c r="J14" s="2" t="n">
        <f aca="false">ROUND(($W14 + (($Y14+$X14*60)/3600))*(IF($Z14="W",-1,1)),5)</f>
        <v>99.71667</v>
      </c>
      <c r="K14" s="3" t="n">
        <v>3583</v>
      </c>
      <c r="L14" s="12" t="n">
        <v>-363</v>
      </c>
      <c r="M14" s="13" t="s">
        <v>23</v>
      </c>
      <c r="N14" s="13" t="s">
        <v>23</v>
      </c>
      <c r="O14" s="13" t="s">
        <v>24</v>
      </c>
      <c r="P14" s="10" t="s">
        <v>25</v>
      </c>
      <c r="Q14" s="1" t="s">
        <v>118</v>
      </c>
      <c r="R14" s="1" t="s">
        <v>119</v>
      </c>
      <c r="S14" s="1" t="s">
        <v>120</v>
      </c>
      <c r="T14" s="1" t="s">
        <v>121</v>
      </c>
      <c r="V14" s="1" t="s">
        <v>30</v>
      </c>
      <c r="W14" s="1" t="s">
        <v>122</v>
      </c>
      <c r="X14" s="1" t="s">
        <v>123</v>
      </c>
      <c r="Z14" s="1" t="s">
        <v>33</v>
      </c>
      <c r="AA14" s="11" t="s">
        <v>124</v>
      </c>
    </row>
    <row r="15" customFormat="false" ht="40.25" hidden="false" customHeight="false" outlineLevel="0" collapsed="false">
      <c r="A15" s="1" t="s">
        <v>16</v>
      </c>
      <c r="B15" s="1" t="s">
        <v>125</v>
      </c>
      <c r="C15" s="1" t="s">
        <v>18</v>
      </c>
      <c r="D15" s="1" t="s">
        <v>19</v>
      </c>
      <c r="E15" s="11" t="s">
        <v>20</v>
      </c>
      <c r="F15" s="10" t="s">
        <v>21</v>
      </c>
      <c r="G15" s="1" t="s">
        <v>22</v>
      </c>
      <c r="H15" s="1" t="s">
        <v>23</v>
      </c>
      <c r="I15" s="2" t="n">
        <f aca="false">ROUND(($S15 + (($U15+$T15*60)/3600))*(IF($V15="S",-1,1)),5)</f>
        <v>29.00697</v>
      </c>
      <c r="J15" s="2" t="n">
        <f aca="false">ROUND(($W15 + (($Y15+$X15*60)/3600))*(IF($Z15="W",-1,1)),5)</f>
        <v>111.02924</v>
      </c>
      <c r="K15" s="3" t="n">
        <v>563</v>
      </c>
      <c r="L15" s="12" t="n">
        <v>-363</v>
      </c>
      <c r="M15" s="13" t="s">
        <v>23</v>
      </c>
      <c r="N15" s="13" t="s">
        <v>23</v>
      </c>
      <c r="O15" s="13" t="s">
        <v>24</v>
      </c>
      <c r="P15" s="10" t="s">
        <v>25</v>
      </c>
      <c r="Q15" s="1" t="s">
        <v>126</v>
      </c>
      <c r="R15" s="1" t="s">
        <v>127</v>
      </c>
      <c r="S15" s="1" t="s">
        <v>78</v>
      </c>
      <c r="T15" s="1" t="s">
        <v>128</v>
      </c>
      <c r="V15" s="1" t="s">
        <v>40</v>
      </c>
      <c r="W15" s="1" t="s">
        <v>129</v>
      </c>
      <c r="X15" s="1" t="s">
        <v>130</v>
      </c>
      <c r="Z15" s="1" t="s">
        <v>33</v>
      </c>
      <c r="AA15" s="11" t="s">
        <v>74</v>
      </c>
    </row>
    <row r="16" customFormat="false" ht="40.25" hidden="false" customHeight="false" outlineLevel="0" collapsed="false">
      <c r="A16" s="1" t="s">
        <v>16</v>
      </c>
      <c r="B16" s="1" t="s">
        <v>131</v>
      </c>
      <c r="C16" s="1" t="s">
        <v>18</v>
      </c>
      <c r="D16" s="1" t="s">
        <v>19</v>
      </c>
      <c r="E16" s="11" t="s">
        <v>20</v>
      </c>
      <c r="F16" s="10" t="s">
        <v>21</v>
      </c>
      <c r="G16" s="1" t="s">
        <v>22</v>
      </c>
      <c r="H16" s="1" t="s">
        <v>23</v>
      </c>
      <c r="I16" s="2" t="n">
        <f aca="false">ROUND(($S16 + (($U16+$T16*60)/3600))*(IF($V16="S",-1,1)),5)</f>
        <v>34.01745</v>
      </c>
      <c r="J16" s="2" t="n">
        <f aca="false">ROUND(($W16 + (($Y16+$X16*60)/3600))*(IF($Z16="W",-1,1)),5)</f>
        <v>108.0403</v>
      </c>
      <c r="K16" s="3" t="n">
        <v>363</v>
      </c>
      <c r="L16" s="12" t="n">
        <v>-363</v>
      </c>
      <c r="M16" s="13" t="s">
        <v>23</v>
      </c>
      <c r="N16" s="13" t="s">
        <v>23</v>
      </c>
      <c r="O16" s="13" t="s">
        <v>24</v>
      </c>
      <c r="P16" s="10" t="s">
        <v>25</v>
      </c>
      <c r="Q16" s="1" t="s">
        <v>132</v>
      </c>
      <c r="R16" s="1" t="s">
        <v>133</v>
      </c>
      <c r="S16" s="1" t="s">
        <v>134</v>
      </c>
      <c r="T16" s="1" t="s">
        <v>135</v>
      </c>
      <c r="V16" s="1" t="s">
        <v>30</v>
      </c>
      <c r="W16" s="1" t="s">
        <v>136</v>
      </c>
      <c r="X16" s="1" t="s">
        <v>137</v>
      </c>
      <c r="Z16" s="1" t="s">
        <v>33</v>
      </c>
      <c r="AA16" s="11" t="s">
        <v>138</v>
      </c>
    </row>
    <row r="17" customFormat="false" ht="40.25" hidden="false" customHeight="false" outlineLevel="0" collapsed="false">
      <c r="A17" s="1" t="s">
        <v>16</v>
      </c>
      <c r="B17" s="1" t="s">
        <v>139</v>
      </c>
      <c r="C17" s="1" t="s">
        <v>18</v>
      </c>
      <c r="D17" s="1" t="s">
        <v>19</v>
      </c>
      <c r="E17" s="11" t="s">
        <v>20</v>
      </c>
      <c r="F17" s="10" t="s">
        <v>21</v>
      </c>
      <c r="G17" s="1" t="s">
        <v>22</v>
      </c>
      <c r="H17" s="1" t="s">
        <v>23</v>
      </c>
      <c r="I17" s="2" t="n">
        <f aca="false">ROUND(($S17 + (($U17+$T17*60)/3600))*(IF($V17="S",-1,1)),5)</f>
        <v>34.03204</v>
      </c>
      <c r="J17" s="2" t="n">
        <f aca="false">ROUND(($W17 + (($Y17+$X17*60)/3600))*(IF($Z17="W",-1,1)),5)</f>
        <v>113.02787</v>
      </c>
      <c r="K17" s="3" t="n">
        <v>99</v>
      </c>
      <c r="L17" s="12" t="n">
        <v>-363</v>
      </c>
      <c r="M17" s="13" t="s">
        <v>23</v>
      </c>
      <c r="N17" s="13" t="s">
        <v>23</v>
      </c>
      <c r="O17" s="13" t="s">
        <v>24</v>
      </c>
      <c r="P17" s="10" t="s">
        <v>25</v>
      </c>
      <c r="Q17" s="1" t="s">
        <v>140</v>
      </c>
      <c r="R17" s="1" t="s">
        <v>141</v>
      </c>
      <c r="S17" s="1" t="s">
        <v>134</v>
      </c>
      <c r="T17" s="1" t="s">
        <v>142</v>
      </c>
      <c r="V17" s="1" t="s">
        <v>30</v>
      </c>
      <c r="W17" s="1" t="s">
        <v>115</v>
      </c>
      <c r="X17" s="1" t="s">
        <v>143</v>
      </c>
      <c r="Z17" s="1" t="s">
        <v>33</v>
      </c>
      <c r="AA17" s="11" t="s">
        <v>144</v>
      </c>
    </row>
    <row r="18" customFormat="false" ht="40.25" hidden="false" customHeight="false" outlineLevel="0" collapsed="false">
      <c r="A18" s="1" t="s">
        <v>16</v>
      </c>
      <c r="B18" s="1" t="s">
        <v>145</v>
      </c>
      <c r="C18" s="1" t="s">
        <v>18</v>
      </c>
      <c r="D18" s="1" t="s">
        <v>19</v>
      </c>
      <c r="E18" s="11" t="s">
        <v>20</v>
      </c>
      <c r="F18" s="10" t="s">
        <v>21</v>
      </c>
      <c r="G18" s="1" t="s">
        <v>22</v>
      </c>
      <c r="H18" s="1" t="s">
        <v>23</v>
      </c>
      <c r="I18" s="2" t="n">
        <f aca="false">ROUND(($S18 + (($U18+$T18*60)/3600))*(IF($V18="S",-1,1)),5)</f>
        <v>40.26667</v>
      </c>
      <c r="J18" s="2" t="n">
        <f aca="false">ROUND(($W18 + (($Y18+$X18*60)/3600))*(IF($Z18="W",-1,1)),5)</f>
        <v>80.46667</v>
      </c>
      <c r="K18" s="3" t="n">
        <v>1028</v>
      </c>
      <c r="L18" s="12" t="n">
        <v>-363</v>
      </c>
      <c r="M18" s="13" t="s">
        <v>23</v>
      </c>
      <c r="N18" s="13" t="s">
        <v>23</v>
      </c>
      <c r="O18" s="13" t="s">
        <v>24</v>
      </c>
      <c r="P18" s="10" t="s">
        <v>25</v>
      </c>
      <c r="Q18" s="1" t="s">
        <v>146</v>
      </c>
      <c r="R18" s="1" t="s">
        <v>147</v>
      </c>
      <c r="S18" s="1" t="s">
        <v>55</v>
      </c>
      <c r="T18" s="1" t="s">
        <v>148</v>
      </c>
      <c r="V18" s="1" t="s">
        <v>30</v>
      </c>
      <c r="W18" s="1" t="s">
        <v>149</v>
      </c>
      <c r="X18" s="1" t="s">
        <v>150</v>
      </c>
      <c r="Z18" s="1" t="s">
        <v>33</v>
      </c>
      <c r="AA18" s="11" t="s">
        <v>151</v>
      </c>
    </row>
    <row r="19" customFormat="false" ht="40.25" hidden="false" customHeight="false" outlineLevel="0" collapsed="false">
      <c r="A19" s="1" t="s">
        <v>16</v>
      </c>
      <c r="B19" s="1" t="s">
        <v>152</v>
      </c>
      <c r="C19" s="1" t="s">
        <v>18</v>
      </c>
      <c r="D19" s="1" t="s">
        <v>19</v>
      </c>
      <c r="E19" s="11" t="s">
        <v>20</v>
      </c>
      <c r="F19" s="10" t="s">
        <v>21</v>
      </c>
      <c r="G19" s="1" t="s">
        <v>22</v>
      </c>
      <c r="H19" s="1" t="s">
        <v>23</v>
      </c>
      <c r="I19" s="2" t="n">
        <f aca="false">ROUND(($S19 + (($U19+$T19*60)/3600))*(IF($V19="S",-1,1)),5)</f>
        <v>38.28972</v>
      </c>
      <c r="J19" s="2" t="n">
        <f aca="false">ROUND(($W19 + (($Y19+$X19*60)/3600))*(IF($Z19="W",-1,1)),5)</f>
        <v>109.705</v>
      </c>
      <c r="K19" s="3" t="n">
        <v>1135</v>
      </c>
      <c r="L19" s="12" t="n">
        <v>-363</v>
      </c>
      <c r="M19" s="13" t="s">
        <v>23</v>
      </c>
      <c r="N19" s="13" t="s">
        <v>23</v>
      </c>
      <c r="O19" s="13" t="s">
        <v>24</v>
      </c>
      <c r="P19" s="10" t="s">
        <v>25</v>
      </c>
      <c r="Q19" s="1" t="s">
        <v>153</v>
      </c>
      <c r="R19" s="1" t="s">
        <v>154</v>
      </c>
      <c r="S19" s="1" t="s">
        <v>47</v>
      </c>
      <c r="T19" s="1" t="s">
        <v>155</v>
      </c>
      <c r="U19" s="1" t="s">
        <v>156</v>
      </c>
      <c r="V19" s="1" t="s">
        <v>30</v>
      </c>
      <c r="W19" s="1" t="s">
        <v>157</v>
      </c>
      <c r="X19" s="1" t="s">
        <v>158</v>
      </c>
      <c r="Y19" s="1" t="n">
        <v>18</v>
      </c>
      <c r="Z19" s="1" t="s">
        <v>33</v>
      </c>
      <c r="AA19" s="1" t="s">
        <v>159</v>
      </c>
    </row>
    <row r="20" customFormat="false" ht="40.25" hidden="false" customHeight="false" outlineLevel="0" collapsed="false">
      <c r="A20" s="1" t="s">
        <v>16</v>
      </c>
      <c r="B20" s="1" t="s">
        <v>160</v>
      </c>
      <c r="C20" s="1" t="s">
        <v>18</v>
      </c>
      <c r="D20" s="1" t="s">
        <v>19</v>
      </c>
      <c r="E20" s="11" t="s">
        <v>20</v>
      </c>
      <c r="F20" s="10" t="s">
        <v>21</v>
      </c>
      <c r="G20" s="1" t="s">
        <v>22</v>
      </c>
      <c r="H20" s="1" t="s">
        <v>23</v>
      </c>
      <c r="I20" s="2" t="n">
        <f aca="false">ROUND(($S20 + (($U20+$T20*60)/3600))*(IF($V20="S",-1,1)),5)</f>
        <v>43.23889</v>
      </c>
      <c r="J20" s="2" t="n">
        <f aca="false">ROUND(($W20 + (($Y20+$X20*60)/3600))*(IF($Z20="W",-1,1)),5)</f>
        <v>122.23333</v>
      </c>
      <c r="K20" s="3" t="n">
        <v>226</v>
      </c>
      <c r="L20" s="12" t="n">
        <v>-363</v>
      </c>
      <c r="M20" s="13" t="s">
        <v>23</v>
      </c>
      <c r="N20" s="13" t="s">
        <v>23</v>
      </c>
      <c r="O20" s="13" t="s">
        <v>24</v>
      </c>
      <c r="P20" s="10" t="s">
        <v>25</v>
      </c>
      <c r="Q20" s="1" t="s">
        <v>161</v>
      </c>
      <c r="R20" s="1" t="s">
        <v>162</v>
      </c>
      <c r="S20" s="1" t="s">
        <v>163</v>
      </c>
      <c r="T20" s="1" t="s">
        <v>164</v>
      </c>
      <c r="U20" s="1" t="s">
        <v>165</v>
      </c>
      <c r="V20" s="1" t="s">
        <v>30</v>
      </c>
      <c r="W20" s="1" t="s">
        <v>166</v>
      </c>
      <c r="X20" s="1" t="s">
        <v>164</v>
      </c>
      <c r="Z20" s="1" t="s">
        <v>33</v>
      </c>
      <c r="AA20" s="1" t="s">
        <v>167</v>
      </c>
    </row>
    <row r="21" customFormat="false" ht="40.25" hidden="false" customHeight="false" outlineLevel="0" collapsed="false">
      <c r="A21" s="1" t="s">
        <v>16</v>
      </c>
      <c r="B21" s="1" t="s">
        <v>168</v>
      </c>
      <c r="C21" s="1" t="s">
        <v>18</v>
      </c>
      <c r="D21" s="1" t="s">
        <v>19</v>
      </c>
      <c r="E21" s="11" t="s">
        <v>20</v>
      </c>
      <c r="F21" s="10" t="s">
        <v>21</v>
      </c>
      <c r="G21" s="1" t="s">
        <v>22</v>
      </c>
      <c r="H21" s="1" t="s">
        <v>23</v>
      </c>
      <c r="I21" s="2" t="n">
        <f aca="false">ROUND(($S21 + (($U21+$T21*60)/3600))*(IF($V21="S",-1,1)),5)</f>
        <v>35.2</v>
      </c>
      <c r="J21" s="2" t="n">
        <f aca="false">ROUND(($W21 + (($Y21+$X21*60)/3600))*(IF($Z21="W",-1,1)),5)</f>
        <v>107.675</v>
      </c>
      <c r="K21" s="3" t="n">
        <v>1220</v>
      </c>
      <c r="L21" s="12" t="n">
        <v>-363</v>
      </c>
      <c r="M21" s="13" t="s">
        <v>23</v>
      </c>
      <c r="N21" s="13" t="s">
        <v>23</v>
      </c>
      <c r="O21" s="14" t="s">
        <v>24</v>
      </c>
      <c r="P21" s="10" t="s">
        <v>25</v>
      </c>
      <c r="Q21" s="1" t="s">
        <v>169</v>
      </c>
      <c r="R21" s="1" t="s">
        <v>170</v>
      </c>
      <c r="S21" s="1" t="s">
        <v>171</v>
      </c>
      <c r="T21" s="1" t="s">
        <v>172</v>
      </c>
      <c r="V21" s="1" t="s">
        <v>30</v>
      </c>
      <c r="W21" s="1" t="s">
        <v>173</v>
      </c>
      <c r="X21" s="1" t="s">
        <v>174</v>
      </c>
      <c r="Y21" s="1" t="s">
        <v>175</v>
      </c>
      <c r="Z21" s="1" t="s">
        <v>33</v>
      </c>
      <c r="AA21" s="1" t="s">
        <v>34</v>
      </c>
    </row>
  </sheetData>
  <mergeCells count="2">
    <mergeCell ref="S1:V1"/>
    <mergeCell ref="W1:Z1"/>
  </mergeCells>
  <hyperlinks>
    <hyperlink ref="O2" r:id="rId1" display="https://www.cma.gov.cn/english/"/>
    <hyperlink ref="O21" r:id="rId2" display="https://www.cma.gov.cn/english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2016-03-28T17:23:10Z</dcterms:created>
  <dc:language>it-IT</dc:language>
  <dcterms:modified xsi:type="dcterms:W3CDTF">2016-05-04T11:23:43Z</dcterms:modified>
  <cp:revision>6</cp:revision>
</cp:coreProperties>
</file>