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manuel\Desktop\Apresentacao 7\"/>
    </mc:Choice>
  </mc:AlternateContent>
  <xr:revisionPtr revIDLastSave="0" documentId="13_ncr:1_{F0FA221C-F172-4C3B-9E85-62EBE6E406F5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exp4_german" sheetId="6" r:id="rId1"/>
    <sheet name="Folha1" sheetId="1" r:id="rId2"/>
    <sheet name="exp4_law" sheetId="5" r:id="rId3"/>
    <sheet name="exp4_6_adult" sheetId="2" r:id="rId4"/>
    <sheet name="exp7" sheetId="3" r:id="rId5"/>
    <sheet name="fairnessClustersSinteticosSex" sheetId="7" r:id="rId6"/>
    <sheet name="fairnessCLustersSiteticossynthp" sheetId="8" r:id="rId7"/>
    <sheet name="CBOLAw" sheetId="9" r:id="rId8"/>
    <sheet name="CBODiabete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0" l="1"/>
  <c r="K26" i="10"/>
  <c r="K21" i="10"/>
  <c r="K12" i="10"/>
  <c r="AI41" i="8"/>
  <c r="AI40" i="8"/>
  <c r="AI27" i="8"/>
  <c r="AI26" i="8"/>
  <c r="AI24" i="8"/>
  <c r="AI25" i="8"/>
  <c r="AI13" i="8"/>
  <c r="AI12" i="8"/>
  <c r="AI39" i="8"/>
  <c r="AI38" i="8"/>
  <c r="AI11" i="8"/>
  <c r="AI10" i="8"/>
  <c r="AI42" i="8"/>
  <c r="AI37" i="8"/>
  <c r="AI36" i="8"/>
  <c r="AI35" i="8"/>
  <c r="AI34" i="8"/>
  <c r="AI28" i="8"/>
  <c r="AI23" i="8"/>
  <c r="AI22" i="8"/>
  <c r="AI21" i="8"/>
  <c r="AI20" i="8"/>
  <c r="AI8" i="8"/>
  <c r="AI9" i="8"/>
  <c r="AI14" i="8"/>
  <c r="AI7" i="8"/>
  <c r="AI6" i="8"/>
  <c r="AQ45" i="3"/>
  <c r="AP45" i="3"/>
  <c r="AQ44" i="3"/>
  <c r="AP44" i="3"/>
  <c r="AQ43" i="3"/>
  <c r="AP43" i="3"/>
  <c r="AQ42" i="3"/>
  <c r="AP42" i="3"/>
  <c r="AQ41" i="3"/>
  <c r="AP41" i="3"/>
  <c r="AQ40" i="3"/>
  <c r="AP40" i="3"/>
  <c r="AQ39" i="3"/>
  <c r="AP39" i="3"/>
  <c r="AQ38" i="3"/>
  <c r="AP38" i="3"/>
  <c r="AQ37" i="3"/>
  <c r="AP37" i="3"/>
  <c r="AQ36" i="3"/>
  <c r="AP36" i="3"/>
  <c r="AQ35" i="3"/>
  <c r="AP35" i="3"/>
  <c r="AQ34" i="3"/>
  <c r="AP34" i="3"/>
  <c r="AQ33" i="3"/>
  <c r="AP33" i="3"/>
  <c r="AQ32" i="3"/>
  <c r="AP32" i="3"/>
  <c r="AQ31" i="3"/>
  <c r="AP31" i="3"/>
  <c r="AQ30" i="3"/>
  <c r="AP30" i="3"/>
  <c r="AQ29" i="3"/>
  <c r="AP29" i="3"/>
  <c r="AQ28" i="3"/>
  <c r="AP28" i="3"/>
  <c r="AQ27" i="3"/>
  <c r="AP27" i="3"/>
  <c r="AQ26" i="3"/>
  <c r="AP26" i="3"/>
  <c r="AQ25" i="3"/>
  <c r="AP25" i="3"/>
  <c r="AQ24" i="3"/>
  <c r="AP24" i="3"/>
  <c r="AQ23" i="3"/>
  <c r="AP23" i="3"/>
  <c r="AQ22" i="3"/>
  <c r="AP22" i="3"/>
  <c r="AQ21" i="3"/>
  <c r="AP21" i="3"/>
  <c r="AQ20" i="3"/>
  <c r="AP20" i="3"/>
  <c r="AQ19" i="3"/>
  <c r="AP19" i="3"/>
  <c r="AQ18" i="3"/>
  <c r="AP18" i="3"/>
  <c r="AQ17" i="3"/>
  <c r="AP17" i="3"/>
  <c r="AQ16" i="3"/>
  <c r="AP16" i="3"/>
  <c r="AQ15" i="3"/>
  <c r="AP15" i="3"/>
  <c r="AQ14" i="3"/>
  <c r="AP14" i="3"/>
  <c r="AQ13" i="3"/>
  <c r="AP13" i="3"/>
  <c r="AQ12" i="3"/>
  <c r="AP12" i="3"/>
  <c r="AQ11" i="3"/>
  <c r="AP11" i="3"/>
  <c r="AQ10" i="3"/>
  <c r="AP10" i="3"/>
  <c r="AQ9" i="3"/>
  <c r="AP9" i="3"/>
  <c r="AQ8" i="3"/>
  <c r="AP8" i="3"/>
  <c r="AQ7" i="3"/>
  <c r="AP7" i="3"/>
  <c r="AQ6" i="3"/>
  <c r="AP6" i="3"/>
  <c r="AQ5" i="3"/>
  <c r="AP5" i="3"/>
  <c r="AQ4" i="3"/>
  <c r="AP4" i="3"/>
  <c r="AQ3" i="3"/>
  <c r="AP3" i="3"/>
  <c r="AH21" i="6"/>
  <c r="Z13" i="6"/>
  <c r="AA13" i="6"/>
  <c r="AB13" i="6"/>
  <c r="AC13" i="6"/>
  <c r="AD13" i="6"/>
  <c r="AE13" i="6"/>
  <c r="AF13" i="6"/>
  <c r="AG13" i="6"/>
  <c r="AH13" i="6"/>
  <c r="Z14" i="6"/>
  <c r="AA14" i="6"/>
  <c r="AB14" i="6"/>
  <c r="AC14" i="6"/>
  <c r="AD14" i="6"/>
  <c r="AE14" i="6"/>
  <c r="AF14" i="6"/>
  <c r="AG14" i="6"/>
  <c r="AH14" i="6"/>
  <c r="Z15" i="6"/>
  <c r="AA15" i="6"/>
  <c r="AB15" i="6"/>
  <c r="AC15" i="6"/>
  <c r="AD15" i="6"/>
  <c r="AE15" i="6"/>
  <c r="AF15" i="6"/>
  <c r="AG15" i="6"/>
  <c r="AH15" i="6"/>
  <c r="Z16" i="6"/>
  <c r="AA16" i="6"/>
  <c r="AB16" i="6"/>
  <c r="AC16" i="6"/>
  <c r="AD16" i="6"/>
  <c r="AE16" i="6"/>
  <c r="AF16" i="6"/>
  <c r="AG16" i="6"/>
  <c r="AH16" i="6"/>
  <c r="Z17" i="6"/>
  <c r="AA17" i="6"/>
  <c r="AB17" i="6"/>
  <c r="AC17" i="6"/>
  <c r="AD17" i="6"/>
  <c r="AE17" i="6"/>
  <c r="AF17" i="6"/>
  <c r="AG17" i="6"/>
  <c r="AH17" i="6"/>
  <c r="Z18" i="6"/>
  <c r="AA18" i="6"/>
  <c r="AB18" i="6"/>
  <c r="AC18" i="6"/>
  <c r="AD18" i="6"/>
  <c r="AE18" i="6"/>
  <c r="AF18" i="6"/>
  <c r="AG18" i="6"/>
  <c r="AH18" i="6"/>
  <c r="Z19" i="6"/>
  <c r="AA19" i="6"/>
  <c r="AB19" i="6"/>
  <c r="AC19" i="6"/>
  <c r="AD19" i="6"/>
  <c r="AE19" i="6"/>
  <c r="AF19" i="6"/>
  <c r="AG19" i="6"/>
  <c r="AH19" i="6"/>
  <c r="Z20" i="6"/>
  <c r="AA20" i="6"/>
  <c r="AB20" i="6"/>
  <c r="AC20" i="6"/>
  <c r="AD20" i="6"/>
  <c r="AE20" i="6"/>
  <c r="AF20" i="6"/>
  <c r="AG20" i="6"/>
  <c r="AH20" i="6"/>
  <c r="Z21" i="6"/>
  <c r="AA21" i="6"/>
  <c r="AB21" i="6"/>
  <c r="AC21" i="6"/>
  <c r="AD21" i="6"/>
  <c r="AE21" i="6"/>
  <c r="AF21" i="6"/>
  <c r="AG21" i="6"/>
  <c r="Y21" i="6"/>
  <c r="Y13" i="6"/>
  <c r="Y14" i="6"/>
  <c r="Y15" i="6"/>
  <c r="Y16" i="6"/>
  <c r="Y17" i="6"/>
  <c r="Y18" i="6"/>
  <c r="Y19" i="6"/>
  <c r="Y20" i="6"/>
  <c r="AW53" i="6"/>
  <c r="AV53" i="6"/>
  <c r="AU53" i="6"/>
  <c r="AT53" i="6"/>
  <c r="AS53" i="6"/>
  <c r="AR53" i="6"/>
  <c r="AQ53" i="6"/>
  <c r="AP53" i="6"/>
  <c r="AO53" i="6"/>
  <c r="AN53" i="6"/>
  <c r="AW52" i="6"/>
  <c r="AV52" i="6"/>
  <c r="AU52" i="6"/>
  <c r="AT52" i="6"/>
  <c r="AS52" i="6"/>
  <c r="AR52" i="6"/>
  <c r="AQ52" i="6"/>
  <c r="AP52" i="6"/>
  <c r="AO52" i="6"/>
  <c r="AN52" i="6"/>
  <c r="AW50" i="6"/>
  <c r="AV50" i="6"/>
  <c r="AU50" i="6"/>
  <c r="AT50" i="6"/>
  <c r="AS50" i="6"/>
  <c r="AR50" i="6"/>
  <c r="AQ50" i="6"/>
  <c r="AP50" i="6"/>
  <c r="AO50" i="6"/>
  <c r="AN50" i="6"/>
  <c r="R52" i="6"/>
  <c r="J52" i="6"/>
  <c r="K52" i="6"/>
  <c r="L52" i="6"/>
  <c r="M52" i="6"/>
  <c r="N52" i="6"/>
  <c r="O52" i="6"/>
  <c r="P52" i="6"/>
  <c r="Q52" i="6"/>
  <c r="J53" i="6"/>
  <c r="K53" i="6"/>
  <c r="L53" i="6"/>
  <c r="M53" i="6"/>
  <c r="N53" i="6"/>
  <c r="O53" i="6"/>
  <c r="P53" i="6"/>
  <c r="Q53" i="6"/>
  <c r="R53" i="6"/>
  <c r="I53" i="6"/>
  <c r="I52" i="6"/>
  <c r="P50" i="6"/>
  <c r="J50" i="6"/>
  <c r="K50" i="6"/>
  <c r="L50" i="6"/>
  <c r="M50" i="6"/>
  <c r="N50" i="6"/>
  <c r="O50" i="6"/>
  <c r="Q50" i="6"/>
  <c r="R50" i="6"/>
  <c r="I50" i="6"/>
  <c r="AB34" i="6"/>
  <c r="AA34" i="6"/>
  <c r="Z34" i="6"/>
  <c r="Y34" i="6"/>
  <c r="X34" i="6"/>
  <c r="W34" i="6"/>
  <c r="V34" i="6"/>
  <c r="U34" i="6"/>
  <c r="U3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3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R46" i="5"/>
  <c r="Q46" i="5"/>
  <c r="P46" i="5"/>
  <c r="O46" i="5"/>
  <c r="N46" i="5"/>
  <c r="M46" i="5"/>
  <c r="L46" i="5"/>
  <c r="K46" i="5"/>
  <c r="J46" i="5"/>
  <c r="I46" i="5"/>
  <c r="R45" i="5"/>
  <c r="Q45" i="5"/>
  <c r="P45" i="5"/>
  <c r="O45" i="5"/>
  <c r="N45" i="5"/>
  <c r="M45" i="5"/>
  <c r="L45" i="5"/>
  <c r="K45" i="5"/>
  <c r="J45" i="5"/>
  <c r="I45" i="5"/>
  <c r="M43" i="5"/>
  <c r="J43" i="5"/>
  <c r="K43" i="5"/>
  <c r="L43" i="5"/>
  <c r="N43" i="5"/>
  <c r="O43" i="5"/>
  <c r="P43" i="5"/>
  <c r="Q43" i="5"/>
  <c r="R43" i="5"/>
  <c r="I43" i="5"/>
  <c r="Y4" i="5"/>
  <c r="AN43" i="5"/>
  <c r="AW43" i="5"/>
  <c r="AV43" i="5"/>
  <c r="AU43" i="5"/>
  <c r="AT43" i="5"/>
  <c r="AS43" i="5"/>
  <c r="AR43" i="5"/>
  <c r="AQ43" i="5"/>
  <c r="AP43" i="5"/>
  <c r="AO43" i="5"/>
  <c r="Y12" i="5"/>
  <c r="AB34" i="5"/>
  <c r="AA34" i="5"/>
  <c r="Z34" i="5"/>
  <c r="Y34" i="5"/>
  <c r="X34" i="5"/>
  <c r="W34" i="5"/>
  <c r="V34" i="5"/>
  <c r="U34" i="5"/>
  <c r="U33" i="5"/>
  <c r="AH12" i="5"/>
  <c r="AG12" i="5"/>
  <c r="AF12" i="5"/>
  <c r="AE12" i="5"/>
  <c r="AD12" i="5"/>
  <c r="AC12" i="5"/>
  <c r="AB12" i="5"/>
  <c r="AA12" i="5"/>
  <c r="Z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H7" i="5"/>
  <c r="AG7" i="5"/>
  <c r="AF7" i="5"/>
  <c r="AE7" i="5"/>
  <c r="AD7" i="5"/>
  <c r="AC7" i="5"/>
  <c r="AB7" i="5"/>
  <c r="AA7" i="5"/>
  <c r="Z7" i="5"/>
  <c r="Y7" i="5"/>
  <c r="AH6" i="5"/>
  <c r="AG6" i="5"/>
  <c r="AF6" i="5"/>
  <c r="AE6" i="5"/>
  <c r="AD6" i="5"/>
  <c r="AC6" i="5"/>
  <c r="AB6" i="5"/>
  <c r="AA6" i="5"/>
  <c r="Z6" i="5"/>
  <c r="Y6" i="5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59" i="3"/>
  <c r="N46" i="3" l="1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4" i="3"/>
  <c r="M4" i="3"/>
  <c r="M19" i="3"/>
  <c r="M18" i="3"/>
  <c r="M15" i="3"/>
  <c r="N24" i="3"/>
  <c r="M24" i="3"/>
  <c r="N23" i="3"/>
  <c r="M23" i="3"/>
  <c r="N22" i="3"/>
  <c r="M22" i="3"/>
  <c r="N21" i="3"/>
  <c r="M21" i="3"/>
  <c r="N20" i="3"/>
  <c r="M20" i="3"/>
  <c r="N19" i="3"/>
  <c r="N18" i="3"/>
  <c r="N17" i="3"/>
  <c r="M17" i="3"/>
  <c r="N16" i="3"/>
  <c r="M16" i="3"/>
  <c r="N15" i="3"/>
  <c r="N5" i="3"/>
  <c r="N6" i="3"/>
  <c r="N7" i="3"/>
  <c r="N8" i="3"/>
  <c r="N9" i="3"/>
  <c r="N10" i="3"/>
  <c r="N11" i="3"/>
  <c r="N12" i="3"/>
  <c r="N13" i="3"/>
  <c r="M5" i="3"/>
  <c r="M6" i="3"/>
  <c r="M7" i="3"/>
  <c r="M8" i="3"/>
  <c r="M9" i="3"/>
  <c r="M10" i="3"/>
  <c r="M11" i="3"/>
  <c r="M12" i="3"/>
  <c r="M13" i="3"/>
  <c r="P110" i="2"/>
  <c r="O110" i="2"/>
  <c r="N110" i="2"/>
  <c r="M110" i="2"/>
  <c r="L110" i="2"/>
  <c r="K110" i="2"/>
  <c r="J110" i="2"/>
  <c r="I110" i="2"/>
  <c r="H110" i="2"/>
  <c r="G110" i="2"/>
  <c r="BO110" i="2"/>
  <c r="BX110" i="2"/>
  <c r="BW110" i="2"/>
  <c r="BV110" i="2"/>
  <c r="BU110" i="2"/>
  <c r="BT110" i="2"/>
  <c r="BS110" i="2"/>
  <c r="BR110" i="2"/>
  <c r="BQ110" i="2"/>
  <c r="BP110" i="2"/>
  <c r="AJ110" i="2"/>
  <c r="AI110" i="2"/>
  <c r="AK110" i="2"/>
  <c r="AL110" i="2"/>
  <c r="AM110" i="2"/>
  <c r="AN110" i="2"/>
  <c r="AO110" i="2"/>
  <c r="AP110" i="2"/>
  <c r="AQ110" i="2"/>
  <c r="AR110" i="2"/>
  <c r="BU43" i="2"/>
  <c r="BT43" i="2"/>
  <c r="BS43" i="2"/>
  <c r="BR43" i="2"/>
  <c r="BQ43" i="2"/>
  <c r="BP43" i="2"/>
  <c r="BO43" i="2"/>
  <c r="BN43" i="2"/>
  <c r="BM43" i="2"/>
  <c r="BL43" i="2"/>
  <c r="AW43" i="2"/>
  <c r="AV43" i="2"/>
  <c r="AU43" i="2"/>
  <c r="AT43" i="2"/>
  <c r="AS43" i="2"/>
  <c r="AR43" i="2"/>
  <c r="AQ43" i="2"/>
  <c r="AP43" i="2"/>
  <c r="AO43" i="2"/>
  <c r="AN43" i="2"/>
  <c r="J43" i="2"/>
  <c r="K43" i="2"/>
  <c r="L43" i="2"/>
  <c r="M43" i="2"/>
  <c r="N43" i="2"/>
  <c r="O43" i="2"/>
  <c r="P43" i="2"/>
  <c r="Q43" i="2"/>
  <c r="R43" i="2"/>
  <c r="I43" i="2"/>
  <c r="AJ113" i="2"/>
  <c r="AI112" i="2"/>
  <c r="AN45" i="2"/>
  <c r="AR113" i="2"/>
  <c r="AQ113" i="2"/>
  <c r="AP113" i="2"/>
  <c r="AO113" i="2"/>
  <c r="AN113" i="2"/>
  <c r="AM113" i="2"/>
  <c r="AL113" i="2"/>
  <c r="AK113" i="2"/>
  <c r="AI113" i="2"/>
  <c r="AR112" i="2"/>
  <c r="AQ112" i="2"/>
  <c r="AP112" i="2"/>
  <c r="AO112" i="2"/>
  <c r="AN112" i="2"/>
  <c r="AM112" i="2"/>
  <c r="AL112" i="2"/>
  <c r="AK112" i="2"/>
  <c r="AJ112" i="2"/>
  <c r="Y4" i="2"/>
  <c r="BX113" i="2"/>
  <c r="BW113" i="2"/>
  <c r="BV113" i="2"/>
  <c r="BU113" i="2"/>
  <c r="BT113" i="2"/>
  <c r="BS113" i="2"/>
  <c r="BR113" i="2"/>
  <c r="BQ113" i="2"/>
  <c r="BP113" i="2"/>
  <c r="BO113" i="2"/>
  <c r="BX112" i="2"/>
  <c r="BW112" i="2"/>
  <c r="BV112" i="2"/>
  <c r="BU112" i="2"/>
  <c r="BT112" i="2"/>
  <c r="BS112" i="2"/>
  <c r="BR112" i="2"/>
  <c r="BQ112" i="2"/>
  <c r="BP112" i="2"/>
  <c r="BO112" i="2"/>
  <c r="H112" i="2"/>
  <c r="I112" i="2"/>
  <c r="J112" i="2"/>
  <c r="K112" i="2"/>
  <c r="L112" i="2"/>
  <c r="M112" i="2"/>
  <c r="N112" i="2"/>
  <c r="O112" i="2"/>
  <c r="P112" i="2"/>
  <c r="H113" i="2"/>
  <c r="I113" i="2"/>
  <c r="J113" i="2"/>
  <c r="K113" i="2"/>
  <c r="L113" i="2"/>
  <c r="M113" i="2"/>
  <c r="N113" i="2"/>
  <c r="O113" i="2"/>
  <c r="P113" i="2"/>
  <c r="G112" i="2"/>
  <c r="Z6" i="2"/>
  <c r="G113" i="2"/>
  <c r="Z11" i="2"/>
  <c r="BS45" i="2"/>
  <c r="BL46" i="2"/>
  <c r="BL45" i="2"/>
  <c r="BU46" i="2"/>
  <c r="BT46" i="2"/>
  <c r="BS46" i="2"/>
  <c r="BR46" i="2"/>
  <c r="BQ46" i="2"/>
  <c r="BP46" i="2"/>
  <c r="BO46" i="2"/>
  <c r="BN46" i="2"/>
  <c r="BM46" i="2"/>
  <c r="BU45" i="2"/>
  <c r="BT45" i="2"/>
  <c r="BR45" i="2"/>
  <c r="BQ45" i="2"/>
  <c r="BP45" i="2"/>
  <c r="BO45" i="2"/>
  <c r="BN45" i="2"/>
  <c r="BM45" i="2"/>
  <c r="AO45" i="2"/>
  <c r="AP45" i="2"/>
  <c r="AQ45" i="2"/>
  <c r="AR45" i="2"/>
  <c r="AS45" i="2"/>
  <c r="AT45" i="2"/>
  <c r="AU45" i="2"/>
  <c r="AV45" i="2"/>
  <c r="AW45" i="2"/>
  <c r="AO46" i="2"/>
  <c r="AP46" i="2"/>
  <c r="AQ46" i="2"/>
  <c r="AR46" i="2"/>
  <c r="AS46" i="2"/>
  <c r="AT46" i="2"/>
  <c r="AU46" i="2"/>
  <c r="AV46" i="2"/>
  <c r="AW46" i="2"/>
  <c r="AN46" i="2"/>
  <c r="V34" i="2"/>
  <c r="W34" i="2"/>
  <c r="X34" i="2"/>
  <c r="Y34" i="2"/>
  <c r="Z34" i="2"/>
  <c r="AA34" i="2"/>
  <c r="AB34" i="2"/>
  <c r="U34" i="2"/>
  <c r="U33" i="2"/>
  <c r="Y5" i="2"/>
  <c r="Z5" i="2"/>
  <c r="AA5" i="2"/>
  <c r="AB5" i="2"/>
  <c r="AC5" i="2"/>
  <c r="AD5" i="2"/>
  <c r="AE5" i="2"/>
  <c r="AF5" i="2"/>
  <c r="AG5" i="2"/>
  <c r="AH5" i="2"/>
  <c r="Y6" i="2"/>
  <c r="AA6" i="2"/>
  <c r="AB6" i="2"/>
  <c r="AC6" i="2"/>
  <c r="AD6" i="2"/>
  <c r="AE6" i="2"/>
  <c r="AF6" i="2"/>
  <c r="AG6" i="2"/>
  <c r="AH6" i="2"/>
  <c r="Y7" i="2"/>
  <c r="Z7" i="2"/>
  <c r="AA7" i="2"/>
  <c r="AB7" i="2"/>
  <c r="AC7" i="2"/>
  <c r="AD7" i="2"/>
  <c r="AE7" i="2"/>
  <c r="AF7" i="2"/>
  <c r="AG7" i="2"/>
  <c r="AH7" i="2"/>
  <c r="Y8" i="2"/>
  <c r="Z8" i="2"/>
  <c r="AA8" i="2"/>
  <c r="AB8" i="2"/>
  <c r="AC8" i="2"/>
  <c r="AD8" i="2"/>
  <c r="AE8" i="2"/>
  <c r="AF8" i="2"/>
  <c r="AG8" i="2"/>
  <c r="AH8" i="2"/>
  <c r="Y9" i="2"/>
  <c r="Z9" i="2"/>
  <c r="AA9" i="2"/>
  <c r="AB9" i="2"/>
  <c r="AC9" i="2"/>
  <c r="AD9" i="2"/>
  <c r="AE9" i="2"/>
  <c r="AF9" i="2"/>
  <c r="AG9" i="2"/>
  <c r="AH9" i="2"/>
  <c r="Y10" i="2"/>
  <c r="Z10" i="2"/>
  <c r="AA10" i="2"/>
  <c r="AB10" i="2"/>
  <c r="AC10" i="2"/>
  <c r="AD10" i="2"/>
  <c r="AE10" i="2"/>
  <c r="AF10" i="2"/>
  <c r="AG10" i="2"/>
  <c r="AH10" i="2"/>
  <c r="Y11" i="2"/>
  <c r="AA11" i="2"/>
  <c r="AB11" i="2"/>
  <c r="AC11" i="2"/>
  <c r="AD11" i="2"/>
  <c r="AE11" i="2"/>
  <c r="AF11" i="2"/>
  <c r="AG11" i="2"/>
  <c r="AH11" i="2"/>
  <c r="Y12" i="2"/>
  <c r="Z12" i="2"/>
  <c r="AA12" i="2"/>
  <c r="AB12" i="2"/>
  <c r="AC12" i="2"/>
  <c r="AD12" i="2"/>
  <c r="AE12" i="2"/>
  <c r="AF12" i="2"/>
  <c r="AG12" i="2"/>
  <c r="AH12" i="2"/>
  <c r="Y13" i="2"/>
  <c r="Z13" i="2"/>
  <c r="AA13" i="2"/>
  <c r="AB13" i="2"/>
  <c r="AC13" i="2"/>
  <c r="AD13" i="2"/>
  <c r="AE13" i="2"/>
  <c r="AF13" i="2"/>
  <c r="AG13" i="2"/>
  <c r="AH13" i="2"/>
  <c r="Y14" i="2"/>
  <c r="Z14" i="2"/>
  <c r="AA14" i="2"/>
  <c r="AB14" i="2"/>
  <c r="AC14" i="2"/>
  <c r="AD14" i="2"/>
  <c r="AE14" i="2"/>
  <c r="AF14" i="2"/>
  <c r="AG14" i="2"/>
  <c r="AH14" i="2"/>
  <c r="AH4" i="2"/>
  <c r="AG4" i="2"/>
  <c r="AF4" i="2"/>
  <c r="AE4" i="2"/>
  <c r="AD4" i="2"/>
  <c r="AC4" i="2"/>
  <c r="AB4" i="2"/>
  <c r="AA4" i="2"/>
  <c r="Z4" i="2"/>
  <c r="AU46" i="5"/>
  <c r="AU45" i="5"/>
  <c r="AV46" i="5"/>
  <c r="AV45" i="5"/>
  <c r="AO46" i="5"/>
  <c r="AO45" i="5"/>
  <c r="AW45" i="5"/>
  <c r="AW46" i="5"/>
  <c r="AT46" i="5"/>
  <c r="AT45" i="5"/>
  <c r="AQ46" i="5"/>
  <c r="AQ45" i="5"/>
  <c r="AR46" i="5"/>
  <c r="AR45" i="5"/>
  <c r="AS46" i="5"/>
  <c r="AS45" i="5"/>
  <c r="AP46" i="5"/>
  <c r="AP45" i="5"/>
  <c r="AN45" i="5"/>
  <c r="AN46" i="5"/>
</calcChain>
</file>

<file path=xl/sharedStrings.xml><?xml version="1.0" encoding="utf-8"?>
<sst xmlns="http://schemas.openxmlformats.org/spreadsheetml/2006/main" count="1971" uniqueCount="487">
  <si>
    <t>bases dados</t>
  </si>
  <si>
    <t>adult</t>
  </si>
  <si>
    <t>bank</t>
  </si>
  <si>
    <t>census</t>
  </si>
  <si>
    <t>compas</t>
  </si>
  <si>
    <t>credit_card</t>
  </si>
  <si>
    <t>crime</t>
  </si>
  <si>
    <t>diabetic</t>
  </si>
  <si>
    <t>dutch</t>
  </si>
  <si>
    <t>firefighter</t>
  </si>
  <si>
    <t>law</t>
  </si>
  <si>
    <t>oulad</t>
  </si>
  <si>
    <t>stalog</t>
  </si>
  <si>
    <t>student</t>
  </si>
  <si>
    <t>race</t>
  </si>
  <si>
    <t>grupos priveligiados</t>
  </si>
  <si>
    <t>Disparate Impact (Global)</t>
  </si>
  <si>
    <t>Equalized Odds (Local)</t>
  </si>
  <si>
    <t>sex = Male</t>
  </si>
  <si>
    <t>race = White</t>
  </si>
  <si>
    <t>age = adult</t>
  </si>
  <si>
    <t>0.3739</t>
  </si>
  <si>
    <t>3.3552</t>
  </si>
  <si>
    <t>0.4475</t>
  </si>
  <si>
    <t>0.2804</t>
  </si>
  <si>
    <t>0.1971</t>
  </si>
  <si>
    <t>1.8643</t>
  </si>
  <si>
    <t>0.3335</t>
  </si>
  <si>
    <t>0.2783</t>
  </si>
  <si>
    <t>0.0016</t>
  </si>
  <si>
    <t>age=adult</t>
  </si>
  <si>
    <t>0.0372</t>
  </si>
  <si>
    <t>race = whit</t>
  </si>
  <si>
    <t>0.3819</t>
  </si>
  <si>
    <t>1.0361</t>
  </si>
  <si>
    <t>2.3924</t>
  </si>
  <si>
    <t>0.0311</t>
  </si>
  <si>
    <t>1.2092</t>
  </si>
  <si>
    <t>0.0483</t>
  </si>
  <si>
    <t>0.6964</t>
  </si>
  <si>
    <t>0.1044</t>
  </si>
  <si>
    <t xml:space="preserve"> Se Disparate Impact (Global) &gt; 1 grupo protegido é favorecido</t>
  </si>
  <si>
    <t>0.1670</t>
  </si>
  <si>
    <t>0.0186</t>
  </si>
  <si>
    <t>2.1969</t>
  </si>
  <si>
    <t>0.7059</t>
  </si>
  <si>
    <t>0.9305</t>
  </si>
  <si>
    <t>0.0683</t>
  </si>
  <si>
    <t>1.0191</t>
  </si>
  <si>
    <t>0.03632</t>
  </si>
  <si>
    <t>0.6944</t>
  </si>
  <si>
    <t>0.5970</t>
  </si>
  <si>
    <t>0.7869</t>
  </si>
  <si>
    <t>0.1096</t>
  </si>
  <si>
    <t>1.0060</t>
  </si>
  <si>
    <t>0.0100</t>
  </si>
  <si>
    <t>1.1862</t>
  </si>
  <si>
    <t>0.2667</t>
  </si>
  <si>
    <t>1.1428</t>
  </si>
  <si>
    <t>0.1626</t>
  </si>
  <si>
    <t>1.4489</t>
  </si>
  <si>
    <t>0.4175</t>
  </si>
  <si>
    <t>age=infant</t>
  </si>
  <si>
    <t>sex = male</t>
  </si>
  <si>
    <t>race = white</t>
  </si>
  <si>
    <t>1.0522</t>
  </si>
  <si>
    <t>0.0334</t>
  </si>
  <si>
    <t>1.0327</t>
  </si>
  <si>
    <t>0.0206</t>
  </si>
  <si>
    <t>0.8215</t>
  </si>
  <si>
    <t>0.1256</t>
  </si>
  <si>
    <t>10.9641</t>
  </si>
  <si>
    <t>0.1475</t>
  </si>
  <si>
    <t>2.5782</t>
  </si>
  <si>
    <t>0.0414</t>
  </si>
  <si>
    <t>3.3801</t>
  </si>
  <si>
    <t>0.3649</t>
  </si>
  <si>
    <t>DI Oversampling</t>
  </si>
  <si>
    <t>EO Oversampling</t>
  </si>
  <si>
    <t xml:space="preserve">oversampling -&gt;Over-sampling Technique (SMOTE)  creates synthetic instances by considering its nearest neighbors and creating new samples along the line segments connecting the original instance to its neighbors. </t>
  </si>
  <si>
    <t>adult [35,60 [</t>
  </si>
  <si>
    <t>Ratio antes oversampling</t>
  </si>
  <si>
    <t>Ratio depois de oversampling</t>
  </si>
  <si>
    <t>0.2021</t>
  </si>
  <si>
    <t>1.886</t>
  </si>
  <si>
    <t>14|86</t>
  </si>
  <si>
    <t>20|80</t>
  </si>
  <si>
    <t>possivel explicação ao fazer apenas oversampling dos dados estou a gerar os dados com base nos que já existem; se o bias existir ele será amplificado</t>
  </si>
  <si>
    <t>0.49|0.51</t>
  </si>
  <si>
    <t>0.32|0.68</t>
  </si>
  <si>
    <t>0.42|0.58</t>
  </si>
  <si>
    <t>sex adult :  |workclass |fnlwgt | education| education.num |     marital.status | occupation| relationship | sex |capital.gain |capital.loss| hours.per.week |native.country| income</t>
  </si>
  <si>
    <t>Variavel Removida</t>
  </si>
  <si>
    <t>workclass</t>
  </si>
  <si>
    <t>3.1858</t>
  </si>
  <si>
    <t>0.3417</t>
  </si>
  <si>
    <t>0.3481</t>
  </si>
  <si>
    <t>3.4438</t>
  </si>
  <si>
    <t>fnlwgt</t>
  </si>
  <si>
    <t>education</t>
  </si>
  <si>
    <t xml:space="preserve"> education.num </t>
  </si>
  <si>
    <t xml:space="preserve">  marital.status</t>
  </si>
  <si>
    <t xml:space="preserve"> occupation</t>
  </si>
  <si>
    <t>relationship</t>
  </si>
  <si>
    <t xml:space="preserve">capital.gain </t>
  </si>
  <si>
    <t>capital.loss</t>
  </si>
  <si>
    <t xml:space="preserve"> hours.per.week</t>
  </si>
  <si>
    <t>native.country</t>
  </si>
  <si>
    <t>3.3406</t>
  </si>
  <si>
    <t>0.3589</t>
  </si>
  <si>
    <t>3.6581</t>
  </si>
  <si>
    <t>0.3738</t>
  </si>
  <si>
    <t>3.4648</t>
  </si>
  <si>
    <t>0.3660</t>
  </si>
  <si>
    <t>3.3217</t>
  </si>
  <si>
    <t>0.3532</t>
  </si>
  <si>
    <t>3.6588</t>
  </si>
  <si>
    <t>0.3755</t>
  </si>
  <si>
    <t>3.9677</t>
  </si>
  <si>
    <t>0.3995</t>
  </si>
  <si>
    <t>3.4522</t>
  </si>
  <si>
    <t>0.3671</t>
  </si>
  <si>
    <t>3.4712</t>
  </si>
  <si>
    <t>0.3490</t>
  </si>
  <si>
    <t>3.2749</t>
  </si>
  <si>
    <t>0.3488</t>
  </si>
  <si>
    <t>best improvement</t>
  </si>
  <si>
    <t>improvement</t>
  </si>
  <si>
    <t>deterioration</t>
  </si>
  <si>
    <t>most deterioration</t>
  </si>
  <si>
    <t>variavel removida</t>
  </si>
  <si>
    <t>continua com best improvement</t>
  </si>
  <si>
    <t>3.1777</t>
  </si>
  <si>
    <t>0.3273</t>
  </si>
  <si>
    <t>dados sem oversampling</t>
  </si>
  <si>
    <t>3.1462</t>
  </si>
  <si>
    <t>0.3148</t>
  </si>
  <si>
    <t>3.2727</t>
  </si>
  <si>
    <t>0.3471</t>
  </si>
  <si>
    <t>3.3175</t>
  </si>
  <si>
    <t>0.3469</t>
  </si>
  <si>
    <t>3.1361</t>
  </si>
  <si>
    <t>0.3339</t>
  </si>
  <si>
    <t>3.0892</t>
  </si>
  <si>
    <t>0.3279</t>
  </si>
  <si>
    <t>3.2554</t>
  </si>
  <si>
    <t>0.3431</t>
  </si>
  <si>
    <t>0.3435</t>
  </si>
  <si>
    <t>3.4010</t>
  </si>
  <si>
    <t>3.1661</t>
  </si>
  <si>
    <t>0.3360</t>
  </si>
  <si>
    <t>3.4433</t>
  </si>
  <si>
    <t>0.3495</t>
  </si>
  <si>
    <t>3.2080</t>
  </si>
  <si>
    <t>0.3452</t>
  </si>
  <si>
    <t>comparado com tabela em cima</t>
  </si>
  <si>
    <t xml:space="preserve">comparado com coluna anterior </t>
  </si>
  <si>
    <t>3.3288</t>
  </si>
  <si>
    <t>0.3416</t>
  </si>
  <si>
    <t>3.3707</t>
  </si>
  <si>
    <t>0.3406</t>
  </si>
  <si>
    <t>2.9654</t>
  </si>
  <si>
    <t>0.3108</t>
  </si>
  <si>
    <t>3.3271</t>
  </si>
  <si>
    <t>0.3470</t>
  </si>
  <si>
    <t>3.4052</t>
  </si>
  <si>
    <t>0.3325</t>
  </si>
  <si>
    <t>3.0630</t>
  </si>
  <si>
    <t>0.3126</t>
  </si>
  <si>
    <t>3.0916</t>
  </si>
  <si>
    <t>0.3169</t>
  </si>
  <si>
    <t>3.0373</t>
  </si>
  <si>
    <t>0.3173</t>
  </si>
  <si>
    <t>remover variavel melhora fairness significa que usar aquela variavel para prever irá levar à existencia de bias</t>
  </si>
  <si>
    <t xml:space="preserve">remover variavel piora fairness significa que usar aquela variavel contribuia para manter o modelo mais equilibrado </t>
  </si>
  <si>
    <t>workclass Categorical 7 2,799 The employment status (Private, State-gov, etc.)</t>
  </si>
  <si>
    <t>capital-gain Numerical [0 - 99,999] 0 The capital gains for an individual</t>
  </si>
  <si>
    <t>hours-per-week Numerical [1 - 99] 0 The hours an individual has reported to work per week</t>
  </si>
  <si>
    <t>occupation Categorical 14 2,809 The general type of occupation</t>
  </si>
  <si>
    <t>marital-status Categorical 7 0 The marital status</t>
  </si>
  <si>
    <t>continua com most deterioration</t>
  </si>
  <si>
    <t>3.7788</t>
  </si>
  <si>
    <t>0.3891</t>
  </si>
  <si>
    <t>3.7309</t>
  </si>
  <si>
    <t>0.3890</t>
  </si>
  <si>
    <t>4.0828</t>
  </si>
  <si>
    <t>0.4057</t>
  </si>
  <si>
    <t>3.6313</t>
  </si>
  <si>
    <t>0.3860</t>
  </si>
  <si>
    <t>3.7064</t>
  </si>
  <si>
    <t>0.3708</t>
  </si>
  <si>
    <t>3.7491</t>
  </si>
  <si>
    <t>0.3800</t>
  </si>
  <si>
    <t>3.8902</t>
  </si>
  <si>
    <t>0.4030</t>
  </si>
  <si>
    <t>3.6209</t>
  </si>
  <si>
    <t>0.3718</t>
  </si>
  <si>
    <t>3.7716</t>
  </si>
  <si>
    <t>0.3798</t>
  </si>
  <si>
    <t>3.8137</t>
  </si>
  <si>
    <t>0.3889</t>
  </si>
  <si>
    <t>3.8786</t>
  </si>
  <si>
    <t>0.3962</t>
  </si>
  <si>
    <t>3.8743</t>
  </si>
  <si>
    <t>0.4112</t>
  </si>
  <si>
    <t>3.8765</t>
  </si>
  <si>
    <t>0.3959</t>
  </si>
  <si>
    <t>3.9637</t>
  </si>
  <si>
    <t>0.3864</t>
  </si>
  <si>
    <t>4.2627</t>
  </si>
  <si>
    <t>4.1214</t>
  </si>
  <si>
    <t>0.4089</t>
  </si>
  <si>
    <t>3.8509</t>
  </si>
  <si>
    <t>0.3975</t>
  </si>
  <si>
    <t>3.8262</t>
  </si>
  <si>
    <t>0.3924</t>
  </si>
  <si>
    <t>Demographic parity</t>
  </si>
  <si>
    <t>Proportional parity</t>
  </si>
  <si>
    <t>Equalized odds</t>
  </si>
  <si>
    <t>Predictive rate parity</t>
  </si>
  <si>
    <t>Accuracy parity</t>
  </si>
  <si>
    <t>False negative rate parity</t>
  </si>
  <si>
    <t>False positive rate parity</t>
  </si>
  <si>
    <t>Negative predictive value parity</t>
  </si>
  <si>
    <t>Specificity parity</t>
  </si>
  <si>
    <t>Matthews correlation coefficient comparison</t>
  </si>
  <si>
    <t>valor ideal = 0</t>
  </si>
  <si>
    <t>valor = max(abs(1-output$Metric["metrica",]))</t>
  </si>
  <si>
    <t>substituir os valores na tabela acima</t>
  </si>
  <si>
    <t xml:space="preserve">copiar estes valores para a tabela </t>
  </si>
  <si>
    <t>age</t>
  </si>
  <si>
    <t>sex</t>
  </si>
  <si>
    <t>valores= max(abs(1-valor)) ou seja maior distancia ao objetivo</t>
  </si>
  <si>
    <t>valor nas tabelas abaixo é = depois-antes da remoçao de um atributo da formula  em cima, ou seja é a maior distancia ao objetivo depois - maior distancia ao objetivo antes; queremos que a distancia diminua para que remover aquele atributo torne os dados mais fair ou seja o resultado tem de ser negativo</t>
  </si>
  <si>
    <t>dados base para atributos sensiveis experiencia 4</t>
  </si>
  <si>
    <t>ignorar esta linha quando vejo os não sensiveis</t>
  </si>
  <si>
    <t>marital.status = Married-civ-spouse</t>
  </si>
  <si>
    <t>Nota no caso de married status à um caso que deu sempre zero numa metrica, isto acontece porque existe uma classe com apenas 6 valores que o modelo nunca ira prever ( false positive rate)</t>
  </si>
  <si>
    <t>marital.staus (mais relevante de age)</t>
  </si>
  <si>
    <t>este valor é 0 se for perfeitamente equilibrado</t>
  </si>
  <si>
    <t>native.country = United-states</t>
  </si>
  <si>
    <t>binarizei por ter demaisadas classes do genero US or not US</t>
  </si>
  <si>
    <t>marital status (mais importante de race)</t>
  </si>
  <si>
    <t>remover education num não faz diferença possivelmente pq é info duplicada com educatio</t>
  </si>
  <si>
    <t>relationship = husband</t>
  </si>
  <si>
    <t>tabela auxiliar para calculos</t>
  </si>
  <si>
    <t>Desvio Padrão</t>
  </si>
  <si>
    <t>classes</t>
  </si>
  <si>
    <t>adult_notWhite_ Male</t>
  </si>
  <si>
    <t>adult_White_ Male</t>
  </si>
  <si>
    <t>adult_notWhite_ Female</t>
  </si>
  <si>
    <t>adult_White_ Female</t>
  </si>
  <si>
    <t>notAdult_notWhite_ Female</t>
  </si>
  <si>
    <t>notAdult_notWhite_ Male</t>
  </si>
  <si>
    <t xml:space="preserve"> notAdult_White_ Female</t>
  </si>
  <si>
    <t>notAdult_White_ Male</t>
  </si>
  <si>
    <t>age_race_sex = adult_white_male</t>
  </si>
  <si>
    <t>Treinado sem as classes</t>
  </si>
  <si>
    <t>Treinado sem as variaveis sensiveis</t>
  </si>
  <si>
    <t>Treinado com as variaveis sensiveis</t>
  </si>
  <si>
    <t>Treinado com as classes</t>
  </si>
  <si>
    <t>age_race = adult_white</t>
  </si>
  <si>
    <t>age_sex = adult_male</t>
  </si>
  <si>
    <t>race_sex = white_male</t>
  </si>
  <si>
    <t>adult_White</t>
  </si>
  <si>
    <t>adult_notWhite</t>
  </si>
  <si>
    <t>notAdult_notWhite</t>
  </si>
  <si>
    <t>notAdult_White</t>
  </si>
  <si>
    <t>adult_ Male</t>
  </si>
  <si>
    <t>adult_ Female</t>
  </si>
  <si>
    <t>notAdult_ Female</t>
  </si>
  <si>
    <t>notAdult_ Male</t>
  </si>
  <si>
    <t>White_ Male</t>
  </si>
  <si>
    <t>notWhite_ Female</t>
  </si>
  <si>
    <t>notWhite_ Male</t>
  </si>
  <si>
    <t>White_ Female</t>
  </si>
  <si>
    <t>male esta relativamente equilibrado comparado com race possivelmente porque dos dados de genero estao quase balanceados enquanto race estao bastante desbalanceados</t>
  </si>
  <si>
    <t>decile1b</t>
  </si>
  <si>
    <t>decile3</t>
  </si>
  <si>
    <t>lsat</t>
  </si>
  <si>
    <t>ugpa</t>
  </si>
  <si>
    <t>zfygpa</t>
  </si>
  <si>
    <t>zgpa</t>
  </si>
  <si>
    <t>fulltime</t>
  </si>
  <si>
    <t>fam_inc</t>
  </si>
  <si>
    <t>tier</t>
  </si>
  <si>
    <t>aux</t>
  </si>
  <si>
    <t>white_homem</t>
  </si>
  <si>
    <t>notWhite_homem</t>
  </si>
  <si>
    <t>notWhite_mulher</t>
  </si>
  <si>
    <t>white_mulher</t>
  </si>
  <si>
    <t>age = Adult</t>
  </si>
  <si>
    <t>StatusAcount1</t>
  </si>
  <si>
    <t>Duration2</t>
  </si>
  <si>
    <t>Credithistory3</t>
  </si>
  <si>
    <t>Purpose4</t>
  </si>
  <si>
    <t>Creditamount5</t>
  </si>
  <si>
    <t>Savings6</t>
  </si>
  <si>
    <t>employment7</t>
  </si>
  <si>
    <t>Installment8</t>
  </si>
  <si>
    <t>debtors10</t>
  </si>
  <si>
    <t>residence11</t>
  </si>
  <si>
    <t>Property12</t>
  </si>
  <si>
    <t>installment14</t>
  </si>
  <si>
    <t>Housing15</t>
  </si>
  <si>
    <t>existingcredits16</t>
  </si>
  <si>
    <t>Job17</t>
  </si>
  <si>
    <t>peoplemaintenance18</t>
  </si>
  <si>
    <t>Telephone19</t>
  </si>
  <si>
    <t>foreign20</t>
  </si>
  <si>
    <t>race_sex = white_homem</t>
  </si>
  <si>
    <t>german</t>
  </si>
  <si>
    <t>male_adult</t>
  </si>
  <si>
    <t>female_adult</t>
  </si>
  <si>
    <t>female_young</t>
  </si>
  <si>
    <t>male_young</t>
  </si>
  <si>
    <t xml:space="preserve">female_adult female_young   male_adult   male_young </t>
  </si>
  <si>
    <t xml:space="preserve">         205          105          605           85 </t>
  </si>
  <si>
    <t>distribuiçao dos dados pelas classes</t>
  </si>
  <si>
    <t xml:space="preserve">2_2_1_ &lt;=50K </t>
  </si>
  <si>
    <t>1_2_1_ &lt;=50K</t>
  </si>
  <si>
    <t xml:space="preserve">   1_2_1_ &gt;50K</t>
  </si>
  <si>
    <t xml:space="preserve"> 1_2_2_ &lt;=50K</t>
  </si>
  <si>
    <t xml:space="preserve">  1_2_2_ &gt;50K</t>
  </si>
  <si>
    <t xml:space="preserve">  2_2_1_ &gt;50K</t>
  </si>
  <si>
    <t xml:space="preserve"> 2_2_2_ &lt;=50K</t>
  </si>
  <si>
    <t xml:space="preserve">2_2_2_ &gt;50K </t>
  </si>
  <si>
    <t>1_2_2_ &lt;=50K</t>
  </si>
  <si>
    <t xml:space="preserve"> 1_2_1_ &lt;=50K</t>
  </si>
  <si>
    <t xml:space="preserve"> 1_2_1_ &gt;50K </t>
  </si>
  <si>
    <t xml:space="preserve"> 1_2_2_ &gt;50K</t>
  </si>
  <si>
    <t xml:space="preserve">  2_2_1_ &lt;=50K</t>
  </si>
  <si>
    <t xml:space="preserve"> 2_2_1_ &gt;50K</t>
  </si>
  <si>
    <t xml:space="preserve">   2_2_2_ &gt;50K</t>
  </si>
  <si>
    <t>2_1_2_ &lt;=50K</t>
  </si>
  <si>
    <t>1_1_1_ &lt;=50K</t>
  </si>
  <si>
    <t>1_1_1_ &gt;50K</t>
  </si>
  <si>
    <t xml:space="preserve">  1_1_2_ &lt;=50K</t>
  </si>
  <si>
    <t xml:space="preserve"> 1_1_2_ &gt;50K</t>
  </si>
  <si>
    <t xml:space="preserve"> 2_1_1_ &lt;=50K</t>
  </si>
  <si>
    <t xml:space="preserve">  2_1_1_ &gt;50K</t>
  </si>
  <si>
    <t xml:space="preserve">  </t>
  </si>
  <si>
    <t xml:space="preserve">   2_1_2_ &gt;50K</t>
  </si>
  <si>
    <t>sex_race_age_income</t>
  </si>
  <si>
    <t>1-&gt;female 2-&gt;male</t>
  </si>
  <si>
    <t>1-&gt;notwhite  2-&gt;white</t>
  </si>
  <si>
    <t>1-&gt;adult 2-&gt;notadult</t>
  </si>
  <si>
    <t>NA</t>
  </si>
  <si>
    <t>NaN</t>
  </si>
  <si>
    <t>Inf</t>
  </si>
  <si>
    <t>Cluster</t>
  </si>
  <si>
    <t>contagem treino</t>
  </si>
  <si>
    <t>contagem teste</t>
  </si>
  <si>
    <r>
      <t>1_2_1_</t>
    </r>
    <r>
      <rPr>
        <b/>
        <sz val="12"/>
        <rFont val="Consolas"/>
        <family val="3"/>
      </rPr>
      <t>&lt;=50K</t>
    </r>
  </si>
  <si>
    <r>
      <t>1_2_1_</t>
    </r>
    <r>
      <rPr>
        <b/>
        <sz val="12"/>
        <rFont val="Consolas"/>
        <family val="3"/>
      </rPr>
      <t xml:space="preserve"> &gt;50K</t>
    </r>
  </si>
  <si>
    <r>
      <t>1_2_2_</t>
    </r>
    <r>
      <rPr>
        <b/>
        <sz val="12"/>
        <rFont val="Consolas"/>
        <family val="3"/>
      </rPr>
      <t xml:space="preserve"> &lt;=50K</t>
    </r>
  </si>
  <si>
    <r>
      <t>1_2_2_</t>
    </r>
    <r>
      <rPr>
        <b/>
        <sz val="12"/>
        <rFont val="Consolas"/>
        <family val="3"/>
      </rPr>
      <t xml:space="preserve"> &gt;50K</t>
    </r>
  </si>
  <si>
    <r>
      <t>2_2_1_</t>
    </r>
    <r>
      <rPr>
        <b/>
        <sz val="12"/>
        <rFont val="Consolas"/>
        <family val="3"/>
      </rPr>
      <t xml:space="preserve"> &lt;=50</t>
    </r>
  </si>
  <si>
    <r>
      <t>2_2_1_</t>
    </r>
    <r>
      <rPr>
        <b/>
        <sz val="12"/>
        <rFont val="Consolas"/>
        <family val="3"/>
      </rPr>
      <t xml:space="preserve"> &gt;50</t>
    </r>
  </si>
  <si>
    <r>
      <t>2_2_2_</t>
    </r>
    <r>
      <rPr>
        <b/>
        <sz val="12"/>
        <rFont val="Consolas"/>
        <family val="3"/>
      </rPr>
      <t xml:space="preserve"> &lt;=50K</t>
    </r>
  </si>
  <si>
    <r>
      <t>2_2_2_</t>
    </r>
    <r>
      <rPr>
        <b/>
        <sz val="12"/>
        <rFont val="Consolas"/>
        <family val="3"/>
      </rPr>
      <t xml:space="preserve"> &gt;50K</t>
    </r>
  </si>
  <si>
    <r>
      <t>1_1_1_&lt;</t>
    </r>
    <r>
      <rPr>
        <sz val="8"/>
        <color rgb="FFCCCCCC"/>
        <rFont val="Consolas"/>
        <family val="3"/>
      </rPr>
      <t>=50K</t>
    </r>
  </si>
  <si>
    <t>1_1_1_&gt;50K</t>
  </si>
  <si>
    <r>
      <t>1_1_2_&lt;</t>
    </r>
    <r>
      <rPr>
        <sz val="8"/>
        <color rgb="FFCCCCCC"/>
        <rFont val="Consolas"/>
        <family val="3"/>
      </rPr>
      <t>=50K</t>
    </r>
  </si>
  <si>
    <t>1_1_2_&gt;50K</t>
  </si>
  <si>
    <r>
      <t>2_1_1_&lt;</t>
    </r>
    <r>
      <rPr>
        <sz val="8"/>
        <color rgb="FFCCCCCC"/>
        <rFont val="Consolas"/>
        <family val="3"/>
      </rPr>
      <t>=50K</t>
    </r>
  </si>
  <si>
    <t>2_1_1_&gt;50K</t>
  </si>
  <si>
    <r>
      <t>2_1_2_&lt;</t>
    </r>
    <r>
      <rPr>
        <sz val="8"/>
        <color rgb="FFCCCCCC"/>
        <rFont val="Consolas"/>
        <family val="3"/>
      </rPr>
      <t>=50K</t>
    </r>
  </si>
  <si>
    <t>2_1_2_&gt;50K</t>
  </si>
  <si>
    <t>sintetico contagem treino</t>
  </si>
  <si>
    <t>sex normal</t>
  </si>
  <si>
    <t>sex sintetico</t>
  </si>
  <si>
    <t>age normal</t>
  </si>
  <si>
    <t>age sintetico</t>
  </si>
  <si>
    <t>race normal</t>
  </si>
  <si>
    <t>cluster</t>
  </si>
  <si>
    <t>10% sinteticos</t>
  </si>
  <si>
    <t>probabilidades de prever valores</t>
  </si>
  <si>
    <t>income</t>
  </si>
  <si>
    <t>prob_1</t>
  </si>
  <si>
    <t xml:space="preserve"> &lt;=50K</t>
  </si>
  <si>
    <t xml:space="preserve"> &gt;50K</t>
  </si>
  <si>
    <t>normais</t>
  </si>
  <si>
    <t>sinteticos</t>
  </si>
  <si>
    <t>race esta separada logo não dá para calcular</t>
  </si>
  <si>
    <t>soma_probabilidades</t>
  </si>
  <si>
    <t>todos os dados</t>
  </si>
  <si>
    <t>race sintetico</t>
  </si>
  <si>
    <t>prob_1.avg</t>
  </si>
  <si>
    <t>prob_1.sd</t>
  </si>
  <si>
    <t>sex sintetico 10%Cego</t>
  </si>
  <si>
    <t>sex sintetico 50%Cego</t>
  </si>
  <si>
    <t>sex sintetico threshold</t>
  </si>
  <si>
    <t xml:space="preserve">contagem treino sintetico 10%cego </t>
  </si>
  <si>
    <t xml:space="preserve">contagem treino sintetico 50%cego </t>
  </si>
  <si>
    <t>contagem treino sintetico threshold</t>
  </si>
  <si>
    <t>cluster 1</t>
  </si>
  <si>
    <t>cluster 2</t>
  </si>
  <si>
    <t>age sintetico 10%Cego</t>
  </si>
  <si>
    <t>age sintetico 50%Cego</t>
  </si>
  <si>
    <t>age sintetico threshold</t>
  </si>
  <si>
    <t>Total</t>
  </si>
  <si>
    <t>novo treino total</t>
  </si>
  <si>
    <t>novo treino reduzido</t>
  </si>
  <si>
    <t>cluster 3</t>
  </si>
  <si>
    <t>novo treino total &gt;50k</t>
  </si>
  <si>
    <t>novo treino reduzido &gt;50k</t>
  </si>
  <si>
    <t>novo treino total &lt;50k</t>
  </si>
  <si>
    <t>novo treino reduzido &lt;50k</t>
  </si>
  <si>
    <t>sex CBO &gt;50k total</t>
  </si>
  <si>
    <t>sex CBO &gt;50k reduzido</t>
  </si>
  <si>
    <t>age CBO &gt;50k total</t>
  </si>
  <si>
    <t>age CBO &gt;50k reduzido</t>
  </si>
  <si>
    <t>age CBO &lt;50k total</t>
  </si>
  <si>
    <t>age CBO &lt;50k reduzido</t>
  </si>
  <si>
    <t xml:space="preserve">sex CBO &lt;50k total </t>
  </si>
  <si>
    <t>sex CBO &lt;50k reduzido</t>
  </si>
  <si>
    <t>treino original</t>
  </si>
  <si>
    <t>teste</t>
  </si>
  <si>
    <t>treino cbo direto_No_original &gt;50k total</t>
  </si>
  <si>
    <t>treino cbo direto_No_original &gt;50k reduzido</t>
  </si>
  <si>
    <t>treino cbo cluster &gt;50k total</t>
  </si>
  <si>
    <t>treino cbo cluster &gt;50k reduzido</t>
  </si>
  <si>
    <t xml:space="preserve"> atributo</t>
  </si>
  <si>
    <t>majority &gt;50k</t>
  </si>
  <si>
    <t>sex: 1-&gt;homem 2-&gt;mulher</t>
  </si>
  <si>
    <t>race: 1-&gt; não branco 2-&gt; branco</t>
  </si>
  <si>
    <t>treino CBO total</t>
  </si>
  <si>
    <t>treino CBO reduzido</t>
  </si>
  <si>
    <t>Teste</t>
  </si>
  <si>
    <t>Cluster 1</t>
  </si>
  <si>
    <t>2_2_1</t>
  </si>
  <si>
    <t>2_2_2</t>
  </si>
  <si>
    <t>sex_race_passBar</t>
  </si>
  <si>
    <t>pass_bar-&gt;1:fail, 2 pass</t>
  </si>
  <si>
    <t>1_2_1</t>
  </si>
  <si>
    <t>1_2_2</t>
  </si>
  <si>
    <t>1_1_1</t>
  </si>
  <si>
    <t>1_1_2</t>
  </si>
  <si>
    <t>2_1_1</t>
  </si>
  <si>
    <t>2_1_2</t>
  </si>
  <si>
    <t>LAW</t>
  </si>
  <si>
    <t>sex_normal</t>
  </si>
  <si>
    <t>avaliar para pass_bar = 2</t>
  </si>
  <si>
    <t>2 clusters</t>
  </si>
  <si>
    <t>1cluster</t>
  </si>
  <si>
    <t>2 clusters juntos</t>
  </si>
  <si>
    <t>sex_cbo_total</t>
  </si>
  <si>
    <t>sex_cbo_reduzido</t>
  </si>
  <si>
    <t>race_normal</t>
  </si>
  <si>
    <t>race_cbo_Total</t>
  </si>
  <si>
    <t>race_cbo_reduzido</t>
  </si>
  <si>
    <t>race: 1 -&gt; notwhite; 2 white</t>
  </si>
  <si>
    <t>age: 1-&gt;adult; 2 not adult</t>
  </si>
  <si>
    <t>sex: 1-&gt;female; 2 -&gt;male</t>
  </si>
  <si>
    <t>readmited:1-&gt;no; 2 -&gt;yes</t>
  </si>
  <si>
    <t>avaliar para readmited = yes</t>
  </si>
  <si>
    <t>1_1_1_1</t>
  </si>
  <si>
    <t>1_1_1_2</t>
  </si>
  <si>
    <t>1_2_1_2</t>
  </si>
  <si>
    <t>1_2_1_1</t>
  </si>
  <si>
    <t>2_1_1_1</t>
  </si>
  <si>
    <t>2_1_1_2</t>
  </si>
  <si>
    <t>2_2_1_1</t>
  </si>
  <si>
    <t>2_2_1_2</t>
  </si>
  <si>
    <t>1_1_2_1</t>
  </si>
  <si>
    <t>1_1_2_2</t>
  </si>
  <si>
    <t>1_2_2_1</t>
  </si>
  <si>
    <t>1_2_2_2</t>
  </si>
  <si>
    <t>2_1_2_1</t>
  </si>
  <si>
    <t>2_1_2_2</t>
  </si>
  <si>
    <t>2_2_2_1</t>
  </si>
  <si>
    <t>2_2_2_2</t>
  </si>
  <si>
    <t>sex_race_age_readmited</t>
  </si>
  <si>
    <t>sex CBO Total</t>
  </si>
  <si>
    <t>Sex Cbo reduzido</t>
  </si>
  <si>
    <t>race CBO Total</t>
  </si>
  <si>
    <t>race CBO reduzido</t>
  </si>
  <si>
    <t>age cbo Total</t>
  </si>
  <si>
    <t>age CBO reduzido</t>
  </si>
  <si>
    <t>sex normal female</t>
  </si>
  <si>
    <t>sex CBO Reduzido female</t>
  </si>
  <si>
    <t>sex cbo reduzido female</t>
  </si>
  <si>
    <t>sex CBO reduzido média</t>
  </si>
  <si>
    <t xml:space="preserve">sex CBO reduzido desvio </t>
  </si>
  <si>
    <t>sex normal média</t>
  </si>
  <si>
    <t xml:space="preserve">sex normal desvio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</si>
</sst>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2"/>
      <color theme="1"/>
      <name val="Calibri"/>
      <family val="2"/>
      <scheme val="minor"/>
    </font>
    <font>
      <sz val="8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b/>
      <sz val="10"/>
      <color theme="1"/>
      <name val="Segoe UI"/>
      <family val="2"/>
    </font>
    <font>
      <sz val="8"/>
      <name val="Calibri"/>
      <family val="2"/>
      <scheme val="minor"/>
    </font>
    <font>
      <sz val="8"/>
      <color rgb="FFCE9178"/>
      <name val="Consolas"/>
      <family val="3"/>
    </font>
    <font>
      <b/>
      <sz val="11"/>
      <color theme="1"/>
      <name val="Calibri"/>
      <family val="2"/>
      <scheme val="minor"/>
    </font>
    <font>
      <sz val="8"/>
      <color rgb="FFB5CEA8"/>
      <name val="Consolas"/>
      <family val="3"/>
    </font>
    <font>
      <b/>
      <sz val="14"/>
      <color theme="1"/>
      <name val="Calibri"/>
      <family val="2"/>
      <scheme val="minor"/>
    </font>
    <font>
      <b/>
      <sz val="14"/>
      <color theme="1"/>
      <name val="Segoe UI"/>
      <family val="2"/>
    </font>
    <font>
      <sz val="8"/>
      <color rgb="FFCCCCCC"/>
      <name val="Consolas"/>
      <family val="3"/>
    </font>
    <font>
      <sz val="20"/>
      <color rgb="FFCCCCCC"/>
      <name val="Consolas"/>
      <family val="3"/>
    </font>
    <font>
      <sz val="12"/>
      <color rgb="FFCCCCCC"/>
      <name val="Consolas"/>
      <family val="3"/>
    </font>
    <font>
      <sz val="8"/>
      <color rgb="FFDCDCAA"/>
      <name val="Consolas"/>
      <family val="3"/>
    </font>
    <font>
      <b/>
      <sz val="12"/>
      <name val="Calibri"/>
      <family val="2"/>
      <scheme val="minor"/>
    </font>
    <font>
      <b/>
      <sz val="12"/>
      <name val="Consolas"/>
      <family val="3"/>
    </font>
    <font>
      <sz val="8"/>
      <color theme="2"/>
      <name val="Consolas"/>
      <family val="3"/>
    </font>
    <font>
      <sz val="11"/>
      <color theme="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/>
    <xf numFmtId="0" fontId="5" fillId="10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0" fillId="10" borderId="0" xfId="0" applyFill="1"/>
    <xf numFmtId="0" fontId="5" fillId="0" borderId="0" xfId="0" applyFont="1" applyAlignment="1">
      <alignment vertical="center"/>
    </xf>
    <xf numFmtId="0" fontId="5" fillId="11" borderId="0" xfId="0" applyFont="1" applyFill="1" applyAlignment="1">
      <alignment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7" fillId="0" borderId="1" xfId="0" applyFont="1" applyBorder="1" applyAlignment="1">
      <alignment horizontal="center"/>
    </xf>
    <xf numFmtId="164" fontId="2" fillId="6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6" fillId="12" borderId="5" xfId="0" applyFont="1" applyFill="1" applyBorder="1"/>
    <xf numFmtId="0" fontId="6" fillId="12" borderId="6" xfId="0" applyFont="1" applyFill="1" applyBorder="1"/>
    <xf numFmtId="0" fontId="6" fillId="12" borderId="7" xfId="0" applyFont="1" applyFill="1" applyBorder="1"/>
    <xf numFmtId="164" fontId="2" fillId="6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64" fontId="0" fillId="0" borderId="1" xfId="0" applyNumberFormat="1" applyBorder="1"/>
    <xf numFmtId="164" fontId="0" fillId="13" borderId="1" xfId="0" applyNumberFormat="1" applyFill="1" applyBorder="1"/>
    <xf numFmtId="0" fontId="0" fillId="13" borderId="0" xfId="0" applyFill="1"/>
    <xf numFmtId="164" fontId="0" fillId="13" borderId="0" xfId="0" applyNumberFormat="1" applyFill="1"/>
    <xf numFmtId="164" fontId="0" fillId="14" borderId="1" xfId="0" applyNumberFormat="1" applyFill="1" applyBorder="1"/>
    <xf numFmtId="0" fontId="0" fillId="14" borderId="0" xfId="0" applyFill="1"/>
    <xf numFmtId="164" fontId="0" fillId="14" borderId="0" xfId="0" applyNumberFormat="1" applyFill="1"/>
    <xf numFmtId="0" fontId="11" fillId="0" borderId="0" xfId="0" applyFont="1" applyAlignment="1">
      <alignment vertical="center"/>
    </xf>
    <xf numFmtId="165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11" fontId="0" fillId="13" borderId="1" xfId="0" applyNumberFormat="1" applyFill="1" applyBorder="1"/>
    <xf numFmtId="11" fontId="0" fillId="14" borderId="1" xfId="0" applyNumberFormat="1" applyFill="1" applyBorder="1"/>
    <xf numFmtId="0" fontId="6" fillId="12" borderId="8" xfId="0" applyFont="1" applyFill="1" applyBorder="1"/>
    <xf numFmtId="164" fontId="0" fillId="0" borderId="9" xfId="0" applyNumberFormat="1" applyBorder="1"/>
    <xf numFmtId="0" fontId="0" fillId="0" borderId="1" xfId="0" applyBorder="1"/>
    <xf numFmtId="0" fontId="10" fillId="15" borderId="1" xfId="0" applyFont="1" applyFill="1" applyBorder="1"/>
    <xf numFmtId="0" fontId="0" fillId="16" borderId="1" xfId="0" applyFill="1" applyBorder="1"/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6" borderId="0" xfId="0" applyFill="1"/>
    <xf numFmtId="0" fontId="5" fillId="6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0" fillId="6" borderId="0" xfId="0" applyFont="1" applyFill="1"/>
    <xf numFmtId="0" fontId="10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4" fontId="10" fillId="3" borderId="1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20" fillId="17" borderId="0" xfId="0" applyFont="1" applyFill="1" applyAlignment="1">
      <alignment vertical="center"/>
    </xf>
    <xf numFmtId="0" fontId="21" fillId="17" borderId="0" xfId="0" applyFont="1" applyFill="1"/>
    <xf numFmtId="0" fontId="0" fillId="17" borderId="0" xfId="0" applyFill="1"/>
    <xf numFmtId="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16" borderId="0" xfId="0" applyFill="1"/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1" fontId="0" fillId="0" borderId="10" xfId="0" applyNumberForma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2" fillId="19" borderId="1" xfId="0" applyFont="1" applyFill="1" applyBorder="1" applyAlignment="1">
      <alignment horizontal="center" vertical="center" wrapText="1"/>
    </xf>
    <xf numFmtId="2" fontId="0" fillId="18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0" fontId="22" fillId="0" borderId="0" xfId="0" applyFont="1"/>
    <xf numFmtId="0" fontId="12" fillId="0" borderId="0" xfId="0" applyFont="1"/>
    <xf numFmtId="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 wrapText="1"/>
    </xf>
    <xf numFmtId="164" fontId="10" fillId="0" borderId="1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exp4_german!$H$32</c:f>
              <c:strCache>
                <c:ptCount val="1"/>
                <c:pt idx="0">
                  <c:v>StatusAcount1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exp4_german!$I$32:$R$32</c:f>
              <c:numCache>
                <c:formatCode>0.0000</c:formatCode>
                <c:ptCount val="10"/>
                <c:pt idx="0">
                  <c:v>-0.14054054054054099</c:v>
                </c:pt>
                <c:pt idx="1">
                  <c:v>0.59914651493599291</c:v>
                </c:pt>
                <c:pt idx="2">
                  <c:v>0.16993464052287011</c:v>
                </c:pt>
                <c:pt idx="3">
                  <c:v>0.14836601307189551</c:v>
                </c:pt>
                <c:pt idx="4">
                  <c:v>-0.25578947368420996</c:v>
                </c:pt>
                <c:pt idx="5">
                  <c:v>2.6326681448632011E-2</c:v>
                </c:pt>
                <c:pt idx="6">
                  <c:v>0.66191045796308978</c:v>
                </c:pt>
                <c:pt idx="7">
                  <c:v>-0.36669636669636596</c:v>
                </c:pt>
                <c:pt idx="8">
                  <c:v>0.26406926406926418</c:v>
                </c:pt>
                <c:pt idx="9">
                  <c:v>2.9817191089413969E-2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8-4871-9D4C-0D4D8A77047B}"/>
            </c:ext>
          </c:extLst>
        </c:ser>
        <c:ser>
          <c:idx val="1"/>
          <c:order val="1"/>
          <c:tx>
            <c:strRef>
              <c:f>exp4_german!$H$33</c:f>
              <c:strCache>
                <c:ptCount val="1"/>
                <c:pt idx="0">
                  <c:v>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exp4_german!$I$33:$R$33</c:f>
              <c:numCache>
                <c:formatCode>0.0000</c:formatCode>
                <c:ptCount val="10"/>
                <c:pt idx="0">
                  <c:v>5.3061224489795999E-2</c:v>
                </c:pt>
                <c:pt idx="1">
                  <c:v>-0.22620837808807803</c:v>
                </c:pt>
                <c:pt idx="2">
                  <c:v>-0.22538699690402986</c:v>
                </c:pt>
                <c:pt idx="3">
                  <c:v>3.2507739938080399E-2</c:v>
                </c:pt>
                <c:pt idx="4">
                  <c:v>8.5263157894737041E-2</c:v>
                </c:pt>
                <c:pt idx="5">
                  <c:v>-1.0827291318089002E-2</c:v>
                </c:pt>
                <c:pt idx="6">
                  <c:v>-1.3528138528138403E-2</c:v>
                </c:pt>
                <c:pt idx="7">
                  <c:v>0.18511166253101807</c:v>
                </c:pt>
                <c:pt idx="8">
                  <c:v>-2.4437927663735065E-3</c:v>
                </c:pt>
                <c:pt idx="9">
                  <c:v>0.12289865633132799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8-4871-9D4C-0D4D8A77047B}"/>
            </c:ext>
          </c:extLst>
        </c:ser>
        <c:ser>
          <c:idx val="2"/>
          <c:order val="2"/>
          <c:tx>
            <c:strRef>
              <c:f>exp4_german!$H$34</c:f>
              <c:strCache>
                <c:ptCount val="1"/>
                <c:pt idx="0">
                  <c:v>Credithistory3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exp4_german!$I$34:$R$34</c:f>
              <c:numCache>
                <c:formatCode>0.0000</c:formatCode>
                <c:ptCount val="10"/>
                <c:pt idx="0">
                  <c:v>9.5652173913043037E-2</c:v>
                </c:pt>
                <c:pt idx="1">
                  <c:v>-0.40778032036613304</c:v>
                </c:pt>
                <c:pt idx="2">
                  <c:v>-0.84117647058823986</c:v>
                </c:pt>
                <c:pt idx="3">
                  <c:v>0.14915966386554549</c:v>
                </c:pt>
                <c:pt idx="4">
                  <c:v>-0.13952153110047794</c:v>
                </c:pt>
                <c:pt idx="5">
                  <c:v>-8.0538720538720993E-2</c:v>
                </c:pt>
                <c:pt idx="6">
                  <c:v>-4.9075924075924107E-2</c:v>
                </c:pt>
                <c:pt idx="7">
                  <c:v>9.3534372604140437E-3</c:v>
                </c:pt>
                <c:pt idx="8">
                  <c:v>-4.5887445887445796E-2</c:v>
                </c:pt>
                <c:pt idx="9">
                  <c:v>-9.006855720151602E-2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8-4871-9D4C-0D4D8A77047B}"/>
            </c:ext>
          </c:extLst>
        </c:ser>
        <c:ser>
          <c:idx val="3"/>
          <c:order val="3"/>
          <c:tx>
            <c:strRef>
              <c:f>exp4_german!$H$35</c:f>
              <c:strCache>
                <c:ptCount val="1"/>
                <c:pt idx="0">
                  <c:v>Purpose4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exp4_german!$I$35:$R$35</c:f>
              <c:numCache>
                <c:formatCode>0.0000</c:formatCode>
                <c:ptCount val="10"/>
                <c:pt idx="0">
                  <c:v>6.0714285714286054E-2</c:v>
                </c:pt>
                <c:pt idx="1">
                  <c:v>-0.25883458646616603</c:v>
                </c:pt>
                <c:pt idx="2">
                  <c:v>-0.68517647058823994</c:v>
                </c:pt>
                <c:pt idx="3">
                  <c:v>0.1453250773993805</c:v>
                </c:pt>
                <c:pt idx="4">
                  <c:v>-0.21703349282296697</c:v>
                </c:pt>
                <c:pt idx="5">
                  <c:v>-4.4964292607605094E-2</c:v>
                </c:pt>
                <c:pt idx="6">
                  <c:v>-1.597193129451191E-2</c:v>
                </c:pt>
                <c:pt idx="7">
                  <c:v>-5.1956815114709953E-2</c:v>
                </c:pt>
                <c:pt idx="8">
                  <c:v>0</c:v>
                </c:pt>
                <c:pt idx="9">
                  <c:v>-0.1644622708649906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8-4871-9D4C-0D4D8A77047B}"/>
            </c:ext>
          </c:extLst>
        </c:ser>
        <c:ser>
          <c:idx val="4"/>
          <c:order val="4"/>
          <c:tx>
            <c:strRef>
              <c:f>exp4_german!$H$36</c:f>
              <c:strCache>
                <c:ptCount val="1"/>
                <c:pt idx="0">
                  <c:v>Creditamount5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exp4_german!$I$36:$R$36</c:f>
              <c:numCache>
                <c:formatCode>0.0000</c:formatCode>
                <c:ptCount val="10"/>
                <c:pt idx="0">
                  <c:v>-5.6521739130435011E-2</c:v>
                </c:pt>
                <c:pt idx="1">
                  <c:v>0.24096109839816893</c:v>
                </c:pt>
                <c:pt idx="2">
                  <c:v>0.6117647058823501</c:v>
                </c:pt>
                <c:pt idx="3">
                  <c:v>0.1302521008403365</c:v>
                </c:pt>
                <c:pt idx="4">
                  <c:v>0.11832438238453302</c:v>
                </c:pt>
                <c:pt idx="5">
                  <c:v>6.3030303030302992E-2</c:v>
                </c:pt>
                <c:pt idx="6">
                  <c:v>5.8049708911777784E-2</c:v>
                </c:pt>
                <c:pt idx="7">
                  <c:v>1.7761752136753017E-2</c:v>
                </c:pt>
                <c:pt idx="8">
                  <c:v>5.7765151515151186E-2</c:v>
                </c:pt>
                <c:pt idx="9">
                  <c:v>8.1709283635402002E-2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8-4871-9D4C-0D4D8A77047B}"/>
            </c:ext>
          </c:extLst>
        </c:ser>
        <c:ser>
          <c:idx val="5"/>
          <c:order val="5"/>
          <c:tx>
            <c:strRef>
              <c:f>exp4_german!$H$37</c:f>
              <c:strCache>
                <c:ptCount val="1"/>
                <c:pt idx="0">
                  <c:v>Savings6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exp4_german!$I$37:$R$37</c:f>
              <c:numCache>
                <c:formatCode>0.0000</c:formatCode>
                <c:ptCount val="10"/>
                <c:pt idx="0">
                  <c:v>-0.11219512195122</c:v>
                </c:pt>
                <c:pt idx="1">
                  <c:v>0.47830551989730297</c:v>
                </c:pt>
                <c:pt idx="2">
                  <c:v>1.1088235294117601</c:v>
                </c:pt>
                <c:pt idx="3">
                  <c:v>0.19082633053221251</c:v>
                </c:pt>
                <c:pt idx="4">
                  <c:v>0.18692307692307708</c:v>
                </c:pt>
                <c:pt idx="5">
                  <c:v>9.9291712303759994E-2</c:v>
                </c:pt>
                <c:pt idx="6">
                  <c:v>0.13071428571428578</c:v>
                </c:pt>
                <c:pt idx="7">
                  <c:v>2.2198480531814058E-2</c:v>
                </c:pt>
                <c:pt idx="8">
                  <c:v>7.7020202020202211E-2</c:v>
                </c:pt>
                <c:pt idx="9">
                  <c:v>0.18965369182170097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58-4871-9D4C-0D4D8A77047B}"/>
            </c:ext>
          </c:extLst>
        </c:ser>
        <c:ser>
          <c:idx val="6"/>
          <c:order val="6"/>
          <c:tx>
            <c:strRef>
              <c:f>exp4_german!$H$38</c:f>
              <c:strCache>
                <c:ptCount val="1"/>
                <c:pt idx="0">
                  <c:v>employment7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exp4_german!$I$38:$R$38</c:f>
              <c:numCache>
                <c:formatCode>0.0000</c:formatCode>
                <c:ptCount val="10"/>
                <c:pt idx="0">
                  <c:v>5.3061224489795999E-2</c:v>
                </c:pt>
                <c:pt idx="1">
                  <c:v>-0.22620837808807803</c:v>
                </c:pt>
                <c:pt idx="2">
                  <c:v>0.30588235294117005</c:v>
                </c:pt>
                <c:pt idx="3">
                  <c:v>0.32698961937716248</c:v>
                </c:pt>
                <c:pt idx="4">
                  <c:v>0.41148741418764301</c:v>
                </c:pt>
                <c:pt idx="5">
                  <c:v>3.1515151515150996E-2</c:v>
                </c:pt>
                <c:pt idx="6">
                  <c:v>0.13088474025974078</c:v>
                </c:pt>
                <c:pt idx="7">
                  <c:v>0.48183023872678798</c:v>
                </c:pt>
                <c:pt idx="8">
                  <c:v>0.1671891327063742</c:v>
                </c:pt>
                <c:pt idx="9">
                  <c:v>0.35763101593942093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58-4871-9D4C-0D4D8A77047B}"/>
            </c:ext>
          </c:extLst>
        </c:ser>
        <c:ser>
          <c:idx val="7"/>
          <c:order val="7"/>
          <c:tx>
            <c:strRef>
              <c:f>exp4_german!$H$39</c:f>
              <c:strCache>
                <c:ptCount val="1"/>
                <c:pt idx="0">
                  <c:v>Installment8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exp4_german!$I$39:$R$39</c:f>
              <c:numCache>
                <c:formatCode>0.0000</c:formatCode>
                <c:ptCount val="10"/>
                <c:pt idx="0">
                  <c:v>-9.0909090909089274E-3</c:v>
                </c:pt>
                <c:pt idx="1">
                  <c:v>3.8755980861243988E-2</c:v>
                </c:pt>
                <c:pt idx="2">
                  <c:v>0</c:v>
                </c:pt>
                <c:pt idx="3">
                  <c:v>-2.2875816993464221E-2</c:v>
                </c:pt>
                <c:pt idx="4">
                  <c:v>-3.009287925696591E-2</c:v>
                </c:pt>
                <c:pt idx="5">
                  <c:v>0</c:v>
                </c:pt>
                <c:pt idx="6">
                  <c:v>4.0343915343915807E-2</c:v>
                </c:pt>
                <c:pt idx="7">
                  <c:v>-4.1478129713422907E-2</c:v>
                </c:pt>
                <c:pt idx="8">
                  <c:v>2.7183600713012193E-2</c:v>
                </c:pt>
                <c:pt idx="9">
                  <c:v>-2.9144591761373018E-2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58-4871-9D4C-0D4D8A77047B}"/>
            </c:ext>
          </c:extLst>
        </c:ser>
        <c:ser>
          <c:idx val="8"/>
          <c:order val="8"/>
          <c:tx>
            <c:strRef>
              <c:f>exp4_german!$H$40</c:f>
              <c:strCache>
                <c:ptCount val="1"/>
                <c:pt idx="0">
                  <c:v>debtors10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exp4_german!$I$40:$R$40</c:f>
              <c:numCache>
                <c:formatCode>0.0000</c:formatCode>
                <c:ptCount val="10"/>
                <c:pt idx="0">
                  <c:v>5.9574468085106025E-2</c:v>
                </c:pt>
                <c:pt idx="1">
                  <c:v>-0.25397536394177006</c:v>
                </c:pt>
                <c:pt idx="2">
                  <c:v>-0.22538699690402986</c:v>
                </c:pt>
                <c:pt idx="3">
                  <c:v>5.2825077399380804E-2</c:v>
                </c:pt>
                <c:pt idx="4">
                  <c:v>0.10493927125506108</c:v>
                </c:pt>
                <c:pt idx="5">
                  <c:v>-1.0827291318089002E-2</c:v>
                </c:pt>
                <c:pt idx="6">
                  <c:v>1.9480519480519792E-2</c:v>
                </c:pt>
                <c:pt idx="7">
                  <c:v>0.19091477628063003</c:v>
                </c:pt>
                <c:pt idx="8">
                  <c:v>1.6528925619834503E-2</c:v>
                </c:pt>
                <c:pt idx="9">
                  <c:v>0.187982094763223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58-4871-9D4C-0D4D8A77047B}"/>
            </c:ext>
          </c:extLst>
        </c:ser>
        <c:ser>
          <c:idx val="9"/>
          <c:order val="9"/>
          <c:tx>
            <c:strRef>
              <c:f>exp4_german!$H$41</c:f>
              <c:strCache>
                <c:ptCount val="1"/>
                <c:pt idx="0">
                  <c:v>residence11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exp4_german!$I$41:$R$41</c:f>
              <c:numCache>
                <c:formatCode>0.0000</c:formatCode>
                <c:ptCount val="10"/>
                <c:pt idx="0">
                  <c:v>-2.2222222222222032E-2</c:v>
                </c:pt>
                <c:pt idx="1">
                  <c:v>9.4736842105263008E-2</c:v>
                </c:pt>
                <c:pt idx="2">
                  <c:v>0.6117647058823501</c:v>
                </c:pt>
                <c:pt idx="3">
                  <c:v>0.2244582043343655</c:v>
                </c:pt>
                <c:pt idx="4">
                  <c:v>0.25578947368421101</c:v>
                </c:pt>
                <c:pt idx="5">
                  <c:v>6.3030303030302992E-2</c:v>
                </c:pt>
                <c:pt idx="6">
                  <c:v>-7.9545454545454378E-2</c:v>
                </c:pt>
                <c:pt idx="7">
                  <c:v>0.2024291497975711</c:v>
                </c:pt>
                <c:pt idx="8">
                  <c:v>-6.7493112947658696E-2</c:v>
                </c:pt>
                <c:pt idx="9">
                  <c:v>0.27035517854124902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58-4871-9D4C-0D4D8A77047B}"/>
            </c:ext>
          </c:extLst>
        </c:ser>
        <c:ser>
          <c:idx val="10"/>
          <c:order val="10"/>
          <c:tx>
            <c:strRef>
              <c:f>exp4_german!$H$42</c:f>
              <c:strCache>
                <c:ptCount val="1"/>
                <c:pt idx="0">
                  <c:v>Property12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exp4_german!$I$42:$R$42</c:f>
              <c:numCache>
                <c:formatCode>0.0000</c:formatCode>
                <c:ptCount val="10"/>
                <c:pt idx="0">
                  <c:v>-4.2553191489359543E-3</c:v>
                </c:pt>
                <c:pt idx="1">
                  <c:v>1.8141097424411945E-2</c:v>
                </c:pt>
                <c:pt idx="2">
                  <c:v>0.16993464052287011</c:v>
                </c:pt>
                <c:pt idx="3">
                  <c:v>7.000343997248E-2</c:v>
                </c:pt>
                <c:pt idx="4">
                  <c:v>8.5263157894737041E-2</c:v>
                </c:pt>
                <c:pt idx="5">
                  <c:v>2.6326681448632011E-2</c:v>
                </c:pt>
                <c:pt idx="6">
                  <c:v>-3.7561576354679702E-2</c:v>
                </c:pt>
                <c:pt idx="7">
                  <c:v>8.0718623481781049E-2</c:v>
                </c:pt>
                <c:pt idx="8">
                  <c:v>-2.8882575757575801E-2</c:v>
                </c:pt>
                <c:pt idx="9">
                  <c:v>9.1709646433578013E-2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58-4871-9D4C-0D4D8A77047B}"/>
            </c:ext>
          </c:extLst>
        </c:ser>
        <c:ser>
          <c:idx val="11"/>
          <c:order val="11"/>
          <c:tx>
            <c:strRef>
              <c:f>exp4_german!$H$43</c:f>
              <c:strCache>
                <c:ptCount val="1"/>
                <c:pt idx="0">
                  <c:v>installment14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exp4_german!$I$43:$R$43</c:f>
              <c:numCache>
                <c:formatCode>0.0000</c:formatCode>
                <c:ptCount val="10"/>
                <c:pt idx="0">
                  <c:v>-3.4782608695651973E-2</c:v>
                </c:pt>
                <c:pt idx="1">
                  <c:v>0.14828375286041195</c:v>
                </c:pt>
                <c:pt idx="2">
                  <c:v>0.45882352941176019</c:v>
                </c:pt>
                <c:pt idx="3">
                  <c:v>0.1205882352941175</c:v>
                </c:pt>
                <c:pt idx="4">
                  <c:v>0.13708978328173405</c:v>
                </c:pt>
                <c:pt idx="5">
                  <c:v>5.8033998521802993E-2</c:v>
                </c:pt>
                <c:pt idx="6">
                  <c:v>0</c:v>
                </c:pt>
                <c:pt idx="7">
                  <c:v>8.2467082467082009E-2</c:v>
                </c:pt>
                <c:pt idx="8">
                  <c:v>0</c:v>
                </c:pt>
                <c:pt idx="9">
                  <c:v>0.148358883770177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58-4871-9D4C-0D4D8A77047B}"/>
            </c:ext>
          </c:extLst>
        </c:ser>
        <c:ser>
          <c:idx val="12"/>
          <c:order val="12"/>
          <c:tx>
            <c:strRef>
              <c:f>exp4_german!$H$44</c:f>
              <c:strCache>
                <c:ptCount val="1"/>
                <c:pt idx="0">
                  <c:v>Housing15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exp4_german!$I$44:$R$44</c:f>
              <c:numCache>
                <c:formatCode>0.0000</c:formatCode>
                <c:ptCount val="10"/>
                <c:pt idx="0">
                  <c:v>-5.4545454545455008E-2</c:v>
                </c:pt>
                <c:pt idx="1">
                  <c:v>0.23253588516746393</c:v>
                </c:pt>
                <c:pt idx="2">
                  <c:v>0.6117647058823501</c:v>
                </c:pt>
                <c:pt idx="3">
                  <c:v>0.13529411764705851</c:v>
                </c:pt>
                <c:pt idx="4">
                  <c:v>0.13708978328173405</c:v>
                </c:pt>
                <c:pt idx="5">
                  <c:v>6.3030303030302992E-2</c:v>
                </c:pt>
                <c:pt idx="6">
                  <c:v>4.0343915343915807E-2</c:v>
                </c:pt>
                <c:pt idx="7">
                  <c:v>4.7755900697077025E-2</c:v>
                </c:pt>
                <c:pt idx="8">
                  <c:v>2.7183600713012193E-2</c:v>
                </c:pt>
                <c:pt idx="9">
                  <c:v>0.13987550428997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58-4871-9D4C-0D4D8A77047B}"/>
            </c:ext>
          </c:extLst>
        </c:ser>
        <c:ser>
          <c:idx val="13"/>
          <c:order val="13"/>
          <c:tx>
            <c:strRef>
              <c:f>exp4_german!$H$45</c:f>
              <c:strCache>
                <c:ptCount val="1"/>
                <c:pt idx="0">
                  <c:v>existingcredits16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exp4_german!$I$45:$R$45</c:f>
              <c:numCache>
                <c:formatCode>0.0000</c:formatCode>
                <c:ptCount val="10"/>
                <c:pt idx="0">
                  <c:v>8.6956521739129933E-3</c:v>
                </c:pt>
                <c:pt idx="1">
                  <c:v>-3.7070938215102989E-2</c:v>
                </c:pt>
                <c:pt idx="2">
                  <c:v>0</c:v>
                </c:pt>
                <c:pt idx="3">
                  <c:v>2.2875816993463898E-2</c:v>
                </c:pt>
                <c:pt idx="4">
                  <c:v>3.1321160042965035E-2</c:v>
                </c:pt>
                <c:pt idx="5">
                  <c:v>0</c:v>
                </c:pt>
                <c:pt idx="6">
                  <c:v>-3.7561576354679702E-2</c:v>
                </c:pt>
                <c:pt idx="7">
                  <c:v>4.4070512820512997E-2</c:v>
                </c:pt>
                <c:pt idx="8">
                  <c:v>-2.8882575757575801E-2</c:v>
                </c:pt>
                <c:pt idx="9">
                  <c:v>2.6780176950049001E-2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58-4871-9D4C-0D4D8A77047B}"/>
            </c:ext>
          </c:extLst>
        </c:ser>
        <c:ser>
          <c:idx val="14"/>
          <c:order val="14"/>
          <c:tx>
            <c:strRef>
              <c:f>exp4_german!$H$46</c:f>
              <c:strCache>
                <c:ptCount val="1"/>
                <c:pt idx="0">
                  <c:v>Job17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exp4_german!$I$46:$R$46</c:f>
              <c:numCache>
                <c:formatCode>0.0000</c:formatCode>
                <c:ptCount val="10"/>
                <c:pt idx="0">
                  <c:v>2.5000000000000022E-2</c:v>
                </c:pt>
                <c:pt idx="1">
                  <c:v>-0.106578947368421</c:v>
                </c:pt>
                <c:pt idx="2">
                  <c:v>-0.11895424836601998</c:v>
                </c:pt>
                <c:pt idx="3">
                  <c:v>7.6252723311544986E-3</c:v>
                </c:pt>
                <c:pt idx="4">
                  <c:v>3.1321160042965035E-2</c:v>
                </c:pt>
                <c:pt idx="5">
                  <c:v>-5.3806356245379994E-3</c:v>
                </c:pt>
                <c:pt idx="6">
                  <c:v>-7.2619047619047611E-2</c:v>
                </c:pt>
                <c:pt idx="7">
                  <c:v>8.1885856079405017E-2</c:v>
                </c:pt>
                <c:pt idx="8">
                  <c:v>-5.96285434995113E-2</c:v>
                </c:pt>
                <c:pt idx="9">
                  <c:v>3.5610106891901999E-2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58-4871-9D4C-0D4D8A77047B}"/>
            </c:ext>
          </c:extLst>
        </c:ser>
        <c:ser>
          <c:idx val="15"/>
          <c:order val="15"/>
          <c:tx>
            <c:strRef>
              <c:f>exp4_german!$H$47</c:f>
              <c:strCache>
                <c:ptCount val="1"/>
                <c:pt idx="0">
                  <c:v>peoplemaintenance18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exp4_german!$I$47:$R$47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58-4871-9D4C-0D4D8A77047B}"/>
            </c:ext>
          </c:extLst>
        </c:ser>
        <c:ser>
          <c:idx val="16"/>
          <c:order val="16"/>
          <c:tx>
            <c:strRef>
              <c:f>exp4_german!$H$48</c:f>
              <c:strCache>
                <c:ptCount val="1"/>
                <c:pt idx="0">
                  <c:v>Telephone19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exp4_german!$I$48:$R$48</c:f>
              <c:numCache>
                <c:formatCode>0.0000</c:formatCode>
                <c:ptCount val="10"/>
                <c:pt idx="0">
                  <c:v>-1.4634146341462984E-2</c:v>
                </c:pt>
                <c:pt idx="1">
                  <c:v>6.2387676508343981E-2</c:v>
                </c:pt>
                <c:pt idx="2">
                  <c:v>8.739495798319008E-2</c:v>
                </c:pt>
                <c:pt idx="3">
                  <c:v>4.2016806722685977E-3</c:v>
                </c:pt>
                <c:pt idx="4">
                  <c:v>-2.4868421052630985E-2</c:v>
                </c:pt>
                <c:pt idx="5">
                  <c:v>-1.5194805194805996E-2</c:v>
                </c:pt>
                <c:pt idx="6">
                  <c:v>4.0343915343915807E-2</c:v>
                </c:pt>
                <c:pt idx="7">
                  <c:v>-5.848416289592695E-2</c:v>
                </c:pt>
                <c:pt idx="8">
                  <c:v>2.7183600713012193E-2</c:v>
                </c:pt>
                <c:pt idx="9">
                  <c:v>-5.5905301553559994E-2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58-4871-9D4C-0D4D8A77047B}"/>
            </c:ext>
          </c:extLst>
        </c:ser>
        <c:ser>
          <c:idx val="17"/>
          <c:order val="17"/>
          <c:tx>
            <c:strRef>
              <c:f>exp4_german!$H$49</c:f>
              <c:strCache>
                <c:ptCount val="1"/>
                <c:pt idx="0">
                  <c:v>foreign20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exp4_german!$I$49:$R$49</c:f>
              <c:numCache>
                <c:formatCode>0.0000</c:formatCode>
                <c:ptCount val="10"/>
                <c:pt idx="0">
                  <c:v>-3.4782608695651973E-2</c:v>
                </c:pt>
                <c:pt idx="1">
                  <c:v>0.14828375286041195</c:v>
                </c:pt>
                <c:pt idx="2">
                  <c:v>0.45882352941176019</c:v>
                </c:pt>
                <c:pt idx="3">
                  <c:v>0.1205882352941175</c:v>
                </c:pt>
                <c:pt idx="4">
                  <c:v>0.13708978328173405</c:v>
                </c:pt>
                <c:pt idx="5">
                  <c:v>5.8033998521802993E-2</c:v>
                </c:pt>
                <c:pt idx="6">
                  <c:v>0</c:v>
                </c:pt>
                <c:pt idx="7">
                  <c:v>8.2467082467082009E-2</c:v>
                </c:pt>
                <c:pt idx="8">
                  <c:v>0</c:v>
                </c:pt>
                <c:pt idx="9">
                  <c:v>0.148358883770177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58-4871-9D4C-0D4D8A770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8870909021681799"/>
          <c:h val="0.15308077053841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6410399802432795E-2"/>
          <c:y val="5.8716062303179974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exp4_german!$H$32</c:f>
              <c:strCache>
                <c:ptCount val="1"/>
                <c:pt idx="0">
                  <c:v>StatusAcount1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exp4_german!$AN$32:$AW$32</c:f>
              <c:numCache>
                <c:formatCode>0.0000</c:formatCode>
                <c:ptCount val="10"/>
                <c:pt idx="0">
                  <c:v>-4.9999999999999989E-2</c:v>
                </c:pt>
                <c:pt idx="1">
                  <c:v>0.10151515151515206</c:v>
                </c:pt>
                <c:pt idx="2">
                  <c:v>-9.1800804828974014E-2</c:v>
                </c:pt>
                <c:pt idx="3">
                  <c:v>0.12500000000000008</c:v>
                </c:pt>
                <c:pt idx="4">
                  <c:v>7.4537616465026102E-2</c:v>
                </c:pt>
                <c:pt idx="5">
                  <c:v>-1.6776650579467506E-2</c:v>
                </c:pt>
                <c:pt idx="6">
                  <c:v>0.24553571428571397</c:v>
                </c:pt>
                <c:pt idx="7">
                  <c:v>1.2922545444126993E-2</c:v>
                </c:pt>
                <c:pt idx="8">
                  <c:v>6.8501681404909975E-3</c:v>
                </c:pt>
                <c:pt idx="9">
                  <c:v>0.28501059649270999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84F-807E-2BD9357CA61E}"/>
            </c:ext>
          </c:extLst>
        </c:ser>
        <c:ser>
          <c:idx val="1"/>
          <c:order val="1"/>
          <c:tx>
            <c:strRef>
              <c:f>exp4_german!$H$33</c:f>
              <c:strCache>
                <c:ptCount val="1"/>
                <c:pt idx="0">
                  <c:v>Duration2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exp4_german!$AN$33:$AW$33</c:f>
              <c:numCache>
                <c:formatCode>0.0000</c:formatCode>
                <c:ptCount val="10"/>
                <c:pt idx="0">
                  <c:v>-7.4999999999999983E-2</c:v>
                </c:pt>
                <c:pt idx="1">
                  <c:v>0.15227272727272706</c:v>
                </c:pt>
                <c:pt idx="2">
                  <c:v>0.15876139188069593</c:v>
                </c:pt>
                <c:pt idx="3">
                  <c:v>-4.5744104093252014E-3</c:v>
                </c:pt>
                <c:pt idx="4">
                  <c:v>-2.644771641731998E-3</c:v>
                </c:pt>
                <c:pt idx="5">
                  <c:v>2.4524007491580298E-2</c:v>
                </c:pt>
                <c:pt idx="6">
                  <c:v>0.14589803312629401</c:v>
                </c:pt>
                <c:pt idx="7">
                  <c:v>6.4744551273486023E-2</c:v>
                </c:pt>
                <c:pt idx="8">
                  <c:v>8.3165322580645018E-2</c:v>
                </c:pt>
                <c:pt idx="9">
                  <c:v>8.5793424884177988E-2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0-484F-807E-2BD9357CA61E}"/>
            </c:ext>
          </c:extLst>
        </c:ser>
        <c:ser>
          <c:idx val="2"/>
          <c:order val="2"/>
          <c:tx>
            <c:strRef>
              <c:f>exp4_german!$H$34</c:f>
              <c:strCache>
                <c:ptCount val="1"/>
                <c:pt idx="0">
                  <c:v>Credithistory3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exp4_german!$AN$34:$AW$34</c:f>
              <c:numCache>
                <c:formatCode>0.0000</c:formatCode>
                <c:ptCount val="10"/>
                <c:pt idx="0">
                  <c:v>-2.4999999999999967E-2</c:v>
                </c:pt>
                <c:pt idx="1">
                  <c:v>5.0757575757576001E-2</c:v>
                </c:pt>
                <c:pt idx="2">
                  <c:v>0.27972245236122595</c:v>
                </c:pt>
                <c:pt idx="3">
                  <c:v>0.11804549405969308</c:v>
                </c:pt>
                <c:pt idx="4">
                  <c:v>6.9093014381768098E-2</c:v>
                </c:pt>
                <c:pt idx="5">
                  <c:v>4.0464612361107495E-2</c:v>
                </c:pt>
                <c:pt idx="6">
                  <c:v>-0.11031314699792999</c:v>
                </c:pt>
                <c:pt idx="7">
                  <c:v>-0.12974074284416098</c:v>
                </c:pt>
                <c:pt idx="8">
                  <c:v>-0.10098646313364101</c:v>
                </c:pt>
                <c:pt idx="9">
                  <c:v>-0.23358481337121803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0-484F-807E-2BD9357CA61E}"/>
            </c:ext>
          </c:extLst>
        </c:ser>
        <c:ser>
          <c:idx val="3"/>
          <c:order val="3"/>
          <c:tx>
            <c:strRef>
              <c:f>exp4_german!$H$35</c:f>
              <c:strCache>
                <c:ptCount val="1"/>
                <c:pt idx="0">
                  <c:v>Purpose4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exp4_german!$AN$35:$AW$35</c:f>
              <c:numCache>
                <c:formatCode>0.0000</c:formatCode>
                <c:ptCount val="10"/>
                <c:pt idx="0">
                  <c:v>0.10425531914893599</c:v>
                </c:pt>
                <c:pt idx="1">
                  <c:v>-0.21166989039329398</c:v>
                </c:pt>
                <c:pt idx="2">
                  <c:v>-0.282746478873239</c:v>
                </c:pt>
                <c:pt idx="3">
                  <c:v>5.89285714285714E-2</c:v>
                </c:pt>
                <c:pt idx="4">
                  <c:v>1.9799054373522605E-2</c:v>
                </c:pt>
                <c:pt idx="5">
                  <c:v>-3.0129494918227303E-2</c:v>
                </c:pt>
                <c:pt idx="6">
                  <c:v>-0.15459656084656101</c:v>
                </c:pt>
                <c:pt idx="7">
                  <c:v>-4.7478418900500002E-2</c:v>
                </c:pt>
                <c:pt idx="8">
                  <c:v>-7.4679065174456993E-2</c:v>
                </c:pt>
                <c:pt idx="9">
                  <c:v>-2.6239443235812981E-2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0-484F-807E-2BD9357CA61E}"/>
            </c:ext>
          </c:extLst>
        </c:ser>
        <c:ser>
          <c:idx val="4"/>
          <c:order val="4"/>
          <c:tx>
            <c:strRef>
              <c:f>exp4_german!$H$36</c:f>
              <c:strCache>
                <c:ptCount val="1"/>
                <c:pt idx="0">
                  <c:v>Creditamount5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exp4_german!$AN$36:$AW$36</c:f>
              <c:numCache>
                <c:formatCode>0.0000</c:formatCode>
                <c:ptCount val="10"/>
                <c:pt idx="0">
                  <c:v>1.7073170731706999E-2</c:v>
                </c:pt>
                <c:pt idx="1">
                  <c:v>-3.4663710273465986E-2</c:v>
                </c:pt>
                <c:pt idx="2">
                  <c:v>-4.2840375586853996E-2</c:v>
                </c:pt>
                <c:pt idx="3">
                  <c:v>5.9523809523807994E-3</c:v>
                </c:pt>
                <c:pt idx="4">
                  <c:v>2.7489596154973407E-2</c:v>
                </c:pt>
                <c:pt idx="5">
                  <c:v>-8.4523583072126027E-3</c:v>
                </c:pt>
                <c:pt idx="6">
                  <c:v>-3.1478937728938006E-2</c:v>
                </c:pt>
                <c:pt idx="7">
                  <c:v>2.7558006548747987E-2</c:v>
                </c:pt>
                <c:pt idx="8">
                  <c:v>1.9664706817097977E-2</c:v>
                </c:pt>
                <c:pt idx="9">
                  <c:v>-1.2941558857508001E-2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10-484F-807E-2BD9357CA61E}"/>
            </c:ext>
          </c:extLst>
        </c:ser>
        <c:ser>
          <c:idx val="5"/>
          <c:order val="5"/>
          <c:tx>
            <c:strRef>
              <c:f>exp4_german!$H$37</c:f>
              <c:strCache>
                <c:ptCount val="1"/>
                <c:pt idx="0">
                  <c:v>Savings6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exp4_german!$AN$37:$AW$37</c:f>
              <c:numCache>
                <c:formatCode>0.0000</c:formatCode>
                <c:ptCount val="10"/>
                <c:pt idx="0">
                  <c:v>-9.9999999999999978E-2</c:v>
                </c:pt>
                <c:pt idx="1">
                  <c:v>0.20303030303030306</c:v>
                </c:pt>
                <c:pt idx="2">
                  <c:v>0.20196177062374299</c:v>
                </c:pt>
                <c:pt idx="3">
                  <c:v>0</c:v>
                </c:pt>
                <c:pt idx="4">
                  <c:v>1.9799054373522605E-2</c:v>
                </c:pt>
                <c:pt idx="5">
                  <c:v>1.4379986210972091E-2</c:v>
                </c:pt>
                <c:pt idx="6">
                  <c:v>0.19876700680271997</c:v>
                </c:pt>
                <c:pt idx="7">
                  <c:v>4.821337894539901E-2</c:v>
                </c:pt>
                <c:pt idx="8">
                  <c:v>6.1500406614258984E-2</c:v>
                </c:pt>
                <c:pt idx="9">
                  <c:v>0.10598352499017402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0-484F-807E-2BD9357CA61E}"/>
            </c:ext>
          </c:extLst>
        </c:ser>
        <c:ser>
          <c:idx val="6"/>
          <c:order val="6"/>
          <c:tx>
            <c:strRef>
              <c:f>exp4_german!$H$38</c:f>
              <c:strCache>
                <c:ptCount val="1"/>
                <c:pt idx="0">
                  <c:v>employment7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exp4_german!$AN$38:$AW$38</c:f>
              <c:numCache>
                <c:formatCode>0.0000</c:formatCode>
                <c:ptCount val="10"/>
                <c:pt idx="0">
                  <c:v>8.0952380952380998E-2</c:v>
                </c:pt>
                <c:pt idx="1">
                  <c:v>-0.16435786435786398</c:v>
                </c:pt>
                <c:pt idx="2">
                  <c:v>-9.1800804828974014E-2</c:v>
                </c:pt>
                <c:pt idx="3">
                  <c:v>2.0604395604395597E-2</c:v>
                </c:pt>
                <c:pt idx="4">
                  <c:v>-4.0037112169961149E-2</c:v>
                </c:pt>
                <c:pt idx="5">
                  <c:v>-1.6776650579467506E-2</c:v>
                </c:pt>
                <c:pt idx="6">
                  <c:v>-0.198767006802722</c:v>
                </c:pt>
                <c:pt idx="7">
                  <c:v>-8.273256171783E-2</c:v>
                </c:pt>
                <c:pt idx="8">
                  <c:v>-0.10325994196961902</c:v>
                </c:pt>
                <c:pt idx="9">
                  <c:v>-0.1542558573340555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10-484F-807E-2BD9357CA61E}"/>
            </c:ext>
          </c:extLst>
        </c:ser>
        <c:ser>
          <c:idx val="7"/>
          <c:order val="7"/>
          <c:tx>
            <c:strRef>
              <c:f>exp4_german!$H$39</c:f>
              <c:strCache>
                <c:ptCount val="1"/>
                <c:pt idx="0">
                  <c:v>Installment8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exp4_german!$AN$39:$AW$39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0.32624593716143002</c:v>
                </c:pt>
                <c:pt idx="3">
                  <c:v>0.19093406593406609</c:v>
                </c:pt>
                <c:pt idx="4">
                  <c:v>3.9785504238021095E-2</c:v>
                </c:pt>
                <c:pt idx="5">
                  <c:v>2.1407799020845601E-2</c:v>
                </c:pt>
                <c:pt idx="6">
                  <c:v>-0.15459656084656101</c:v>
                </c:pt>
                <c:pt idx="7">
                  <c:v>-8.6210813266696995E-2</c:v>
                </c:pt>
                <c:pt idx="8">
                  <c:v>-7.4679065174456993E-2</c:v>
                </c:pt>
                <c:pt idx="9">
                  <c:v>-0.23157865861933555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0-484F-807E-2BD9357CA61E}"/>
            </c:ext>
          </c:extLst>
        </c:ser>
        <c:ser>
          <c:idx val="8"/>
          <c:order val="8"/>
          <c:tx>
            <c:strRef>
              <c:f>exp4_german!$H$40</c:f>
              <c:strCache>
                <c:ptCount val="1"/>
                <c:pt idx="0">
                  <c:v>debtors10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exp4_german!$AN$40:$AW$40</c:f>
              <c:numCache>
                <c:formatCode>0.0000</c:formatCode>
                <c:ptCount val="10"/>
                <c:pt idx="0">
                  <c:v>4.9999999999999989E-2</c:v>
                </c:pt>
                <c:pt idx="1">
                  <c:v>-0.101515151515151</c:v>
                </c:pt>
                <c:pt idx="2">
                  <c:v>-0.12852112676056304</c:v>
                </c:pt>
                <c:pt idx="3">
                  <c:v>2.06043956043955E-2</c:v>
                </c:pt>
                <c:pt idx="4">
                  <c:v>0</c:v>
                </c:pt>
                <c:pt idx="5">
                  <c:v>-1.58179848320694E-2</c:v>
                </c:pt>
                <c:pt idx="6">
                  <c:v>-8.1845238095238027E-2</c:v>
                </c:pt>
                <c:pt idx="7">
                  <c:v>-4.9099724284727003E-2</c:v>
                </c:pt>
                <c:pt idx="8">
                  <c:v>-6.3364055299539007E-2</c:v>
                </c:pt>
                <c:pt idx="9">
                  <c:v>-3.1623791302271997E-2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0-484F-807E-2BD9357CA61E}"/>
            </c:ext>
          </c:extLst>
        </c:ser>
        <c:ser>
          <c:idx val="9"/>
          <c:order val="9"/>
          <c:tx>
            <c:strRef>
              <c:f>exp4_german!$H$41</c:f>
              <c:strCache>
                <c:ptCount val="1"/>
                <c:pt idx="0">
                  <c:v>residence11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exp4_german!$AN$41:$AW$41</c:f>
              <c:numCache>
                <c:formatCode>0.0000</c:formatCode>
                <c:ptCount val="10"/>
                <c:pt idx="0">
                  <c:v>-1.7948717948717996E-2</c:v>
                </c:pt>
                <c:pt idx="1">
                  <c:v>3.6441336441337013E-2</c:v>
                </c:pt>
                <c:pt idx="2">
                  <c:v>9.4248826291080001E-2</c:v>
                </c:pt>
                <c:pt idx="3">
                  <c:v>3.5714285714284998E-3</c:v>
                </c:pt>
                <c:pt idx="4">
                  <c:v>-2.0659882824544999E-2</c:v>
                </c:pt>
                <c:pt idx="5">
                  <c:v>7.2448785490394005E-3</c:v>
                </c:pt>
                <c:pt idx="6">
                  <c:v>0</c:v>
                </c:pt>
                <c:pt idx="7">
                  <c:v>-4.9977283053150023E-3</c:v>
                </c:pt>
                <c:pt idx="8">
                  <c:v>0</c:v>
                </c:pt>
                <c:pt idx="9">
                  <c:v>-3.699589783582799E-2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10-484F-807E-2BD9357CA61E}"/>
            </c:ext>
          </c:extLst>
        </c:ser>
        <c:ser>
          <c:idx val="10"/>
          <c:order val="10"/>
          <c:tx>
            <c:strRef>
              <c:f>exp4_german!$H$42</c:f>
              <c:strCache>
                <c:ptCount val="1"/>
                <c:pt idx="0">
                  <c:v>Property12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exp4_german!$AN$42:$AW$42</c:f>
              <c:numCache>
                <c:formatCode>0.0000</c:formatCode>
                <c:ptCount val="10"/>
                <c:pt idx="0">
                  <c:v>-7.4999999999999983E-2</c:v>
                </c:pt>
                <c:pt idx="1">
                  <c:v>0.15227272727272706</c:v>
                </c:pt>
                <c:pt idx="2">
                  <c:v>0.12852112676056393</c:v>
                </c:pt>
                <c:pt idx="3">
                  <c:v>1.4400921658986199E-2</c:v>
                </c:pt>
                <c:pt idx="4">
                  <c:v>4.31979368149581E-2</c:v>
                </c:pt>
                <c:pt idx="5">
                  <c:v>1.5817984832069303E-2</c:v>
                </c:pt>
                <c:pt idx="6">
                  <c:v>0.16369047619047594</c:v>
                </c:pt>
                <c:pt idx="7">
                  <c:v>0.117252852981266</c:v>
                </c:pt>
                <c:pt idx="8">
                  <c:v>0.12672811059907801</c:v>
                </c:pt>
                <c:pt idx="9">
                  <c:v>0.11682403153586898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10-484F-807E-2BD9357CA61E}"/>
            </c:ext>
          </c:extLst>
        </c:ser>
        <c:ser>
          <c:idx val="11"/>
          <c:order val="11"/>
          <c:tx>
            <c:strRef>
              <c:f>exp4_german!$H$43</c:f>
              <c:strCache>
                <c:ptCount val="1"/>
                <c:pt idx="0">
                  <c:v>installment14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exp4_german!$AN$43:$AW$43</c:f>
              <c:numCache>
                <c:formatCode>0.0000</c:formatCode>
                <c:ptCount val="10"/>
                <c:pt idx="0">
                  <c:v>3.3333333333332993E-2</c:v>
                </c:pt>
                <c:pt idx="1">
                  <c:v>-6.7676767676767002E-2</c:v>
                </c:pt>
                <c:pt idx="2">
                  <c:v>0</c:v>
                </c:pt>
                <c:pt idx="3">
                  <c:v>1.3392857142857099E-2</c:v>
                </c:pt>
                <c:pt idx="4">
                  <c:v>-4.2237982663514369E-2</c:v>
                </c:pt>
                <c:pt idx="5">
                  <c:v>0</c:v>
                </c:pt>
                <c:pt idx="6">
                  <c:v>-0.10702838827838901</c:v>
                </c:pt>
                <c:pt idx="7">
                  <c:v>-4.4807219289037997E-2</c:v>
                </c:pt>
                <c:pt idx="8">
                  <c:v>-4.8069283330684998E-2</c:v>
                </c:pt>
                <c:pt idx="9">
                  <c:v>-0.103680887255758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10-484F-807E-2BD9357CA61E}"/>
            </c:ext>
          </c:extLst>
        </c:ser>
        <c:ser>
          <c:idx val="12"/>
          <c:order val="12"/>
          <c:tx>
            <c:strRef>
              <c:f>exp4_german!$H$44</c:f>
              <c:strCache>
                <c:ptCount val="1"/>
                <c:pt idx="0">
                  <c:v>Housing15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exp4_german!$AN$44:$AW$44</c:f>
              <c:numCache>
                <c:formatCode>0.0000</c:formatCode>
                <c:ptCount val="10"/>
                <c:pt idx="0">
                  <c:v>-8.9473684210525983E-2</c:v>
                </c:pt>
                <c:pt idx="1">
                  <c:v>0.18165869218500802</c:v>
                </c:pt>
                <c:pt idx="2">
                  <c:v>0.34884305835010099</c:v>
                </c:pt>
                <c:pt idx="3">
                  <c:v>6.7857142857142991E-2</c:v>
                </c:pt>
                <c:pt idx="4">
                  <c:v>-4.2237982663514369E-2</c:v>
                </c:pt>
                <c:pt idx="5">
                  <c:v>2.9958304606191803E-2</c:v>
                </c:pt>
                <c:pt idx="6">
                  <c:v>8.1845238095237971E-2</c:v>
                </c:pt>
                <c:pt idx="7">
                  <c:v>4.2595921484963994E-2</c:v>
                </c:pt>
                <c:pt idx="8">
                  <c:v>6.3364055299538979E-2</c:v>
                </c:pt>
                <c:pt idx="9">
                  <c:v>-4.146076010098998E-2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10-484F-807E-2BD9357CA61E}"/>
            </c:ext>
          </c:extLst>
        </c:ser>
        <c:ser>
          <c:idx val="13"/>
          <c:order val="13"/>
          <c:tx>
            <c:strRef>
              <c:f>exp4_german!$H$45</c:f>
              <c:strCache>
                <c:ptCount val="1"/>
                <c:pt idx="0">
                  <c:v>existingcredits16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exp4_german!$AN$45:$AW$45</c:f>
              <c:numCache>
                <c:formatCode>0.0000</c:formatCode>
                <c:ptCount val="10"/>
                <c:pt idx="0">
                  <c:v>4.146341463414599E-2</c:v>
                </c:pt>
                <c:pt idx="1">
                  <c:v>-8.4183296378417982E-2</c:v>
                </c:pt>
                <c:pt idx="2">
                  <c:v>-0.12852112676056304</c:v>
                </c:pt>
                <c:pt idx="3">
                  <c:v>3.3068783068783095E-2</c:v>
                </c:pt>
                <c:pt idx="4">
                  <c:v>2.3477139573346899E-2</c:v>
                </c:pt>
                <c:pt idx="5">
                  <c:v>-1.58179848320694E-2</c:v>
                </c:pt>
                <c:pt idx="6">
                  <c:v>-5.5654761904761985E-2</c:v>
                </c:pt>
                <c:pt idx="7">
                  <c:v>-1.0180557658975992E-2</c:v>
                </c:pt>
                <c:pt idx="8">
                  <c:v>-2.3233486943164017E-2</c:v>
                </c:pt>
                <c:pt idx="9">
                  <c:v>-3.7805459068499803E-3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10-484F-807E-2BD9357CA61E}"/>
            </c:ext>
          </c:extLst>
        </c:ser>
        <c:ser>
          <c:idx val="14"/>
          <c:order val="14"/>
          <c:tx>
            <c:strRef>
              <c:f>exp4_german!$H$46</c:f>
              <c:strCache>
                <c:ptCount val="1"/>
                <c:pt idx="0">
                  <c:v>Job17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exp4_german!$AN$46:$AW$46</c:f>
              <c:numCache>
                <c:formatCode>0.0000</c:formatCode>
                <c:ptCount val="10"/>
                <c:pt idx="0">
                  <c:v>-1.0526315789473994E-2</c:v>
                </c:pt>
                <c:pt idx="1">
                  <c:v>2.1371610845295042E-2</c:v>
                </c:pt>
                <c:pt idx="2">
                  <c:v>-9.1800804828974014E-2</c:v>
                </c:pt>
                <c:pt idx="3">
                  <c:v>7.73809523809523E-2</c:v>
                </c:pt>
                <c:pt idx="4">
                  <c:v>9.3115552690021114E-2</c:v>
                </c:pt>
                <c:pt idx="5">
                  <c:v>-1.6776650579467506E-2</c:v>
                </c:pt>
                <c:pt idx="6">
                  <c:v>8.1845238095237971E-2</c:v>
                </c:pt>
                <c:pt idx="7">
                  <c:v>7.4347518804583984E-2</c:v>
                </c:pt>
                <c:pt idx="8">
                  <c:v>6.3364055299538979E-2</c:v>
                </c:pt>
                <c:pt idx="9">
                  <c:v>0.10697091317406501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110-484F-807E-2BD9357CA61E}"/>
            </c:ext>
          </c:extLst>
        </c:ser>
        <c:ser>
          <c:idx val="15"/>
          <c:order val="15"/>
          <c:tx>
            <c:strRef>
              <c:f>exp4_german!$H$47</c:f>
              <c:strCache>
                <c:ptCount val="1"/>
                <c:pt idx="0">
                  <c:v>peoplemaintenance18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exp4_german!$AN$47:$AW$47</c:f>
              <c:numCache>
                <c:formatCode>0.0000</c:formatCode>
                <c:ptCount val="10"/>
                <c:pt idx="0">
                  <c:v>-1.7948717948717996E-2</c:v>
                </c:pt>
                <c:pt idx="1">
                  <c:v>3.6441336441337013E-2</c:v>
                </c:pt>
                <c:pt idx="2">
                  <c:v>9.4248826291080001E-2</c:v>
                </c:pt>
                <c:pt idx="3">
                  <c:v>3.5714285714284998E-3</c:v>
                </c:pt>
                <c:pt idx="4">
                  <c:v>-2.0659882824544999E-2</c:v>
                </c:pt>
                <c:pt idx="5">
                  <c:v>7.2448785490394005E-3</c:v>
                </c:pt>
                <c:pt idx="6">
                  <c:v>0</c:v>
                </c:pt>
                <c:pt idx="7">
                  <c:v>-4.9977283053150023E-3</c:v>
                </c:pt>
                <c:pt idx="8">
                  <c:v>0</c:v>
                </c:pt>
                <c:pt idx="9">
                  <c:v>-3.699589783582799E-2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110-484F-807E-2BD9357CA61E}"/>
            </c:ext>
          </c:extLst>
        </c:ser>
        <c:ser>
          <c:idx val="16"/>
          <c:order val="16"/>
          <c:tx>
            <c:strRef>
              <c:f>exp4_german!$H$48</c:f>
              <c:strCache>
                <c:ptCount val="1"/>
                <c:pt idx="0">
                  <c:v>Telephone19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exp4_german!$AN$48:$AW$48</c:f>
              <c:numCache>
                <c:formatCode>0.0000</c:formatCode>
                <c:ptCount val="10"/>
                <c:pt idx="0">
                  <c:v>2.5000000000000022E-2</c:v>
                </c:pt>
                <c:pt idx="1">
                  <c:v>-5.0757575757576001E-2</c:v>
                </c:pt>
                <c:pt idx="2">
                  <c:v>-4.2840375586853996E-2</c:v>
                </c:pt>
                <c:pt idx="3">
                  <c:v>-5.5114638447972021E-3</c:v>
                </c:pt>
                <c:pt idx="4">
                  <c:v>2.8798624543306048E-3</c:v>
                </c:pt>
                <c:pt idx="5">
                  <c:v>-8.4523583072126027E-3</c:v>
                </c:pt>
                <c:pt idx="6">
                  <c:v>-5.5654761904761985E-2</c:v>
                </c:pt>
                <c:pt idx="7">
                  <c:v>-1.5273150251569001E-2</c:v>
                </c:pt>
                <c:pt idx="8">
                  <c:v>-2.3233486943164017E-2</c:v>
                </c:pt>
                <c:pt idx="9">
                  <c:v>-3.8966825850581976E-2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10-484F-807E-2BD9357CA61E}"/>
            </c:ext>
          </c:extLst>
        </c:ser>
        <c:ser>
          <c:idx val="17"/>
          <c:order val="17"/>
          <c:tx>
            <c:strRef>
              <c:f>exp4_german!$H$49</c:f>
              <c:strCache>
                <c:ptCount val="1"/>
                <c:pt idx="0">
                  <c:v>foreign20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exp4_german!$AN$31:$AW$31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exp4_german!$AN$49:$AW$49</c:f>
              <c:numCache>
                <c:formatCode>0.0000</c:formatCode>
                <c:ptCount val="10"/>
                <c:pt idx="0">
                  <c:v>7.692307692307998E-3</c:v>
                </c:pt>
                <c:pt idx="1">
                  <c:v>-1.5617715617715966E-2</c:v>
                </c:pt>
                <c:pt idx="2">
                  <c:v>-4.2840375586853996E-2</c:v>
                </c:pt>
                <c:pt idx="3">
                  <c:v>1.9179894179894196E-2</c:v>
                </c:pt>
                <c:pt idx="4">
                  <c:v>2.3477139573346899E-2</c:v>
                </c:pt>
                <c:pt idx="5">
                  <c:v>-8.4523583072126027E-3</c:v>
                </c:pt>
                <c:pt idx="6">
                  <c:v>0</c:v>
                </c:pt>
                <c:pt idx="7">
                  <c:v>6.247160381644995E-3</c:v>
                </c:pt>
                <c:pt idx="8">
                  <c:v>0</c:v>
                </c:pt>
                <c:pt idx="9">
                  <c:v>1.4402780284319988E-2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10-484F-807E-2BD9357C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8802965927474953"/>
          <c:h val="0.15308085504957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exp4_law!$H$32</c:f>
              <c:strCache>
                <c:ptCount val="1"/>
                <c:pt idx="0">
                  <c:v>decile1b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exp4_law!$I$32:$R$32</c:f>
              <c:numCache>
                <c:formatCode>0.0000</c:formatCode>
                <c:ptCount val="10"/>
                <c:pt idx="0">
                  <c:v>-4.850136056309684E-4</c:v>
                </c:pt>
                <c:pt idx="1">
                  <c:v>-6.3430997477189818E-4</c:v>
                </c:pt>
                <c:pt idx="2">
                  <c:v>-3.4712133087099958E-4</c:v>
                </c:pt>
                <c:pt idx="3">
                  <c:v>2.941329773085994E-4</c:v>
                </c:pt>
                <c:pt idx="4">
                  <c:v>0</c:v>
                </c:pt>
                <c:pt idx="5">
                  <c:v>-7.5148080555820007E-2</c:v>
                </c:pt>
                <c:pt idx="6">
                  <c:v>-3.8727515747065955E-3</c:v>
                </c:pt>
                <c:pt idx="7">
                  <c:v>-5.1020979020990065E-3</c:v>
                </c:pt>
                <c:pt idx="8">
                  <c:v>-1.9512854295463011E-2</c:v>
                </c:pt>
                <c:pt idx="9">
                  <c:v>-4.2317376456549004E-3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B0C-809B-2CCCE7BC5406}"/>
            </c:ext>
          </c:extLst>
        </c:ser>
        <c:ser>
          <c:idx val="1"/>
          <c:order val="1"/>
          <c:tx>
            <c:strRef>
              <c:f>exp4_law!$H$33</c:f>
              <c:strCache>
                <c:ptCount val="1"/>
                <c:pt idx="0">
                  <c:v>decile3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exp4_law!$I$33:$R$33</c:f>
              <c:numCache>
                <c:formatCode>0.0000</c:formatCode>
                <c:ptCount val="10"/>
                <c:pt idx="0">
                  <c:v>-4.9502248176609975E-3</c:v>
                </c:pt>
                <c:pt idx="1">
                  <c:v>-6.4739977244966003E-3</c:v>
                </c:pt>
                <c:pt idx="2">
                  <c:v>-2.8139089738630895E-3</c:v>
                </c:pt>
                <c:pt idx="3">
                  <c:v>3.7103596687159991E-3</c:v>
                </c:pt>
                <c:pt idx="4">
                  <c:v>1.4554996874701007E-3</c:v>
                </c:pt>
                <c:pt idx="5">
                  <c:v>-0.27605417347036698</c:v>
                </c:pt>
                <c:pt idx="6">
                  <c:v>-4.6800867348752301E-2</c:v>
                </c:pt>
                <c:pt idx="7">
                  <c:v>1.000668896321999E-3</c:v>
                </c:pt>
                <c:pt idx="8">
                  <c:v>-0.18639910813823801</c:v>
                </c:pt>
                <c:pt idx="9">
                  <c:v>2.7135388479153401E-2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A-4B0C-809B-2CCCE7BC5406}"/>
            </c:ext>
          </c:extLst>
        </c:ser>
        <c:ser>
          <c:idx val="2"/>
          <c:order val="2"/>
          <c:tx>
            <c:strRef>
              <c:f>exp4_law!$H$34</c:f>
              <c:strCache>
                <c:ptCount val="1"/>
                <c:pt idx="0">
                  <c:v>lsat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exp4_law!$I$34:$R$34</c:f>
              <c:numCache>
                <c:formatCode>0.0000</c:formatCode>
                <c:ptCount val="10"/>
                <c:pt idx="0">
                  <c:v>-5.9745874893409878E-3</c:v>
                </c:pt>
                <c:pt idx="1">
                  <c:v>-7.8136786177473994E-3</c:v>
                </c:pt>
                <c:pt idx="2">
                  <c:v>-1.4408173943165001E-3</c:v>
                </c:pt>
                <c:pt idx="3">
                  <c:v>6.4173171601968979E-3</c:v>
                </c:pt>
                <c:pt idx="4">
                  <c:v>5.6307787280747007E-3</c:v>
                </c:pt>
                <c:pt idx="5">
                  <c:v>0.28700870416363999</c:v>
                </c:pt>
                <c:pt idx="6">
                  <c:v>-6.2188430484180796E-2</c:v>
                </c:pt>
                <c:pt idx="7">
                  <c:v>9.4947812971341985E-2</c:v>
                </c:pt>
                <c:pt idx="8">
                  <c:v>-0.20799615275318553</c:v>
                </c:pt>
                <c:pt idx="9">
                  <c:v>0.11268551337758059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A-4B0C-809B-2CCCE7BC5406}"/>
            </c:ext>
          </c:extLst>
        </c:ser>
        <c:ser>
          <c:idx val="3"/>
          <c:order val="3"/>
          <c:tx>
            <c:strRef>
              <c:f>exp4_law!$H$35</c:f>
              <c:strCache>
                <c:ptCount val="1"/>
                <c:pt idx="0">
                  <c:v>ugpa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exp4_law!$I$35:$R$35</c:f>
              <c:numCache>
                <c:formatCode>0.0000</c:formatCode>
                <c:ptCount val="10"/>
                <c:pt idx="0">
                  <c:v>-2.918287937742986E-3</c:v>
                </c:pt>
                <c:pt idx="1">
                  <c:v>-3.816592208291298E-3</c:v>
                </c:pt>
                <c:pt idx="2">
                  <c:v>-2.6928699919822E-3</c:v>
                </c:pt>
                <c:pt idx="3">
                  <c:v>1.1604478600138989E-3</c:v>
                </c:pt>
                <c:pt idx="4">
                  <c:v>-1.1238648755724986E-3</c:v>
                </c:pt>
                <c:pt idx="5">
                  <c:v>-0.29752505362917292</c:v>
                </c:pt>
                <c:pt idx="6">
                  <c:v>-1.4517009277787901E-2</c:v>
                </c:pt>
                <c:pt idx="7">
                  <c:v>-3.2376392572945209E-2</c:v>
                </c:pt>
                <c:pt idx="8">
                  <c:v>-4.8717948717948018E-2</c:v>
                </c:pt>
                <c:pt idx="9">
                  <c:v>4.1610990530120996E-3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A-4B0C-809B-2CCCE7BC5406}"/>
            </c:ext>
          </c:extLst>
        </c:ser>
        <c:ser>
          <c:idx val="4"/>
          <c:order val="4"/>
          <c:tx>
            <c:strRef>
              <c:f>exp4_law!$H$36</c:f>
              <c:strCache>
                <c:ptCount val="1"/>
                <c:pt idx="0">
                  <c:v>zfygpa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exp4_law!$I$36:$R$36</c:f>
              <c:numCache>
                <c:formatCode>0.0000</c:formatCode>
                <c:ptCount val="10"/>
                <c:pt idx="0">
                  <c:v>-2.4242814345598607E-4</c:v>
                </c:pt>
                <c:pt idx="1">
                  <c:v>-3.1705211518769788E-4</c:v>
                </c:pt>
                <c:pt idx="2">
                  <c:v>0</c:v>
                </c:pt>
                <c:pt idx="3">
                  <c:v>3.209954671778998E-4</c:v>
                </c:pt>
                <c:pt idx="4">
                  <c:v>3.3671936243959838E-4</c:v>
                </c:pt>
                <c:pt idx="5">
                  <c:v>0</c:v>
                </c:pt>
                <c:pt idx="6">
                  <c:v>-3.8727515747065955E-3</c:v>
                </c:pt>
                <c:pt idx="7">
                  <c:v>4.1100233100229977E-3</c:v>
                </c:pt>
                <c:pt idx="8">
                  <c:v>-1.9512854295463011E-2</c:v>
                </c:pt>
                <c:pt idx="9">
                  <c:v>-1.11110598389541E-2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A-4B0C-809B-2CCCE7BC5406}"/>
            </c:ext>
          </c:extLst>
        </c:ser>
        <c:ser>
          <c:idx val="5"/>
          <c:order val="5"/>
          <c:tx>
            <c:strRef>
              <c:f>exp4_law!$H$37</c:f>
              <c:strCache>
                <c:ptCount val="1"/>
                <c:pt idx="0">
                  <c:v>zgpa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exp4_law!$I$37:$R$37</c:f>
              <c:numCache>
                <c:formatCode>0.0000</c:formatCode>
                <c:ptCount val="10"/>
                <c:pt idx="0">
                  <c:v>4.7246079015100806E-4</c:v>
                </c:pt>
                <c:pt idx="1">
                  <c:v>6.1789316506079967E-4</c:v>
                </c:pt>
                <c:pt idx="2">
                  <c:v>-1.4069544869309974E-4</c:v>
                </c:pt>
                <c:pt idx="3">
                  <c:v>-7.6735173810286127E-4</c:v>
                </c:pt>
                <c:pt idx="4">
                  <c:v>-8.9915393193610096E-4</c:v>
                </c:pt>
                <c:pt idx="5">
                  <c:v>0.24729853040054017</c:v>
                </c:pt>
                <c:pt idx="6">
                  <c:v>1.1242691516976003E-2</c:v>
                </c:pt>
                <c:pt idx="7">
                  <c:v>4.8773020083359847E-3</c:v>
                </c:pt>
                <c:pt idx="8">
                  <c:v>0.108631947762383</c:v>
                </c:pt>
                <c:pt idx="9">
                  <c:v>3.9313502534486802E-2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A-4B0C-809B-2CCCE7BC5406}"/>
            </c:ext>
          </c:extLst>
        </c:ser>
        <c:ser>
          <c:idx val="6"/>
          <c:order val="6"/>
          <c:tx>
            <c:strRef>
              <c:f>exp4_law!$H$38</c:f>
              <c:strCache>
                <c:ptCount val="1"/>
                <c:pt idx="0">
                  <c:v>fulltime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exp4_law!$I$38:$R$38</c:f>
              <c:numCache>
                <c:formatCode>0.0000</c:formatCode>
                <c:ptCount val="10"/>
                <c:pt idx="0">
                  <c:v>-4.0886052722899358E-4</c:v>
                </c:pt>
                <c:pt idx="1">
                  <c:v>-5.3471553725750048E-4</c:v>
                </c:pt>
                <c:pt idx="2">
                  <c:v>8.1569743620439963E-4</c:v>
                </c:pt>
                <c:pt idx="3">
                  <c:v>1.3587572736013988E-3</c:v>
                </c:pt>
                <c:pt idx="4">
                  <c:v>2.1376547361896016E-3</c:v>
                </c:pt>
                <c:pt idx="5">
                  <c:v>0.12816800911124004</c:v>
                </c:pt>
                <c:pt idx="6">
                  <c:v>-1.2024017090753791E-2</c:v>
                </c:pt>
                <c:pt idx="7">
                  <c:v>2.8168642286676995E-2</c:v>
                </c:pt>
                <c:pt idx="8">
                  <c:v>-2.389019865855202E-2</c:v>
                </c:pt>
                <c:pt idx="9">
                  <c:v>-1.742207467036572E-2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A-4B0C-809B-2CCCE7BC5406}"/>
            </c:ext>
          </c:extLst>
        </c:ser>
        <c:ser>
          <c:idx val="7"/>
          <c:order val="7"/>
          <c:tx>
            <c:strRef>
              <c:f>exp4_law!$H$39</c:f>
              <c:strCache>
                <c:ptCount val="1"/>
                <c:pt idx="0">
                  <c:v>fam_inc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exp4_law!$I$39:$R$39</c:f>
              <c:numCache>
                <c:formatCode>0.0000</c:formatCode>
                <c:ptCount val="10"/>
                <c:pt idx="0">
                  <c:v>-1.2155063140689704E-3</c:v>
                </c:pt>
                <c:pt idx="1">
                  <c:v>-1.5896621671252983E-3</c:v>
                </c:pt>
                <c:pt idx="2">
                  <c:v>-1.7545705275375991E-3</c:v>
                </c:pt>
                <c:pt idx="3">
                  <c:v>-1.4923649969137039E-4</c:v>
                </c:pt>
                <c:pt idx="4">
                  <c:v>-1.6856812836663002E-3</c:v>
                </c:pt>
                <c:pt idx="5">
                  <c:v>-0.20857426439982985</c:v>
                </c:pt>
                <c:pt idx="6">
                  <c:v>0</c:v>
                </c:pt>
                <c:pt idx="7">
                  <c:v>-3.1205044136192406E-2</c:v>
                </c:pt>
                <c:pt idx="8">
                  <c:v>0</c:v>
                </c:pt>
                <c:pt idx="9">
                  <c:v>2.47454782275855E-2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A-4B0C-809B-2CCCE7BC5406}"/>
            </c:ext>
          </c:extLst>
        </c:ser>
        <c:ser>
          <c:idx val="8"/>
          <c:order val="8"/>
          <c:tx>
            <c:strRef>
              <c:f>exp4_law!$H$40</c:f>
              <c:strCache>
                <c:ptCount val="1"/>
                <c:pt idx="0">
                  <c:v>tier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exp4_law!$I$40:$R$40</c:f>
              <c:numCache>
                <c:formatCode>0.0000</c:formatCode>
                <c:ptCount val="10"/>
                <c:pt idx="0">
                  <c:v>1.6815390429700261E-3</c:v>
                </c:pt>
                <c:pt idx="1">
                  <c:v>2.1991485919991005E-3</c:v>
                </c:pt>
                <c:pt idx="2">
                  <c:v>1.0399014027356011E-3</c:v>
                </c:pt>
                <c:pt idx="3">
                  <c:v>-1.1871091681833496E-3</c:v>
                </c:pt>
                <c:pt idx="4">
                  <c:v>-3.3602102595969852E-4</c:v>
                </c:pt>
                <c:pt idx="5">
                  <c:v>0.26012797115477015</c:v>
                </c:pt>
                <c:pt idx="6">
                  <c:v>1.7736585040590808E-2</c:v>
                </c:pt>
                <c:pt idx="7">
                  <c:v>2.4579868522150022E-3</c:v>
                </c:pt>
                <c:pt idx="8">
                  <c:v>0.16689594244967598</c:v>
                </c:pt>
                <c:pt idx="9">
                  <c:v>6.1102441625194001E-2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5A-4B0C-809B-2CCCE7BC5406}"/>
            </c:ext>
          </c:extLst>
        </c:ser>
        <c:ser>
          <c:idx val="9"/>
          <c:order val="9"/>
          <c:tx>
            <c:strRef>
              <c:f>exp4_law!$H$41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exp4_law!$I$41:$R$41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5A5A-4B0C-809B-2CCCE7BC5406}"/>
            </c:ext>
          </c:extLst>
        </c:ser>
        <c:ser>
          <c:idx val="10"/>
          <c:order val="10"/>
          <c:tx>
            <c:strRef>
              <c:f>exp4_law!$H$42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exp4_law!$I$42:$R$42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5A5A-4B0C-809B-2CCCE7BC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6410399802432795E-2"/>
          <c:y val="5.8716062303179974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exp4_law!$H$32</c:f>
              <c:strCache>
                <c:ptCount val="1"/>
                <c:pt idx="0">
                  <c:v>decile1b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exp4_law!$AN$32:$AW$32</c:f>
              <c:numCache>
                <c:formatCode>0.0000</c:formatCode>
                <c:ptCount val="10"/>
                <c:pt idx="0">
                  <c:v>-8.920213768970342E-6</c:v>
                </c:pt>
                <c:pt idx="1">
                  <c:v>-1.2519388493498207E-4</c:v>
                </c:pt>
                <c:pt idx="2">
                  <c:v>0</c:v>
                </c:pt>
                <c:pt idx="3">
                  <c:v>1.5918961871400072E-4</c:v>
                </c:pt>
                <c:pt idx="4">
                  <c:v>1.6509239171999535E-4</c:v>
                </c:pt>
                <c:pt idx="5">
                  <c:v>0</c:v>
                </c:pt>
                <c:pt idx="6">
                  <c:v>-1.1110204525679457E-3</c:v>
                </c:pt>
                <c:pt idx="7">
                  <c:v>-1.0753931544866008E-2</c:v>
                </c:pt>
                <c:pt idx="8">
                  <c:v>-0.12331174838112968</c:v>
                </c:pt>
                <c:pt idx="9">
                  <c:v>-3.2608927798153053E-2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3-41F1-8D5B-882753CB102C}"/>
            </c:ext>
          </c:extLst>
        </c:ser>
        <c:ser>
          <c:idx val="1"/>
          <c:order val="1"/>
          <c:tx>
            <c:strRef>
              <c:f>exp4_law!$H$33</c:f>
              <c:strCache>
                <c:ptCount val="1"/>
                <c:pt idx="0">
                  <c:v>decile3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exp4_law!$AN$33:$AW$33</c:f>
              <c:numCache>
                <c:formatCode>0.0000</c:formatCode>
                <c:ptCount val="10"/>
                <c:pt idx="0">
                  <c:v>-2.7473242049902424E-4</c:v>
                </c:pt>
                <c:pt idx="1">
                  <c:v>-3.8558290115599525E-3</c:v>
                </c:pt>
                <c:pt idx="2">
                  <c:v>-4.516261832276991E-3</c:v>
                </c:pt>
                <c:pt idx="3">
                  <c:v>3.4274818046101108E-4</c:v>
                </c:pt>
                <c:pt idx="4">
                  <c:v>-1.4248065182670133E-3</c:v>
                </c:pt>
                <c:pt idx="5">
                  <c:v>-0.63373780005269964</c:v>
                </c:pt>
                <c:pt idx="6">
                  <c:v>-1.0212499999999958E-2</c:v>
                </c:pt>
                <c:pt idx="7">
                  <c:v>-7.4510837272986005E-2</c:v>
                </c:pt>
                <c:pt idx="8">
                  <c:v>-0.94837944664031015</c:v>
                </c:pt>
                <c:pt idx="9">
                  <c:v>-0.22997418687857807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3-41F1-8D5B-882753CB102C}"/>
            </c:ext>
          </c:extLst>
        </c:ser>
        <c:ser>
          <c:idx val="2"/>
          <c:order val="2"/>
          <c:tx>
            <c:strRef>
              <c:f>exp4_law!$H$34</c:f>
              <c:strCache>
                <c:ptCount val="1"/>
                <c:pt idx="0">
                  <c:v>lsat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exp4_law!$AN$34:$AW$34</c:f>
              <c:numCache>
                <c:formatCode>0.0000</c:formatCode>
                <c:ptCount val="10"/>
                <c:pt idx="0">
                  <c:v>-2.7585386756440178E-3</c:v>
                </c:pt>
                <c:pt idx="1">
                  <c:v>-3.8715683557631997E-2</c:v>
                </c:pt>
                <c:pt idx="2">
                  <c:v>-1.1992659296462982E-2</c:v>
                </c:pt>
                <c:pt idx="3">
                  <c:v>3.5030235020297007E-2</c:v>
                </c:pt>
                <c:pt idx="4">
                  <c:v>2.6541710564196991E-2</c:v>
                </c:pt>
                <c:pt idx="5">
                  <c:v>7.2246109206013998</c:v>
                </c:pt>
                <c:pt idx="6">
                  <c:v>-8.0361519607842991E-2</c:v>
                </c:pt>
                <c:pt idx="7">
                  <c:v>-9.0720486209908607E-2</c:v>
                </c:pt>
                <c:pt idx="8">
                  <c:v>0.15819397993310957</c:v>
                </c:pt>
                <c:pt idx="9">
                  <c:v>-0.17796193476744704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3-41F1-8D5B-882753CB102C}"/>
            </c:ext>
          </c:extLst>
        </c:ser>
        <c:ser>
          <c:idx val="3"/>
          <c:order val="3"/>
          <c:tx>
            <c:strRef>
              <c:f>exp4_law!$H$35</c:f>
              <c:strCache>
                <c:ptCount val="1"/>
                <c:pt idx="0">
                  <c:v>ugpa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exp4_law!$AN$35:$AW$35</c:f>
              <c:numCache>
                <c:formatCode>0.0000</c:formatCode>
                <c:ptCount val="10"/>
                <c:pt idx="0">
                  <c:v>-3.6100730025301342E-4</c:v>
                </c:pt>
                <c:pt idx="1">
                  <c:v>-5.0666842274089685E-3</c:v>
                </c:pt>
                <c:pt idx="2">
                  <c:v>-4.516261832276991E-3</c:v>
                </c:pt>
                <c:pt idx="3">
                  <c:v>1.8700672795940176E-3</c:v>
                </c:pt>
                <c:pt idx="4">
                  <c:v>-4.956887058409909E-4</c:v>
                </c:pt>
                <c:pt idx="5">
                  <c:v>-0.63373780005269964</c:v>
                </c:pt>
                <c:pt idx="6">
                  <c:v>-4.1087962962970126E-3</c:v>
                </c:pt>
                <c:pt idx="7">
                  <c:v>4.0175912207237985E-2</c:v>
                </c:pt>
                <c:pt idx="8">
                  <c:v>0.3376811594202902</c:v>
                </c:pt>
                <c:pt idx="9">
                  <c:v>0.10317741727484098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3-41F1-8D5B-882753CB102C}"/>
            </c:ext>
          </c:extLst>
        </c:ser>
        <c:ser>
          <c:idx val="4"/>
          <c:order val="4"/>
          <c:tx>
            <c:strRef>
              <c:f>exp4_law!$H$36</c:f>
              <c:strCache>
                <c:ptCount val="1"/>
                <c:pt idx="0">
                  <c:v>zfygpa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exp4_law!$AN$36:$AW$36</c:f>
              <c:numCache>
                <c:formatCode>0.0000</c:formatCode>
                <c:ptCount val="10"/>
                <c:pt idx="0">
                  <c:v>-1.7843889681956604E-5</c:v>
                </c:pt>
                <c:pt idx="1">
                  <c:v>-2.5043636054800089E-4</c:v>
                </c:pt>
                <c:pt idx="2">
                  <c:v>-1.7042497480299068E-4</c:v>
                </c:pt>
                <c:pt idx="3">
                  <c:v>1.464077268970021E-4</c:v>
                </c:pt>
                <c:pt idx="4">
                  <c:v>0</c:v>
                </c:pt>
                <c:pt idx="5">
                  <c:v>-0.77859215435050189</c:v>
                </c:pt>
                <c:pt idx="6">
                  <c:v>-1.1110204525679457E-3</c:v>
                </c:pt>
                <c:pt idx="7">
                  <c:v>3.7955052511259857E-3</c:v>
                </c:pt>
                <c:pt idx="8">
                  <c:v>-0.12331174838112968</c:v>
                </c:pt>
                <c:pt idx="9">
                  <c:v>-1.7092956186191999E-2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3-41F1-8D5B-882753CB102C}"/>
            </c:ext>
          </c:extLst>
        </c:ser>
        <c:ser>
          <c:idx val="5"/>
          <c:order val="5"/>
          <c:tx>
            <c:strRef>
              <c:f>exp4_law!$H$37</c:f>
              <c:strCache>
                <c:ptCount val="1"/>
                <c:pt idx="0">
                  <c:v>zgpa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exp4_law!$AN$37:$AW$37</c:f>
              <c:numCache>
                <c:formatCode>0.0000</c:formatCode>
                <c:ptCount val="10"/>
                <c:pt idx="0">
                  <c:v>-1.054442155761004E-3</c:v>
                </c:pt>
                <c:pt idx="1">
                  <c:v>-1.4798940175357989E-2</c:v>
                </c:pt>
                <c:pt idx="2">
                  <c:v>-2.1531895170632004E-2</c:v>
                </c:pt>
                <c:pt idx="3">
                  <c:v>-2.8492090246669821E-3</c:v>
                </c:pt>
                <c:pt idx="4">
                  <c:v>-1.1654434334163993E-2</c:v>
                </c:pt>
                <c:pt idx="5">
                  <c:v>1.9917473715943999</c:v>
                </c:pt>
                <c:pt idx="6">
                  <c:v>-8.0395299145297194E-4</c:v>
                </c:pt>
                <c:pt idx="7">
                  <c:v>1.3818611056461982E-2</c:v>
                </c:pt>
                <c:pt idx="8">
                  <c:v>0.79768115942029016</c:v>
                </c:pt>
                <c:pt idx="9">
                  <c:v>0.20941107197448106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3-41F1-8D5B-882753CB102C}"/>
            </c:ext>
          </c:extLst>
        </c:ser>
        <c:ser>
          <c:idx val="6"/>
          <c:order val="6"/>
          <c:tx>
            <c:strRef>
              <c:f>exp4_law!$H$38</c:f>
              <c:strCache>
                <c:ptCount val="1"/>
                <c:pt idx="0">
                  <c:v>fulltime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exp4_law!$AN$38:$AW$38</c:f>
              <c:numCache>
                <c:formatCode>0.0000</c:formatCode>
                <c:ptCount val="10"/>
                <c:pt idx="0">
                  <c:v>3.1798161050700102E-4</c:v>
                </c:pt>
                <c:pt idx="1">
                  <c:v>4.4628250161050098E-3</c:v>
                </c:pt>
                <c:pt idx="2">
                  <c:v>1.9561649576457008E-2</c:v>
                </c:pt>
                <c:pt idx="3">
                  <c:v>1.4169041454153014E-2</c:v>
                </c:pt>
                <c:pt idx="4">
                  <c:v>2.1038296702270004E-2</c:v>
                </c:pt>
                <c:pt idx="5">
                  <c:v>13.257794777103697</c:v>
                </c:pt>
                <c:pt idx="6">
                  <c:v>-1.6638549700085936E-2</c:v>
                </c:pt>
                <c:pt idx="7">
                  <c:v>-0.13175430632347052</c:v>
                </c:pt>
                <c:pt idx="8">
                  <c:v>0.49703075291623033</c:v>
                </c:pt>
                <c:pt idx="9">
                  <c:v>-0.16150392479813203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3-41F1-8D5B-882753CB102C}"/>
            </c:ext>
          </c:extLst>
        </c:ser>
        <c:ser>
          <c:idx val="7"/>
          <c:order val="7"/>
          <c:tx>
            <c:strRef>
              <c:f>exp4_law!$H$39</c:f>
              <c:strCache>
                <c:ptCount val="1"/>
                <c:pt idx="0">
                  <c:v>fam_inc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exp4_law!$AN$39:$AW$39</c:f>
              <c:numCache>
                <c:formatCode>0.0000</c:formatCode>
                <c:ptCount val="10"/>
                <c:pt idx="0">
                  <c:v>2.1174123783807008E-4</c:v>
                </c:pt>
                <c:pt idx="1">
                  <c:v>2.9717570511580416E-3</c:v>
                </c:pt>
                <c:pt idx="2">
                  <c:v>3.406357133080018E-4</c:v>
                </c:pt>
                <c:pt idx="3">
                  <c:v>-3.4514909614699885E-3</c:v>
                </c:pt>
                <c:pt idx="4">
                  <c:v>-2.5822831002909885E-3</c:v>
                </c:pt>
                <c:pt idx="5">
                  <c:v>1.7031703376418008</c:v>
                </c:pt>
                <c:pt idx="6">
                  <c:v>7.4652777777770574E-3</c:v>
                </c:pt>
                <c:pt idx="7">
                  <c:v>-2.5818134299105011E-2</c:v>
                </c:pt>
                <c:pt idx="8">
                  <c:v>6.2318840579710155E-2</c:v>
                </c:pt>
                <c:pt idx="9">
                  <c:v>-5.2197475672479676E-3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3-41F1-8D5B-882753CB102C}"/>
            </c:ext>
          </c:extLst>
        </c:ser>
        <c:ser>
          <c:idx val="8"/>
          <c:order val="8"/>
          <c:tx>
            <c:strRef>
              <c:f>exp4_law!$H$40</c:f>
              <c:strCache>
                <c:ptCount val="1"/>
                <c:pt idx="0">
                  <c:v>tier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exp4_law!$AN$40:$AW$40</c:f>
              <c:numCache>
                <c:formatCode>0.0000</c:formatCode>
                <c:ptCount val="10"/>
                <c:pt idx="0">
                  <c:v>-6.8940424702956804E-5</c:v>
                </c:pt>
                <c:pt idx="1">
                  <c:v>-9.6756869521896771E-4</c:v>
                </c:pt>
                <c:pt idx="2">
                  <c:v>1.0042230098900012E-2</c:v>
                </c:pt>
                <c:pt idx="3">
                  <c:v>1.1350816835259014E-2</c:v>
                </c:pt>
                <c:pt idx="4">
                  <c:v>1.424370351982801E-2</c:v>
                </c:pt>
                <c:pt idx="5">
                  <c:v>7.3785186720428015</c:v>
                </c:pt>
                <c:pt idx="6">
                  <c:v>-1.3254676870748994E-2</c:v>
                </c:pt>
                <c:pt idx="7">
                  <c:v>-3.1363575178356001E-2</c:v>
                </c:pt>
                <c:pt idx="8">
                  <c:v>0.99382151029749011</c:v>
                </c:pt>
                <c:pt idx="9">
                  <c:v>5.3996008614040969E-2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53-41F1-8D5B-882753CB102C}"/>
            </c:ext>
          </c:extLst>
        </c:ser>
        <c:ser>
          <c:idx val="9"/>
          <c:order val="9"/>
          <c:tx>
            <c:strRef>
              <c:f>exp4_law!$H$41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exp4_law!$AN$41:$AW$41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9-6F53-41F1-8D5B-882753CB102C}"/>
            </c:ext>
          </c:extLst>
        </c:ser>
        <c:ser>
          <c:idx val="10"/>
          <c:order val="10"/>
          <c:tx>
            <c:strRef>
              <c:f>exp4_law!$H$42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exp4_law!$AN$31:$AW$31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exp4_law!$AN$42:$AW$42</c:f>
              <c:numCache>
                <c:formatCode>0.0000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A-6F53-41F1-8D5B-882753CB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exp4_6_adult!$H$32</c:f>
              <c:strCache>
                <c:ptCount val="1"/>
                <c:pt idx="0">
                  <c:v>workclass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exp4_6_adult!$I$32:$R$32</c:f>
              <c:numCache>
                <c:formatCode>0.0000</c:formatCode>
                <c:ptCount val="10"/>
                <c:pt idx="0">
                  <c:v>-4.7888729841489841E-3</c:v>
                </c:pt>
                <c:pt idx="1">
                  <c:v>-4.8399983506809408E-3</c:v>
                </c:pt>
                <c:pt idx="2">
                  <c:v>-2.250317695641102E-2</c:v>
                </c:pt>
                <c:pt idx="3">
                  <c:v>-1.4761869813069997E-2</c:v>
                </c:pt>
                <c:pt idx="4">
                  <c:v>7.0708662122589971E-3</c:v>
                </c:pt>
                <c:pt idx="5">
                  <c:v>-4.6880098619928923E-2</c:v>
                </c:pt>
                <c:pt idx="6">
                  <c:v>5.052745434992012E-3</c:v>
                </c:pt>
                <c:pt idx="7">
                  <c:v>4.6666151657299981E-3</c:v>
                </c:pt>
                <c:pt idx="8">
                  <c:v>5.0525388453619979E-3</c:v>
                </c:pt>
                <c:pt idx="9">
                  <c:v>-3.28183369310023E-2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5-437D-9223-1BABE90C6DB5}"/>
            </c:ext>
          </c:extLst>
        </c:ser>
        <c:ser>
          <c:idx val="1"/>
          <c:order val="1"/>
          <c:tx>
            <c:strRef>
              <c:f>exp4_6_adult!$H$33</c:f>
              <c:strCache>
                <c:ptCount val="1"/>
                <c:pt idx="0">
                  <c:v>fnlwgt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exp4_6_adult!$I$33:$R$33</c:f>
              <c:numCache>
                <c:formatCode>0.0000</c:formatCode>
                <c:ptCount val="10"/>
                <c:pt idx="0">
                  <c:v>4.6717742698190179E-3</c:v>
                </c:pt>
                <c:pt idx="1">
                  <c:v>4.7215624739960216E-3</c:v>
                </c:pt>
                <c:pt idx="2">
                  <c:v>1.2160399092260021E-2</c:v>
                </c:pt>
                <c:pt idx="3">
                  <c:v>4.6871289930740245E-4</c:v>
                </c:pt>
                <c:pt idx="4">
                  <c:v>2.4343030059519877E-3</c:v>
                </c:pt>
                <c:pt idx="5">
                  <c:v>6.8206358373880116E-3</c:v>
                </c:pt>
                <c:pt idx="6">
                  <c:v>4.3806896583309385E-3</c:v>
                </c:pt>
                <c:pt idx="7">
                  <c:v>1.7317119858740182E-3</c:v>
                </c:pt>
                <c:pt idx="8">
                  <c:v>2.0735408812600081E-3</c:v>
                </c:pt>
                <c:pt idx="9">
                  <c:v>5.8207535800924998E-3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5-437D-9223-1BABE90C6DB5}"/>
            </c:ext>
          </c:extLst>
        </c:ser>
        <c:ser>
          <c:idx val="2"/>
          <c:order val="2"/>
          <c:tx>
            <c:strRef>
              <c:f>exp4_6_adult!$H$34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exp4_6_adult!$I$34:$R$34</c:f>
              <c:numCache>
                <c:formatCode>0.0000</c:formatCode>
                <c:ptCount val="10"/>
                <c:pt idx="0">
                  <c:v>3.4973459218640146E-3</c:v>
                </c:pt>
                <c:pt idx="1">
                  <c:v>3.5346068903300276E-3</c:v>
                </c:pt>
                <c:pt idx="2">
                  <c:v>5.3968810668900136E-3</c:v>
                </c:pt>
                <c:pt idx="3">
                  <c:v>-5.103669641347397E-3</c:v>
                </c:pt>
                <c:pt idx="4">
                  <c:v>-3.5127481806601635E-4</c:v>
                </c:pt>
                <c:pt idx="5">
                  <c:v>2.5128822391303096E-2</c:v>
                </c:pt>
                <c:pt idx="6">
                  <c:v>6.1204740501620281E-3</c:v>
                </c:pt>
                <c:pt idx="7">
                  <c:v>-2.6504729047990006E-3</c:v>
                </c:pt>
                <c:pt idx="8">
                  <c:v>3.4107392302510087E-3</c:v>
                </c:pt>
                <c:pt idx="9">
                  <c:v>8.2117638749860944E-4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5-437D-9223-1BABE90C6DB5}"/>
            </c:ext>
          </c:extLst>
        </c:ser>
        <c:ser>
          <c:idx val="3"/>
          <c:order val="3"/>
          <c:tx>
            <c:strRef>
              <c:f>exp4_6_adult!$H$35</c:f>
              <c:strCache>
                <c:ptCount val="1"/>
                <c:pt idx="0">
                  <c:v> education.num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exp4_6_adult!$I$35:$R$35</c:f>
              <c:numCache>
                <c:formatCode>0.0000</c:formatCode>
                <c:ptCount val="10"/>
                <c:pt idx="0">
                  <c:v>4.3589743925487312E-8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5-437D-9223-1BABE90C6DB5}"/>
            </c:ext>
          </c:extLst>
        </c:ser>
        <c:ser>
          <c:idx val="4"/>
          <c:order val="4"/>
          <c:tx>
            <c:strRef>
              <c:f>exp4_6_adult!$H$36</c:f>
              <c:strCache>
                <c:ptCount val="1"/>
                <c:pt idx="0">
                  <c:v>  marital.status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exp4_6_adult!$I$36:$R$36</c:f>
              <c:numCache>
                <c:formatCode>0.0000</c:formatCode>
                <c:ptCount val="10"/>
                <c:pt idx="0">
                  <c:v>3.4812855272229326E-3</c:v>
                </c:pt>
                <c:pt idx="1">
                  <c:v>3.5183751848120171E-3</c:v>
                </c:pt>
                <c:pt idx="2">
                  <c:v>9.7649086084199976E-3</c:v>
                </c:pt>
                <c:pt idx="3">
                  <c:v>1.3822716436769009E-3</c:v>
                </c:pt>
                <c:pt idx="4">
                  <c:v>-2.8088006461370052E-3</c:v>
                </c:pt>
                <c:pt idx="5">
                  <c:v>3.1471312170174071E-2</c:v>
                </c:pt>
                <c:pt idx="6">
                  <c:v>2.0168521694290398E-3</c:v>
                </c:pt>
                <c:pt idx="7">
                  <c:v>-3.4260849930739801E-3</c:v>
                </c:pt>
                <c:pt idx="8">
                  <c:v>2.9558008695700078E-4</c:v>
                </c:pt>
                <c:pt idx="9">
                  <c:v>1.0643035236694298E-2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5-437D-9223-1BABE90C6DB5}"/>
            </c:ext>
          </c:extLst>
        </c:ser>
        <c:ser>
          <c:idx val="5"/>
          <c:order val="5"/>
          <c:tx>
            <c:strRef>
              <c:f>exp4_6_adult!$H$37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exp4_6_adult!$I$37:$R$37</c:f>
              <c:numCache>
                <c:formatCode>0.0000</c:formatCode>
                <c:ptCount val="10"/>
                <c:pt idx="0">
                  <c:v>5.8703431965440034E-3</c:v>
                </c:pt>
                <c:pt idx="1">
                  <c:v>5.9329161359400473E-3</c:v>
                </c:pt>
                <c:pt idx="2">
                  <c:v>-1.5916364883300504E-4</c:v>
                </c:pt>
                <c:pt idx="3">
                  <c:v>-2.2337417834143697E-2</c:v>
                </c:pt>
                <c:pt idx="4">
                  <c:v>1.6216147397591002E-2</c:v>
                </c:pt>
                <c:pt idx="5">
                  <c:v>-8.2196540462777912E-2</c:v>
                </c:pt>
                <c:pt idx="6">
                  <c:v>1.8151669524866021E-2</c:v>
                </c:pt>
                <c:pt idx="7">
                  <c:v>1.626925559505002E-2</c:v>
                </c:pt>
                <c:pt idx="8">
                  <c:v>2.6602207826170038E-3</c:v>
                </c:pt>
                <c:pt idx="9">
                  <c:v>-3.1132775954926098E-2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C5-437D-9223-1BABE90C6DB5}"/>
            </c:ext>
          </c:extLst>
        </c:ser>
        <c:ser>
          <c:idx val="6"/>
          <c:order val="6"/>
          <c:tx>
            <c:strRef>
              <c:f>exp4_6_adult!$H$38</c:f>
              <c:strCache>
                <c:ptCount val="1"/>
                <c:pt idx="0">
                  <c:v>relationship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exp4_6_adult!$I$38:$R$38</c:f>
              <c:numCache>
                <c:formatCode>0.0000</c:formatCode>
                <c:ptCount val="10"/>
                <c:pt idx="0">
                  <c:v>1.2378862068960217E-3</c:v>
                </c:pt>
                <c:pt idx="1">
                  <c:v>1.2510462717360005E-3</c:v>
                </c:pt>
                <c:pt idx="2">
                  <c:v>1.8089731219880223E-3</c:v>
                </c:pt>
                <c:pt idx="3">
                  <c:v>-1.9379883831709965E-3</c:v>
                </c:pt>
                <c:pt idx="4">
                  <c:v>3.1674208003998339E-4</c:v>
                </c:pt>
                <c:pt idx="5">
                  <c:v>8.2912358143890641E-3</c:v>
                </c:pt>
                <c:pt idx="6">
                  <c:v>2.3855240713679393E-3</c:v>
                </c:pt>
                <c:pt idx="7">
                  <c:v>-7.4760495393599857E-4</c:v>
                </c:pt>
                <c:pt idx="8">
                  <c:v>1.7774891866649961E-3</c:v>
                </c:pt>
                <c:pt idx="9">
                  <c:v>-4.5931167345449053E-4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C5-437D-9223-1BABE90C6DB5}"/>
            </c:ext>
          </c:extLst>
        </c:ser>
        <c:ser>
          <c:idx val="7"/>
          <c:order val="7"/>
          <c:tx>
            <c:strRef>
              <c:f>exp4_6_adult!$H$39</c:f>
              <c:strCache>
                <c:ptCount val="1"/>
                <c:pt idx="0">
                  <c:v>capital.gain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exp4_6_adult!$I$39:$R$39</c:f>
              <c:numCache>
                <c:formatCode>0.0000</c:formatCode>
                <c:ptCount val="10"/>
                <c:pt idx="0">
                  <c:v>4.1327947442190149E-3</c:v>
                </c:pt>
                <c:pt idx="1">
                  <c:v>4.1768338334560173E-3</c:v>
                </c:pt>
                <c:pt idx="2">
                  <c:v>3.4061020850277013E-2</c:v>
                </c:pt>
                <c:pt idx="3">
                  <c:v>3.4783727763478801E-2</c:v>
                </c:pt>
                <c:pt idx="4">
                  <c:v>1.7750392913226998E-2</c:v>
                </c:pt>
                <c:pt idx="5">
                  <c:v>-2.8278626306000976E-2</c:v>
                </c:pt>
                <c:pt idx="6">
                  <c:v>-8.4846884369109699E-3</c:v>
                </c:pt>
                <c:pt idx="7">
                  <c:v>1.5585067360914001E-2</c:v>
                </c:pt>
                <c:pt idx="8">
                  <c:v>1.2316354889048003E-2</c:v>
                </c:pt>
                <c:pt idx="9">
                  <c:v>2.1302968992064006E-2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C5-437D-9223-1BABE90C6DB5}"/>
            </c:ext>
          </c:extLst>
        </c:ser>
        <c:ser>
          <c:idx val="8"/>
          <c:order val="8"/>
          <c:tx>
            <c:strRef>
              <c:f>exp4_6_adult!$H$40</c:f>
              <c:strCache>
                <c:ptCount val="1"/>
                <c:pt idx="0">
                  <c:v>capital.loss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exp4_6_adult!$I$40:$R$40</c:f>
              <c:numCache>
                <c:formatCode>0.0000</c:formatCode>
                <c:ptCount val="10"/>
                <c:pt idx="0">
                  <c:v>7.5574208361894879E-4</c:v>
                </c:pt>
                <c:pt idx="1">
                  <c:v>7.6375927781002773E-4</c:v>
                </c:pt>
                <c:pt idx="2">
                  <c:v>5.2085283800801241E-4</c:v>
                </c:pt>
                <c:pt idx="3">
                  <c:v>-2.0301556622399006E-3</c:v>
                </c:pt>
                <c:pt idx="4">
                  <c:v>1.6207976187139761E-3</c:v>
                </c:pt>
                <c:pt idx="5">
                  <c:v>9.3026598184230425E-3</c:v>
                </c:pt>
                <c:pt idx="6">
                  <c:v>2.5223955892069716E-3</c:v>
                </c:pt>
                <c:pt idx="7">
                  <c:v>-6.544173416969945E-4</c:v>
                </c:pt>
                <c:pt idx="8">
                  <c:v>4.3080206513869956E-3</c:v>
                </c:pt>
                <c:pt idx="9">
                  <c:v>-3.3571424206012002E-3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C5-437D-9223-1BABE90C6DB5}"/>
            </c:ext>
          </c:extLst>
        </c:ser>
        <c:ser>
          <c:idx val="9"/>
          <c:order val="9"/>
          <c:tx>
            <c:strRef>
              <c:f>exp4_6_adult!$H$41</c:f>
              <c:strCache>
                <c:ptCount val="1"/>
                <c:pt idx="0">
                  <c:v> hours.per.week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exp4_6_adult!$I$41:$R$41</c:f>
              <c:numCache>
                <c:formatCode>0.0000</c:formatCode>
                <c:ptCount val="10"/>
                <c:pt idx="0">
                  <c:v>-8.6668388499300253E-3</c:v>
                </c:pt>
                <c:pt idx="1">
                  <c:v>-8.7593291856969957E-3</c:v>
                </c:pt>
                <c:pt idx="2">
                  <c:v>-1.0487680873791982E-2</c:v>
                </c:pt>
                <c:pt idx="3">
                  <c:v>1.6119234274535897E-2</c:v>
                </c:pt>
                <c:pt idx="4">
                  <c:v>1.1617789243759946E-3</c:v>
                </c:pt>
                <c:pt idx="5">
                  <c:v>-3.9409317240152952E-2</c:v>
                </c:pt>
                <c:pt idx="6">
                  <c:v>-1.6711060832417024E-2</c:v>
                </c:pt>
                <c:pt idx="7">
                  <c:v>4.4643831312300153E-3</c:v>
                </c:pt>
                <c:pt idx="8">
                  <c:v>-3.8376050017580043E-3</c:v>
                </c:pt>
                <c:pt idx="9">
                  <c:v>8.6673165266820673E-4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C5-437D-9223-1BABE90C6DB5}"/>
            </c:ext>
          </c:extLst>
        </c:ser>
        <c:ser>
          <c:idx val="10"/>
          <c:order val="10"/>
          <c:tx>
            <c:strRef>
              <c:f>exp4_6_adult!$H$42</c:f>
              <c:strCache>
                <c:ptCount val="1"/>
                <c:pt idx="0">
                  <c:v>native.country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exp4_6_adult!$I$31:$R$31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exp4_6_adult!$I$42:$R$42</c:f>
              <c:numCache>
                <c:formatCode>0.0000</c:formatCode>
                <c:ptCount val="10"/>
                <c:pt idx="0">
                  <c:v>5.3201507607203435E-4</c:v>
                </c:pt>
                <c:pt idx="1">
                  <c:v>5.3764584884907762E-4</c:v>
                </c:pt>
                <c:pt idx="2">
                  <c:v>-1.8936582735020191E-3</c:v>
                </c:pt>
                <c:pt idx="3">
                  <c:v>-4.7146472139986961E-3</c:v>
                </c:pt>
                <c:pt idx="4">
                  <c:v>8.8057285642298422E-4</c:v>
                </c:pt>
                <c:pt idx="5">
                  <c:v>-1.7777861529300054E-3</c:v>
                </c:pt>
                <c:pt idx="6">
                  <c:v>3.2051596638500435E-3</c:v>
                </c:pt>
                <c:pt idx="7">
                  <c:v>1.0771708973100758E-4</c:v>
                </c:pt>
                <c:pt idx="8">
                  <c:v>1.1838518508709983E-3</c:v>
                </c:pt>
                <c:pt idx="9">
                  <c:v>-5.0688822310418907E-3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C5-437D-9223-1BABE90C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2.6410399802432795E-2"/>
          <c:y val="5.8716062303179974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exp4_6_adult!$H$32</c:f>
              <c:strCache>
                <c:ptCount val="1"/>
                <c:pt idx="0">
                  <c:v>workclass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exp4_6_adult!$AN$32:$AW$32</c:f>
              <c:numCache>
                <c:formatCode>General</c:formatCode>
                <c:ptCount val="10"/>
                <c:pt idx="0">
                  <c:v>-1.2249025802399949E-3</c:v>
                </c:pt>
                <c:pt idx="1">
                  <c:v>-2.5130879773239689E-3</c:v>
                </c:pt>
                <c:pt idx="2">
                  <c:v>-7.676148350600015E-3</c:v>
                </c:pt>
                <c:pt idx="3">
                  <c:v>-4.2163003995380338E-4</c:v>
                </c:pt>
                <c:pt idx="4">
                  <c:v>5.2123746480739752E-3</c:v>
                </c:pt>
                <c:pt idx="5">
                  <c:v>-1.194216021435901E-2</c:v>
                </c:pt>
                <c:pt idx="6">
                  <c:v>-1.7189082262791811E-4</c:v>
                </c:pt>
                <c:pt idx="7">
                  <c:v>2.4564918878879904E-3</c:v>
                </c:pt>
                <c:pt idx="8">
                  <c:v>5.3900568314972919E-3</c:v>
                </c:pt>
                <c:pt idx="9">
                  <c:v>1.4185516882216809E-2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8-4020-A35E-6F92F77FBE42}"/>
            </c:ext>
          </c:extLst>
        </c:ser>
        <c:ser>
          <c:idx val="1"/>
          <c:order val="1"/>
          <c:tx>
            <c:strRef>
              <c:f>exp4_6_adult!$H$33</c:f>
              <c:strCache>
                <c:ptCount val="1"/>
                <c:pt idx="0">
                  <c:v>fnlwgt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exp4_6_adult!$AN$33:$AW$33</c:f>
              <c:numCache>
                <c:formatCode>General</c:formatCode>
                <c:ptCount val="10"/>
                <c:pt idx="0">
                  <c:v>-1.7835366042699974E-3</c:v>
                </c:pt>
                <c:pt idx="1">
                  <c:v>-3.6591826714540421E-3</c:v>
                </c:pt>
                <c:pt idx="2">
                  <c:v>-9.0851704526599963E-3</c:v>
                </c:pt>
                <c:pt idx="3">
                  <c:v>1.6632689653761981E-3</c:v>
                </c:pt>
                <c:pt idx="4">
                  <c:v>1.1960724145539947E-3</c:v>
                </c:pt>
                <c:pt idx="5">
                  <c:v>-1.7182287620529008E-2</c:v>
                </c:pt>
                <c:pt idx="6">
                  <c:v>-4.4033686939879413E-3</c:v>
                </c:pt>
                <c:pt idx="7">
                  <c:v>2.6609000183079878E-3</c:v>
                </c:pt>
                <c:pt idx="8">
                  <c:v>-2.0476444704527058E-3</c:v>
                </c:pt>
                <c:pt idx="9">
                  <c:v>5.4595703963568054E-3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8-4020-A35E-6F92F77FBE42}"/>
            </c:ext>
          </c:extLst>
        </c:ser>
        <c:ser>
          <c:idx val="2"/>
          <c:order val="2"/>
          <c:tx>
            <c:strRef>
              <c:f>exp4_6_adult!$H$34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exp4_6_adult!$AN$34:$AW$34</c:f>
              <c:numCache>
                <c:formatCode>General</c:formatCode>
                <c:ptCount val="10"/>
                <c:pt idx="0">
                  <c:v>6.6307728129999521E-4</c:v>
                </c:pt>
                <c:pt idx="1">
                  <c:v>1.3602953271659723E-3</c:v>
                </c:pt>
                <c:pt idx="2">
                  <c:v>5.7552152488799801E-3</c:v>
                </c:pt>
                <c:pt idx="3">
                  <c:v>2.0009814746561952E-3</c:v>
                </c:pt>
                <c:pt idx="4">
                  <c:v>-2.1467284892460192E-3</c:v>
                </c:pt>
                <c:pt idx="5">
                  <c:v>1.4429435102960991E-2</c:v>
                </c:pt>
                <c:pt idx="6">
                  <c:v>-4.4818788477951621E-5</c:v>
                </c:pt>
                <c:pt idx="7">
                  <c:v>-3.0990370792819966E-3</c:v>
                </c:pt>
                <c:pt idx="8">
                  <c:v>1.3409409678272893E-3</c:v>
                </c:pt>
                <c:pt idx="9">
                  <c:v>-6.9391350336531904E-3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8-4020-A35E-6F92F77FBE42}"/>
            </c:ext>
          </c:extLst>
        </c:ser>
        <c:ser>
          <c:idx val="3"/>
          <c:order val="3"/>
          <c:tx>
            <c:strRef>
              <c:f>exp4_6_adult!$H$35</c:f>
              <c:strCache>
                <c:ptCount val="1"/>
                <c:pt idx="0">
                  <c:v> education.num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exp4_6_adult!$AN$35:$AW$35</c:f>
              <c:numCache>
                <c:formatCode>General</c:formatCode>
                <c:ptCount val="10"/>
                <c:pt idx="0">
                  <c:v>3.6734689956574584E-8</c:v>
                </c:pt>
                <c:pt idx="1">
                  <c:v>-3.9968028886505635E-15</c:v>
                </c:pt>
                <c:pt idx="2">
                  <c:v>0</c:v>
                </c:pt>
                <c:pt idx="3">
                  <c:v>-3.8025138593411612E-15</c:v>
                </c:pt>
                <c:pt idx="4">
                  <c:v>-6.0229599085914742E-15</c:v>
                </c:pt>
                <c:pt idx="5">
                  <c:v>-8.992806499463768E-15</c:v>
                </c:pt>
                <c:pt idx="6">
                  <c:v>-7.9936057773011271E-15</c:v>
                </c:pt>
                <c:pt idx="7">
                  <c:v>-1.9984014443252818E-15</c:v>
                </c:pt>
                <c:pt idx="8">
                  <c:v>-2.7061686225238191E-15</c:v>
                </c:pt>
                <c:pt idx="9">
                  <c:v>-3.1918911957973251E-15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8-4020-A35E-6F92F77FBE42}"/>
            </c:ext>
          </c:extLst>
        </c:ser>
        <c:ser>
          <c:idx val="4"/>
          <c:order val="4"/>
          <c:tx>
            <c:strRef>
              <c:f>exp4_6_adult!$H$36</c:f>
              <c:strCache>
                <c:ptCount val="1"/>
                <c:pt idx="0">
                  <c:v>  marital.status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exp4_6_adult!$AN$36:$AW$36</c:f>
              <c:numCache>
                <c:formatCode>General</c:formatCode>
                <c:ptCount val="10"/>
                <c:pt idx="0">
                  <c:v>-6.6644607465005112E-4</c:v>
                </c:pt>
                <c:pt idx="1">
                  <c:v>-1.3673574803440003E-3</c:v>
                </c:pt>
                <c:pt idx="2">
                  <c:v>-1.0718094810410014E-2</c:v>
                </c:pt>
                <c:pt idx="3">
                  <c:v>-7.3990657281138017E-3</c:v>
                </c:pt>
                <c:pt idx="4">
                  <c:v>1.2687705773639923E-3</c:v>
                </c:pt>
                <c:pt idx="5">
                  <c:v>-1.7646427805199011E-2</c:v>
                </c:pt>
                <c:pt idx="6">
                  <c:v>3.2377710985119768E-3</c:v>
                </c:pt>
                <c:pt idx="7">
                  <c:v>1.8597632276479981E-3</c:v>
                </c:pt>
                <c:pt idx="8">
                  <c:v>-1.2098635480227021E-3</c:v>
                </c:pt>
                <c:pt idx="9">
                  <c:v>1.1881392748816805E-2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8-4020-A35E-6F92F77FBE42}"/>
            </c:ext>
          </c:extLst>
        </c:ser>
        <c:ser>
          <c:idx val="5"/>
          <c:order val="5"/>
          <c:tx>
            <c:strRef>
              <c:f>exp4_6_adult!$H$37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exp4_6_adult!$AN$37:$AW$37</c:f>
              <c:numCache>
                <c:formatCode>General</c:formatCode>
                <c:ptCount val="10"/>
                <c:pt idx="0">
                  <c:v>1.3590018181809937E-2</c:v>
                </c:pt>
                <c:pt idx="1">
                  <c:v>2.7881233437725972E-2</c:v>
                </c:pt>
                <c:pt idx="2">
                  <c:v>5.8062005009130002E-2</c:v>
                </c:pt>
                <c:pt idx="3">
                  <c:v>-2.7707414704323804E-2</c:v>
                </c:pt>
                <c:pt idx="4">
                  <c:v>7.021163199913999E-3</c:v>
                </c:pt>
                <c:pt idx="5">
                  <c:v>6.3892850775530974E-2</c:v>
                </c:pt>
                <c:pt idx="6">
                  <c:v>4.0163853349372003E-2</c:v>
                </c:pt>
                <c:pt idx="7">
                  <c:v>2.6646739057679947E-3</c:v>
                </c:pt>
                <c:pt idx="8">
                  <c:v>5.669881713107297E-3</c:v>
                </c:pt>
                <c:pt idx="9">
                  <c:v>-1.06654164602632E-2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78-4020-A35E-6F92F77FBE42}"/>
            </c:ext>
          </c:extLst>
        </c:ser>
        <c:ser>
          <c:idx val="6"/>
          <c:order val="6"/>
          <c:tx>
            <c:strRef>
              <c:f>exp4_6_adult!$H$38</c:f>
              <c:strCache>
                <c:ptCount val="1"/>
                <c:pt idx="0">
                  <c:v>relationship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exp4_6_adult!$AN$38:$AW$38</c:f>
              <c:numCache>
                <c:formatCode>General</c:formatCode>
                <c:ptCount val="10"/>
                <c:pt idx="0">
                  <c:v>2.8939821790849973E-2</c:v>
                </c:pt>
                <c:pt idx="1">
                  <c:v>5.9372921584025962E-2</c:v>
                </c:pt>
                <c:pt idx="2">
                  <c:v>0.15295742232450998</c:v>
                </c:pt>
                <c:pt idx="3">
                  <c:v>-2.6487072071733803E-2</c:v>
                </c:pt>
                <c:pt idx="4">
                  <c:v>-6.8423668165760176E-3</c:v>
                </c:pt>
                <c:pt idx="5">
                  <c:v>0.23306031273268102</c:v>
                </c:pt>
                <c:pt idx="6">
                  <c:v>6.4258247640551991E-2</c:v>
                </c:pt>
                <c:pt idx="7">
                  <c:v>-1.4940498842201999E-2</c:v>
                </c:pt>
                <c:pt idx="8">
                  <c:v>9.3754427365972948E-3</c:v>
                </c:pt>
                <c:pt idx="9">
                  <c:v>-5.5259231979693194E-2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8-4020-A35E-6F92F77FBE42}"/>
            </c:ext>
          </c:extLst>
        </c:ser>
        <c:ser>
          <c:idx val="7"/>
          <c:order val="7"/>
          <c:tx>
            <c:strRef>
              <c:f>exp4_6_adult!$H$39</c:f>
              <c:strCache>
                <c:ptCount val="1"/>
                <c:pt idx="0">
                  <c:v>capital.gain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exp4_6_adult!$AN$39:$AW$39</c:f>
              <c:numCache>
                <c:formatCode>General</c:formatCode>
                <c:ptCount val="10"/>
                <c:pt idx="0">
                  <c:v>8.8672377113100387E-3</c:v>
                </c:pt>
                <c:pt idx="1">
                  <c:v>1.8191967467376058E-2</c:v>
                </c:pt>
                <c:pt idx="2">
                  <c:v>8.3789697894239984E-2</c:v>
                </c:pt>
                <c:pt idx="3">
                  <c:v>3.6366347275166196E-2</c:v>
                </c:pt>
                <c:pt idx="4">
                  <c:v>1.2925327295253974E-2</c:v>
                </c:pt>
                <c:pt idx="5">
                  <c:v>7.7804575228681006E-2</c:v>
                </c:pt>
                <c:pt idx="6">
                  <c:v>8.8274131767207553E-4</c:v>
                </c:pt>
                <c:pt idx="7">
                  <c:v>9.3394741790580049E-3</c:v>
                </c:pt>
                <c:pt idx="8">
                  <c:v>8.7082670523872946E-3</c:v>
                </c:pt>
                <c:pt idx="9">
                  <c:v>-5.3984549258633191E-2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78-4020-A35E-6F92F77FBE42}"/>
            </c:ext>
          </c:extLst>
        </c:ser>
        <c:ser>
          <c:idx val="8"/>
          <c:order val="8"/>
          <c:tx>
            <c:strRef>
              <c:f>exp4_6_adult!$H$40</c:f>
              <c:strCache>
                <c:ptCount val="1"/>
                <c:pt idx="0">
                  <c:v>capital.loss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exp4_6_adult!$AN$40:$AW$40</c:f>
              <c:numCache>
                <c:formatCode>General</c:formatCode>
                <c:ptCount val="10"/>
                <c:pt idx="0">
                  <c:v>-2.0276974359000333E-3</c:v>
                </c:pt>
                <c:pt idx="1">
                  <c:v>-4.1601035277339937E-3</c:v>
                </c:pt>
                <c:pt idx="2">
                  <c:v>-1.7640592812020003E-2</c:v>
                </c:pt>
                <c:pt idx="3">
                  <c:v>-6.0509909407838042E-3</c:v>
                </c:pt>
                <c:pt idx="4">
                  <c:v>5.7637458505439831E-3</c:v>
                </c:pt>
                <c:pt idx="5">
                  <c:v>-3.0281209732439002E-2</c:v>
                </c:pt>
                <c:pt idx="6">
                  <c:v>1.1686738625420467E-3</c:v>
                </c:pt>
                <c:pt idx="7">
                  <c:v>4.9416951222879812E-3</c:v>
                </c:pt>
                <c:pt idx="8">
                  <c:v>1.929088942797294E-3</c:v>
                </c:pt>
                <c:pt idx="9">
                  <c:v>2.28529398430668E-2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78-4020-A35E-6F92F77FBE42}"/>
            </c:ext>
          </c:extLst>
        </c:ser>
        <c:ser>
          <c:idx val="9"/>
          <c:order val="9"/>
          <c:tx>
            <c:strRef>
              <c:f>exp4_6_adult!$H$41</c:f>
              <c:strCache>
                <c:ptCount val="1"/>
                <c:pt idx="0">
                  <c:v> hours.per.week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exp4_6_adult!$AN$41:$AW$41</c:f>
              <c:numCache>
                <c:formatCode>General</c:formatCode>
                <c:ptCount val="10"/>
                <c:pt idx="0">
                  <c:v>-2.5509836734700642E-3</c:v>
                </c:pt>
                <c:pt idx="1">
                  <c:v>-5.2336786316640183E-3</c:v>
                </c:pt>
                <c:pt idx="2">
                  <c:v>-3.5571209905040008E-2</c:v>
                </c:pt>
                <c:pt idx="3">
                  <c:v>-2.2059857739713803E-2</c:v>
                </c:pt>
                <c:pt idx="4">
                  <c:v>5.3038784353439949E-3</c:v>
                </c:pt>
                <c:pt idx="5">
                  <c:v>-5.1325038066969003E-2</c:v>
                </c:pt>
                <c:pt idx="6">
                  <c:v>9.889410774002072E-3</c:v>
                </c:pt>
                <c:pt idx="7">
                  <c:v>3.8308234320479917E-3</c:v>
                </c:pt>
                <c:pt idx="8">
                  <c:v>2.0138457354272887E-3</c:v>
                </c:pt>
                <c:pt idx="9">
                  <c:v>4.2122609036786801E-2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78-4020-A35E-6F92F77FBE42}"/>
            </c:ext>
          </c:extLst>
        </c:ser>
        <c:ser>
          <c:idx val="10"/>
          <c:order val="10"/>
          <c:tx>
            <c:strRef>
              <c:f>exp4_6_adult!$H$42</c:f>
              <c:strCache>
                <c:ptCount val="1"/>
                <c:pt idx="0">
                  <c:v>native.country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exp4_6_adult!$AN$31:$AW$31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exp4_6_adult!$AN$42:$AW$42</c:f>
              <c:numCache>
                <c:formatCode>General</c:formatCode>
                <c:ptCount val="10"/>
                <c:pt idx="0">
                  <c:v>-1.6695135517099668E-3</c:v>
                </c:pt>
                <c:pt idx="1">
                  <c:v>-3.4252527460939541E-3</c:v>
                </c:pt>
                <c:pt idx="2">
                  <c:v>-3.6198726022400041E-3</c:v>
                </c:pt>
                <c:pt idx="3">
                  <c:v>6.8744749920361947E-3</c:v>
                </c:pt>
                <c:pt idx="4">
                  <c:v>1.8427507076539951E-3</c:v>
                </c:pt>
                <c:pt idx="5">
                  <c:v>-9.6650367865490083E-3</c:v>
                </c:pt>
                <c:pt idx="6">
                  <c:v>-6.8765878538880054E-3</c:v>
                </c:pt>
                <c:pt idx="7">
                  <c:v>2.6458658787579803E-3</c:v>
                </c:pt>
                <c:pt idx="8">
                  <c:v>-5.4644082027270613E-4</c:v>
                </c:pt>
                <c:pt idx="9">
                  <c:v>6.8260824241681006E-4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78-4020-A35E-6F92F77F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8016275830225578E-2"/>
          <c:y val="4.9117143711964191E-2"/>
          <c:w val="0.97676324279566062"/>
          <c:h val="0.77125616873195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exp4_6_adult!$H$32</c:f>
              <c:strCache>
                <c:ptCount val="1"/>
                <c:pt idx="0">
                  <c:v>workclass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exp4_6_adult!$BL$32:$BU$32</c:f>
              <c:numCache>
                <c:formatCode>General</c:formatCode>
                <c:ptCount val="10"/>
                <c:pt idx="0">
                  <c:v>-1.8611330000000148E-3</c:v>
                </c:pt>
                <c:pt idx="1">
                  <c:v>-1.147211893391098E-2</c:v>
                </c:pt>
                <c:pt idx="2">
                  <c:v>-1.5718718233295043E-3</c:v>
                </c:pt>
                <c:pt idx="3">
                  <c:v>1.6328523392849403E-2</c:v>
                </c:pt>
                <c:pt idx="4">
                  <c:v>-1.4898092663967882E-3</c:v>
                </c:pt>
                <c:pt idx="5">
                  <c:v>-2.392314161905898E-3</c:v>
                </c:pt>
                <c:pt idx="6">
                  <c:v>-3.1218936509439021E-2</c:v>
                </c:pt>
                <c:pt idx="7">
                  <c:v>3.8259163302219179E-4</c:v>
                </c:pt>
                <c:pt idx="8">
                  <c:v>-1.6773081666126011E-3</c:v>
                </c:pt>
                <c:pt idx="9">
                  <c:v>7.2068490667105811E-3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A-4CCA-934B-695D7AAE2748}"/>
            </c:ext>
          </c:extLst>
        </c:ser>
        <c:ser>
          <c:idx val="1"/>
          <c:order val="1"/>
          <c:tx>
            <c:strRef>
              <c:f>exp4_6_adult!$H$33</c:f>
              <c:strCache>
                <c:ptCount val="1"/>
                <c:pt idx="0">
                  <c:v>fnlwgt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exp4_6_adult!$BL$33:$BU$33</c:f>
              <c:numCache>
                <c:formatCode>0.0000</c:formatCode>
                <c:ptCount val="10"/>
                <c:pt idx="0">
                  <c:v>1.3261079999999925E-3</c:v>
                </c:pt>
                <c:pt idx="1">
                  <c:v>8.1737010660890008E-3</c:v>
                </c:pt>
                <c:pt idx="2">
                  <c:v>3.7314981766704974E-3</c:v>
                </c:pt>
                <c:pt idx="3">
                  <c:v>-9.4864876071505955E-3</c:v>
                </c:pt>
                <c:pt idx="4">
                  <c:v>1.7866387336031991E-3</c:v>
                </c:pt>
                <c:pt idx="5">
                  <c:v>4.0249758380941081E-3</c:v>
                </c:pt>
                <c:pt idx="6">
                  <c:v>2.1899481490560979E-2</c:v>
                </c:pt>
                <c:pt idx="7">
                  <c:v>3.6099163302219517E-4</c:v>
                </c:pt>
                <c:pt idx="8" formatCode="General">
                  <c:v>1.6211018333874005E-3</c:v>
                </c:pt>
                <c:pt idx="9" formatCode="General">
                  <c:v>5.6313670667105806E-3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A-4CCA-934B-695D7AAE2748}"/>
            </c:ext>
          </c:extLst>
        </c:ser>
        <c:ser>
          <c:idx val="2"/>
          <c:order val="2"/>
          <c:tx>
            <c:strRef>
              <c:f>exp4_6_adult!$H$34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exp4_6_adult!$BL$34:$BU$34</c:f>
              <c:numCache>
                <c:formatCode>0.0000</c:formatCode>
                <c:ptCount val="10"/>
                <c:pt idx="0">
                  <c:v>2.2272050000000654E-3</c:v>
                </c:pt>
                <c:pt idx="1">
                  <c:v>1.3727972066089E-2</c:v>
                </c:pt>
                <c:pt idx="2">
                  <c:v>-7.3347458233294985E-3</c:v>
                </c:pt>
                <c:pt idx="3">
                  <c:v>-2.9501375607150604E-2</c:v>
                </c:pt>
                <c:pt idx="4">
                  <c:v>4.935672733603208E-3</c:v>
                </c:pt>
                <c:pt idx="5">
                  <c:v>-8.2422711619059008E-3</c:v>
                </c:pt>
                <c:pt idx="6">
                  <c:v>5.6597930490560999E-2</c:v>
                </c:pt>
                <c:pt idx="7">
                  <c:v>1.6759163302219882E-4</c:v>
                </c:pt>
                <c:pt idx="8" formatCode="General">
                  <c:v>5.982111833387399E-3</c:v>
                </c:pt>
                <c:pt idx="9" formatCode="General">
                  <c:v>2.8130281066710582E-2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A-4CCA-934B-695D7AAE2748}"/>
            </c:ext>
          </c:extLst>
        </c:ser>
        <c:ser>
          <c:idx val="3"/>
          <c:order val="3"/>
          <c:tx>
            <c:strRef>
              <c:f>exp4_6_adult!$H$35</c:f>
              <c:strCache>
                <c:ptCount val="1"/>
                <c:pt idx="0">
                  <c:v> education.num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exp4_6_adult!$BL$35:$BU$35</c:f>
              <c:numCache>
                <c:formatCode>0.0000</c:formatCode>
                <c:ptCount val="10"/>
                <c:pt idx="0">
                  <c:v>4.7000000003016851E-8</c:v>
                </c:pt>
                <c:pt idx="1">
                  <c:v>6.6089023142978931E-11</c:v>
                </c:pt>
                <c:pt idx="2">
                  <c:v>1.7667049767577936E-10</c:v>
                </c:pt>
                <c:pt idx="3">
                  <c:v>3.9284940578365735E-10</c:v>
                </c:pt>
                <c:pt idx="4">
                  <c:v>-2.6639679351347922E-10</c:v>
                </c:pt>
                <c:pt idx="5">
                  <c:v>-1.6190590534925775E-10</c:v>
                </c:pt>
                <c:pt idx="6">
                  <c:v>4.9056098072597365E-10</c:v>
                </c:pt>
                <c:pt idx="7">
                  <c:v>-8.3669778050410315E-9</c:v>
                </c:pt>
                <c:pt idx="8" formatCode="General">
                  <c:v>-8.1666126014456886E-9</c:v>
                </c:pt>
                <c:pt idx="9" formatCode="General">
                  <c:v>6.6710579985432283E-11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A-4CCA-934B-695D7AAE2748}"/>
            </c:ext>
          </c:extLst>
        </c:ser>
        <c:ser>
          <c:idx val="4"/>
          <c:order val="4"/>
          <c:tx>
            <c:strRef>
              <c:f>exp4_6_adult!$H$36</c:f>
              <c:strCache>
                <c:ptCount val="1"/>
                <c:pt idx="0">
                  <c:v>  marital.status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exp4_6_adult!$BL$36:$BU$36</c:f>
              <c:numCache>
                <c:formatCode>0.0000</c:formatCode>
                <c:ptCount val="10"/>
                <c:pt idx="0">
                  <c:v>1.2694779999999906E-3</c:v>
                </c:pt>
                <c:pt idx="1">
                  <c:v>7.8246370660889908E-3</c:v>
                </c:pt>
                <c:pt idx="2">
                  <c:v>5.3010871766705006E-3</c:v>
                </c:pt>
                <c:pt idx="3">
                  <c:v>-7.3887896071506004E-3</c:v>
                </c:pt>
                <c:pt idx="4">
                  <c:v>9.5372073360321108E-4</c:v>
                </c:pt>
                <c:pt idx="5">
                  <c:v>6.4182618380941026E-3</c:v>
                </c:pt>
                <c:pt idx="6">
                  <c:v>1.7690097490560996E-2</c:v>
                </c:pt>
                <c:pt idx="7">
                  <c:v>-7.9508366977801281E-5</c:v>
                </c:pt>
                <c:pt idx="8" formatCode="General">
                  <c:v>1.0319918333874037E-3</c:v>
                </c:pt>
                <c:pt idx="9" formatCode="General">
                  <c:v>2.4118920667105803E-3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A-4CCA-934B-695D7AAE2748}"/>
            </c:ext>
          </c:extLst>
        </c:ser>
        <c:ser>
          <c:idx val="5"/>
          <c:order val="5"/>
          <c:tx>
            <c:strRef>
              <c:f>exp4_6_adult!$H$37</c:f>
              <c:strCache>
                <c:ptCount val="1"/>
                <c:pt idx="0">
                  <c:v> occupation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exp4_6_adult!$BL$37:$BU$37</c:f>
              <c:numCache>
                <c:formatCode>0.0000</c:formatCode>
                <c:ptCount val="10"/>
                <c:pt idx="0">
                  <c:v>6.9975349999999992E-3</c:v>
                </c:pt>
                <c:pt idx="1">
                  <c:v>4.3131782066089031E-2</c:v>
                </c:pt>
                <c:pt idx="2">
                  <c:v>3.1022253176670497E-2</c:v>
                </c:pt>
                <c:pt idx="3">
                  <c:v>-4.1553653607150604E-2</c:v>
                </c:pt>
                <c:pt idx="4">
                  <c:v>8.8344007336032121E-3</c:v>
                </c:pt>
                <c:pt idx="5">
                  <c:v>3.2774973838094107E-2</c:v>
                </c:pt>
                <c:pt idx="6">
                  <c:v>0.10229027149056097</c:v>
                </c:pt>
                <c:pt idx="7">
                  <c:v>1.7031916330221969E-3</c:v>
                </c:pt>
                <c:pt idx="8" formatCode="General">
                  <c:v>8.6505618333874018E-3</c:v>
                </c:pt>
                <c:pt idx="9" formatCode="General">
                  <c:v>1.8452835066710579E-2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CA-4CCA-934B-695D7AAE2748}"/>
            </c:ext>
          </c:extLst>
        </c:ser>
        <c:ser>
          <c:idx val="6"/>
          <c:order val="6"/>
          <c:tx>
            <c:strRef>
              <c:f>exp4_6_adult!$H$38</c:f>
              <c:strCache>
                <c:ptCount val="1"/>
                <c:pt idx="0">
                  <c:v>relationship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exp4_6_adult!$BL$38:$BU$38</c:f>
              <c:numCache>
                <c:formatCode>0.0000</c:formatCode>
                <c:ptCount val="10"/>
                <c:pt idx="0">
                  <c:v>5.2284060000000743E-3</c:v>
                </c:pt>
                <c:pt idx="1">
                  <c:v>3.2227058066088998E-2</c:v>
                </c:pt>
                <c:pt idx="2">
                  <c:v>3.3022788176670495E-2</c:v>
                </c:pt>
                <c:pt idx="3">
                  <c:v>-2.0389620607150605E-2</c:v>
                </c:pt>
                <c:pt idx="4">
                  <c:v>1.7866387336031991E-3</c:v>
                </c:pt>
                <c:pt idx="5">
                  <c:v>4.3555462838094097E-2</c:v>
                </c:pt>
                <c:pt idx="6">
                  <c:v>6.1682575490560998E-2</c:v>
                </c:pt>
                <c:pt idx="7">
                  <c:v>-2.5781083669778049E-3</c:v>
                </c:pt>
                <c:pt idx="8" formatCode="General">
                  <c:v>5.0355518333874E-3</c:v>
                </c:pt>
                <c:pt idx="9" formatCode="General">
                  <c:v>7.8075106671058009E-4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A-4CCA-934B-695D7AAE2748}"/>
            </c:ext>
          </c:extLst>
        </c:ser>
        <c:ser>
          <c:idx val="7"/>
          <c:order val="7"/>
          <c:tx>
            <c:strRef>
              <c:f>exp4_6_adult!$H$39</c:f>
              <c:strCache>
                <c:ptCount val="1"/>
                <c:pt idx="0">
                  <c:v>capital.gain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exp4_6_adult!$BL$39:$BU$39</c:f>
              <c:numCache>
                <c:formatCode>0.0000</c:formatCode>
                <c:ptCount val="10"/>
                <c:pt idx="0">
                  <c:v>5.9322139999999912E-3</c:v>
                </c:pt>
                <c:pt idx="1">
                  <c:v>3.6565257066088985E-2</c:v>
                </c:pt>
                <c:pt idx="2">
                  <c:v>8.5871913176670492E-2</c:v>
                </c:pt>
                <c:pt idx="3">
                  <c:v>2.6424824392849405E-2</c:v>
                </c:pt>
                <c:pt idx="4">
                  <c:v>3.3526137336032102E-3</c:v>
                </c:pt>
                <c:pt idx="5">
                  <c:v>8.76345508380941E-2</c:v>
                </c:pt>
                <c:pt idx="6">
                  <c:v>2.6261422490560959E-2</c:v>
                </c:pt>
                <c:pt idx="7">
                  <c:v>5.564916330221964E-4</c:v>
                </c:pt>
                <c:pt idx="8" formatCode="General">
                  <c:v>5.2841418333873999E-3</c:v>
                </c:pt>
                <c:pt idx="9" formatCode="General">
                  <c:v>5.5697180066710573E-2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CA-4CCA-934B-695D7AAE2748}"/>
            </c:ext>
          </c:extLst>
        </c:ser>
        <c:ser>
          <c:idx val="8"/>
          <c:order val="8"/>
          <c:tx>
            <c:strRef>
              <c:f>exp4_6_adult!$H$40</c:f>
              <c:strCache>
                <c:ptCount val="1"/>
                <c:pt idx="0">
                  <c:v>capital.loss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exp4_6_adult!$BL$40:$BU$40</c:f>
              <c:numCache>
                <c:formatCode>0.0000</c:formatCode>
                <c:ptCount val="10"/>
                <c:pt idx="0">
                  <c:v>5.4062300000001784E-4</c:v>
                </c:pt>
                <c:pt idx="1">
                  <c:v>3.3320550660890236E-3</c:v>
                </c:pt>
                <c:pt idx="2">
                  <c:v>3.4672612176670503E-2</c:v>
                </c:pt>
                <c:pt idx="3">
                  <c:v>2.8258790392849398E-2</c:v>
                </c:pt>
                <c:pt idx="4">
                  <c:v>-4.6491842663967942E-3</c:v>
                </c:pt>
                <c:pt idx="5">
                  <c:v>4.35281958380941E-2</c:v>
                </c:pt>
                <c:pt idx="6">
                  <c:v>-3.2469022509439005E-2</c:v>
                </c:pt>
                <c:pt idx="7">
                  <c:v>-2.3860083669778043E-3</c:v>
                </c:pt>
                <c:pt idx="8" formatCode="General">
                  <c:v>-2.4339781666125986E-3</c:v>
                </c:pt>
                <c:pt idx="9" formatCode="General">
                  <c:v>3.824718006671058E-2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CA-4CCA-934B-695D7AAE2748}"/>
            </c:ext>
          </c:extLst>
        </c:ser>
        <c:ser>
          <c:idx val="9"/>
          <c:order val="9"/>
          <c:tx>
            <c:strRef>
              <c:f>exp4_6_adult!$H$41</c:f>
              <c:strCache>
                <c:ptCount val="1"/>
                <c:pt idx="0">
                  <c:v> hours.per.week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exp4_6_adult!$BL$41:$BU$41</c:f>
              <c:numCache>
                <c:formatCode>0.0000</c:formatCode>
                <c:ptCount val="10"/>
                <c:pt idx="0">
                  <c:v>6.3747840000000222E-3</c:v>
                </c:pt>
                <c:pt idx="1">
                  <c:v>3.9293213066089017E-2</c:v>
                </c:pt>
                <c:pt idx="2">
                  <c:v>4.6757526176670491E-2</c:v>
                </c:pt>
                <c:pt idx="3">
                  <c:v>-1.8479532607150601E-2</c:v>
                </c:pt>
                <c:pt idx="4">
                  <c:v>4.9915273360320866E-4</c:v>
                </c:pt>
                <c:pt idx="5">
                  <c:v>6.3511850838094103E-2</c:v>
                </c:pt>
                <c:pt idx="6">
                  <c:v>6.6810919490561005E-2</c:v>
                </c:pt>
                <c:pt idx="7">
                  <c:v>-4.4697083669777982E-3</c:v>
                </c:pt>
                <c:pt idx="8" formatCode="General">
                  <c:v>5.824971833387399E-3</c:v>
                </c:pt>
                <c:pt idx="9" formatCode="General">
                  <c:v>1.078830006671058E-2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CA-4CCA-934B-695D7AAE2748}"/>
            </c:ext>
          </c:extLst>
        </c:ser>
        <c:ser>
          <c:idx val="10"/>
          <c:order val="10"/>
          <c:tx>
            <c:strRef>
              <c:f>exp4_6_adult!$H$42</c:f>
              <c:strCache>
                <c:ptCount val="1"/>
                <c:pt idx="0">
                  <c:v>native.country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exp4_6_adult!$BL$31:$BU$31</c:f>
              <c:strCache>
                <c:ptCount val="10"/>
                <c:pt idx="0">
                  <c:v>Demographic parity</c:v>
                </c:pt>
                <c:pt idx="1">
                  <c:v>Proportional parity</c:v>
                </c:pt>
                <c:pt idx="2">
                  <c:v>Equalized odds</c:v>
                </c:pt>
                <c:pt idx="3">
                  <c:v>Predictive rate parity</c:v>
                </c:pt>
                <c:pt idx="4">
                  <c:v>Accuracy parity</c:v>
                </c:pt>
                <c:pt idx="5">
                  <c:v>False negative rate parity</c:v>
                </c:pt>
                <c:pt idx="6">
                  <c:v>False positive rate parity</c:v>
                </c:pt>
                <c:pt idx="7">
                  <c:v>Negative predictive value parity</c:v>
                </c:pt>
                <c:pt idx="8">
                  <c:v>Specificity parity</c:v>
                </c:pt>
                <c:pt idx="9">
                  <c:v>Matthews correlation coefficient comparison</c:v>
                </c:pt>
              </c:strCache>
            </c:strRef>
          </c:cat>
          <c:val>
            <c:numRef>
              <c:f>exp4_6_adult!$BL$42:$BU$42</c:f>
              <c:numCache>
                <c:formatCode>0.0000</c:formatCode>
                <c:ptCount val="10"/>
                <c:pt idx="0">
                  <c:v>2.0526570000000133E-3</c:v>
                </c:pt>
                <c:pt idx="1">
                  <c:v>1.2652074066088981E-2</c:v>
                </c:pt>
                <c:pt idx="2">
                  <c:v>6.0839251766704947E-3</c:v>
                </c:pt>
                <c:pt idx="3">
                  <c:v>-1.4497808607150595E-2</c:v>
                </c:pt>
                <c:pt idx="4">
                  <c:v>2.0740687336032043E-3</c:v>
                </c:pt>
                <c:pt idx="5">
                  <c:v>7.6189068380941027E-3</c:v>
                </c:pt>
                <c:pt idx="6">
                  <c:v>3.2926332490560983E-2</c:v>
                </c:pt>
                <c:pt idx="7">
                  <c:v>-1.1280836697780128E-4</c:v>
                </c:pt>
                <c:pt idx="8" formatCode="General">
                  <c:v>2.4311918333874E-3</c:v>
                </c:pt>
                <c:pt idx="9" formatCode="General">
                  <c:v>7.6488060667105808E-3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CA-4CCA-934B-695D7AAE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471"/>
        <c:axId val="69233919"/>
      </c:barChart>
      <c:catAx>
        <c:axId val="2473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233919"/>
        <c:crosses val="autoZero"/>
        <c:auto val="1"/>
        <c:lblAlgn val="ctr"/>
        <c:lblOffset val="100"/>
        <c:noMultiLvlLbl val="0"/>
      </c:catAx>
      <c:valAx>
        <c:axId val="6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3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9089424952086"/>
          <c:y val="0.84691918183721859"/>
          <c:w val="0.82699222832267738"/>
          <c:h val="0.1468695980419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1958582</xdr:colOff>
      <xdr:row>59</xdr:row>
      <xdr:rowOff>126324</xdr:rowOff>
    </xdr:from>
    <xdr:to>
      <xdr:col>18</xdr:col>
      <xdr:colOff>235528</xdr:colOff>
      <xdr:row>98</xdr:row>
      <xdr:rowOff>606829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8779D-7452-4DEE-96EE-24A3A4A7E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154131</xdr:colOff>
      <xdr:row>61</xdr:row>
      <xdr:rowOff>28402</xdr:rowOff>
    </xdr:from>
    <xdr:to>
      <xdr:col>49</xdr:col>
      <xdr:colOff>366557</xdr:colOff>
      <xdr:row>99</xdr:row>
      <xdr:rowOff>48936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DD5778-13D1-4135-B7CA-8B0F8F8A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2332654</xdr:colOff>
      <xdr:row>47</xdr:row>
      <xdr:rowOff>1633</xdr:rowOff>
    </xdr:from>
    <xdr:to>
      <xdr:col>19</xdr:col>
      <xdr:colOff>0</xdr:colOff>
      <xdr:row>88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51E786-AF04-41F9-9541-E1F359526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</xdr:colOff>
      <xdr:row>49</xdr:row>
      <xdr:rowOff>83820</xdr:rowOff>
    </xdr:from>
    <xdr:to>
      <xdr:col>49</xdr:col>
      <xdr:colOff>269576</xdr:colOff>
      <xdr:row>91</xdr:row>
      <xdr:rowOff>21227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9CAEE4-A903-41B6-AD0A-AA6BFC035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2332654</xdr:colOff>
      <xdr:row>47</xdr:row>
      <xdr:rowOff>1633</xdr:rowOff>
    </xdr:from>
    <xdr:to>
      <xdr:col>19</xdr:col>
      <xdr:colOff>0</xdr:colOff>
      <xdr:row>88</xdr:row>
      <xdr:rowOff>121920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EC9C9F-230D-5577-2E3E-F90B64FF8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</xdr:colOff>
      <xdr:row>49</xdr:row>
      <xdr:rowOff>83820</xdr:rowOff>
    </xdr:from>
    <xdr:to>
      <xdr:col>49</xdr:col>
      <xdr:colOff>269576</xdr:colOff>
      <xdr:row>91</xdr:row>
      <xdr:rowOff>21227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C8DB9E-E668-4B57-97B5-C3D562B23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576146</xdr:colOff>
      <xdr:row>52</xdr:row>
      <xdr:rowOff>0</xdr:rowOff>
    </xdr:from>
    <xdr:to>
      <xdr:col>79</xdr:col>
      <xdr:colOff>378578</xdr:colOff>
      <xdr:row>93</xdr:row>
      <xdr:rowOff>114340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C4916C-D218-475F-960A-731BA3740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EA1B-1A88-4F7A-BD2D-A63067AA07FD}">
  <dimension ref="A1:BE113"/>
  <sheetViews>
    <sheetView zoomScale="39" zoomScaleNormal="55" workbookViewId="0">
      <selection activeCell="Y54" sqref="Y54"/>
    </sheetView>
  </sheetViews>
  <sheetFormatPr defaultRowHeight="14.4" x14ac:dyDescent="0.3"/>
  <cols>
    <col min="1" max="1" width="49.21875" customWidth="1"/>
    <col min="2" max="2" width="11.44140625" bestFit="1" customWidth="1"/>
    <col min="3" max="3" width="12.77734375" bestFit="1" customWidth="1"/>
    <col min="4" max="4" width="10.88671875" bestFit="1" customWidth="1"/>
    <col min="7" max="7" width="13.5546875" bestFit="1" customWidth="1"/>
    <col min="8" max="8" width="9.44140625" bestFit="1" customWidth="1"/>
    <col min="9" max="9" width="14.44140625" bestFit="1" customWidth="1"/>
    <col min="10" max="13" width="9.44140625" bestFit="1" customWidth="1"/>
    <col min="14" max="16" width="9.5546875" bestFit="1" customWidth="1"/>
    <col min="17" max="17" width="9.33203125" bestFit="1" customWidth="1"/>
    <col min="18" max="18" width="14" bestFit="1" customWidth="1"/>
    <col min="22" max="22" width="8.88671875" customWidth="1"/>
    <col min="23" max="23" width="9" customWidth="1"/>
    <col min="24" max="24" width="11.5546875" customWidth="1"/>
    <col min="25" max="28" width="11.109375" bestFit="1" customWidth="1"/>
    <col min="29" max="29" width="10.77734375" bestFit="1" customWidth="1"/>
    <col min="30" max="30" width="11.109375" bestFit="1" customWidth="1"/>
    <col min="31" max="31" width="10.77734375" bestFit="1" customWidth="1"/>
    <col min="32" max="34" width="11.109375" bestFit="1" customWidth="1"/>
    <col min="36" max="36" width="9" bestFit="1" customWidth="1"/>
    <col min="40" max="40" width="14.33203125" bestFit="1" customWidth="1"/>
    <col min="41" max="41" width="13.88671875" bestFit="1" customWidth="1"/>
    <col min="42" max="42" width="13.33203125" bestFit="1" customWidth="1"/>
    <col min="43" max="46" width="15.109375" bestFit="1" customWidth="1"/>
    <col min="47" max="47" width="14" bestFit="1" customWidth="1"/>
    <col min="48" max="49" width="15.109375" bestFit="1" customWidth="1"/>
    <col min="50" max="51" width="9" bestFit="1" customWidth="1"/>
    <col min="64" max="71" width="9.109375" bestFit="1" customWidth="1"/>
    <col min="72" max="72" width="15" bestFit="1" customWidth="1"/>
    <col min="73" max="73" width="14.33203125" bestFit="1" customWidth="1"/>
  </cols>
  <sheetData>
    <row r="1" spans="1:57" ht="23.4" x14ac:dyDescent="0.3">
      <c r="A1" s="1" t="s">
        <v>0</v>
      </c>
      <c r="B1" s="85" t="s">
        <v>10</v>
      </c>
      <c r="C1" s="86"/>
      <c r="L1" t="s">
        <v>245</v>
      </c>
      <c r="AB1" t="s">
        <v>245</v>
      </c>
      <c r="AR1" t="s">
        <v>234</v>
      </c>
    </row>
    <row r="2" spans="1:57" ht="15.6" x14ac:dyDescent="0.35">
      <c r="A2" s="21" t="s">
        <v>15</v>
      </c>
      <c r="B2" s="3" t="s">
        <v>291</v>
      </c>
      <c r="C2" s="4" t="s">
        <v>63</v>
      </c>
      <c r="D2" t="s">
        <v>286</v>
      </c>
    </row>
    <row r="3" spans="1:57" ht="62.4" x14ac:dyDescent="0.3">
      <c r="A3" s="22" t="s">
        <v>216</v>
      </c>
      <c r="B3" s="18">
        <v>0.6</v>
      </c>
      <c r="C3" s="18">
        <v>0.3</v>
      </c>
      <c r="D3" s="18">
        <v>0.3</v>
      </c>
      <c r="I3" s="27" t="s">
        <v>216</v>
      </c>
      <c r="J3" s="28" t="s">
        <v>217</v>
      </c>
      <c r="K3" s="27" t="s">
        <v>218</v>
      </c>
      <c r="L3" s="28" t="s">
        <v>219</v>
      </c>
      <c r="M3" s="27" t="s">
        <v>220</v>
      </c>
      <c r="N3" s="28" t="s">
        <v>221</v>
      </c>
      <c r="O3" s="27" t="s">
        <v>222</v>
      </c>
      <c r="P3" s="28" t="s">
        <v>223</v>
      </c>
      <c r="Q3" s="27" t="s">
        <v>224</v>
      </c>
      <c r="R3" s="28" t="s">
        <v>225</v>
      </c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</row>
    <row r="4" spans="1:57" ht="15.6" x14ac:dyDescent="0.3">
      <c r="A4" s="23" t="s">
        <v>217</v>
      </c>
      <c r="B4" s="19">
        <v>0.70526315789473704</v>
      </c>
      <c r="C4" s="19">
        <v>0.42121212121212098</v>
      </c>
      <c r="D4" s="19">
        <v>0.42121212121212098</v>
      </c>
      <c r="G4" s="29"/>
      <c r="H4" s="24" t="s">
        <v>292</v>
      </c>
      <c r="I4" s="55">
        <v>0.25</v>
      </c>
      <c r="J4" s="55">
        <v>0.52272727272727304</v>
      </c>
      <c r="K4" s="55">
        <v>0.32193158953722301</v>
      </c>
      <c r="L4" s="55">
        <v>0.14285714285714299</v>
      </c>
      <c r="M4" s="55">
        <v>0.12418300653594801</v>
      </c>
      <c r="N4" s="55">
        <v>3.4144259496372197E-2</v>
      </c>
      <c r="O4" s="55">
        <v>0.63690476190476197</v>
      </c>
      <c r="P4" s="55">
        <v>0.20828828828828799</v>
      </c>
      <c r="Q4" s="55">
        <v>0.30984555984556</v>
      </c>
      <c r="R4" s="55">
        <v>0.52432126210564001</v>
      </c>
      <c r="Y4" s="38">
        <f>(I4-$D$3)</f>
        <v>-4.9999999999999989E-2</v>
      </c>
      <c r="Z4" s="38">
        <f>(J4-$D$4)</f>
        <v>0.10151515151515206</v>
      </c>
      <c r="AA4" s="38">
        <f>(K4-$D$5)</f>
        <v>-9.1800804828974014E-2</v>
      </c>
      <c r="AB4" s="38">
        <f>(L4-$D$6)</f>
        <v>0.12500000000000008</v>
      </c>
      <c r="AC4" s="38">
        <f>(M4-$D$7)</f>
        <v>7.4537616465026102E-2</v>
      </c>
      <c r="AD4" s="38">
        <f>(N4-$D$8)</f>
        <v>-1.6776650579467506E-2</v>
      </c>
      <c r="AE4" s="38">
        <f>(O4-$D$9)</f>
        <v>0.24553571428571397</v>
      </c>
      <c r="AF4" s="38">
        <f>(P4-$D$10)</f>
        <v>1.2922545444126993E-2</v>
      </c>
      <c r="AG4" s="38">
        <f>(Q4-$D$11)</f>
        <v>6.8501681404909975E-3</v>
      </c>
      <c r="AH4" s="38">
        <f>(R4-$D$12)</f>
        <v>0.28501059649270999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</row>
    <row r="5" spans="1:57" ht="15.6" x14ac:dyDescent="0.3">
      <c r="A5" s="22" t="s">
        <v>218</v>
      </c>
      <c r="B5" s="18">
        <v>1.1411764705882399</v>
      </c>
      <c r="C5" s="18">
        <v>0.41373239436619702</v>
      </c>
      <c r="D5" s="18">
        <v>0.41373239436619702</v>
      </c>
      <c r="G5" s="29"/>
      <c r="H5" s="24" t="s">
        <v>293</v>
      </c>
      <c r="I5" s="55">
        <v>0.22500000000000001</v>
      </c>
      <c r="J5" s="55">
        <v>0.57348484848484804</v>
      </c>
      <c r="K5" s="55">
        <v>0.57249378624689296</v>
      </c>
      <c r="L5" s="55">
        <v>1.32827324478177E-2</v>
      </c>
      <c r="M5" s="55">
        <v>4.70006184291899E-2</v>
      </c>
      <c r="N5" s="55">
        <v>7.544491756742E-2</v>
      </c>
      <c r="O5" s="55">
        <v>0.53726708074534202</v>
      </c>
      <c r="P5" s="55">
        <v>0.26011029411764702</v>
      </c>
      <c r="Q5" s="55">
        <v>0.38616071428571402</v>
      </c>
      <c r="R5" s="55">
        <v>0.32510409049710798</v>
      </c>
      <c r="Y5" s="38">
        <f t="shared" ref="Y5:Y11" si="0">(I5-$D$3)</f>
        <v>-7.4999999999999983E-2</v>
      </c>
      <c r="Z5" s="38">
        <f t="shared" ref="Z5:Z12" si="1">(J5-$D$4)</f>
        <v>0.15227272727272706</v>
      </c>
      <c r="AA5" s="38">
        <f t="shared" ref="AA5:AA12" si="2">(K5-$D$5)</f>
        <v>0.15876139188069593</v>
      </c>
      <c r="AB5" s="38">
        <f t="shared" ref="AB5:AB12" si="3">(L5-$D$6)</f>
        <v>-4.5744104093252014E-3</v>
      </c>
      <c r="AC5" s="38">
        <f t="shared" ref="AC5:AC12" si="4">(M5-$D$7)</f>
        <v>-2.644771641731998E-3</v>
      </c>
      <c r="AD5" s="38">
        <f t="shared" ref="AD5:AD12" si="5">(N5-$D$8)</f>
        <v>2.4524007491580298E-2</v>
      </c>
      <c r="AE5" s="38">
        <f t="shared" ref="AE5:AE12" si="6">(O5-$D$9)</f>
        <v>0.14589803312629401</v>
      </c>
      <c r="AF5" s="38">
        <f t="shared" ref="AF5:AF12" si="7">(P5-$D$10)</f>
        <v>6.4744551273486023E-2</v>
      </c>
      <c r="AG5" s="38">
        <f t="shared" ref="AG5:AG12" si="8">(Q5-$D$11)</f>
        <v>8.3165322580645018E-2</v>
      </c>
      <c r="AH5" s="38">
        <f t="shared" ref="AH5:AH12" si="9">(R5-$D$12)</f>
        <v>8.5793424884177988E-2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</row>
    <row r="6" spans="1:57" ht="15.6" x14ac:dyDescent="0.3">
      <c r="A6" s="23" t="s">
        <v>219</v>
      </c>
      <c r="B6" s="19">
        <v>2.9411764705882502E-2</v>
      </c>
      <c r="C6" s="19">
        <v>1.7857142857142901E-2</v>
      </c>
      <c r="D6" s="19">
        <v>1.7857142857142901E-2</v>
      </c>
      <c r="G6" s="29"/>
      <c r="H6" s="24" t="s">
        <v>294</v>
      </c>
      <c r="I6" s="55">
        <v>0.27500000000000002</v>
      </c>
      <c r="J6" s="55">
        <v>0.47196969696969698</v>
      </c>
      <c r="K6" s="55">
        <v>0.69345484672742297</v>
      </c>
      <c r="L6" s="55">
        <v>0.13590263691683599</v>
      </c>
      <c r="M6" s="55">
        <v>0.11873840445269</v>
      </c>
      <c r="N6" s="55">
        <v>9.1385522436947197E-2</v>
      </c>
      <c r="O6" s="55">
        <v>0.28105590062111802</v>
      </c>
      <c r="P6" s="55">
        <v>6.5625000000000003E-2</v>
      </c>
      <c r="Q6" s="55">
        <v>0.20200892857142799</v>
      </c>
      <c r="R6" s="55">
        <v>5.7258522417119604E-3</v>
      </c>
      <c r="Y6" s="38">
        <f t="shared" si="0"/>
        <v>-2.4999999999999967E-2</v>
      </c>
      <c r="Z6" s="38">
        <f t="shared" si="1"/>
        <v>5.0757575757576001E-2</v>
      </c>
      <c r="AA6" s="38">
        <f t="shared" si="2"/>
        <v>0.27972245236122595</v>
      </c>
      <c r="AB6" s="38">
        <f t="shared" si="3"/>
        <v>0.11804549405969308</v>
      </c>
      <c r="AC6" s="38">
        <f t="shared" si="4"/>
        <v>6.9093014381768098E-2</v>
      </c>
      <c r="AD6" s="38">
        <f t="shared" si="5"/>
        <v>4.0464612361107495E-2</v>
      </c>
      <c r="AE6" s="38">
        <f t="shared" si="6"/>
        <v>-0.11031314699792999</v>
      </c>
      <c r="AF6" s="38">
        <f t="shared" si="7"/>
        <v>-0.12974074284416098</v>
      </c>
      <c r="AG6" s="38">
        <f t="shared" si="8"/>
        <v>-0.10098646313364101</v>
      </c>
      <c r="AH6" s="38">
        <f t="shared" si="9"/>
        <v>-0.23358481337121803</v>
      </c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</row>
    <row r="7" spans="1:57" ht="15.6" x14ac:dyDescent="0.3">
      <c r="A7" s="22" t="s">
        <v>220</v>
      </c>
      <c r="B7" s="18">
        <v>0.53473684210526296</v>
      </c>
      <c r="C7" s="18">
        <v>4.9645390070921898E-2</v>
      </c>
      <c r="D7" s="18">
        <v>4.9645390070921898E-2</v>
      </c>
      <c r="G7" s="29"/>
      <c r="H7" s="24" t="s">
        <v>295</v>
      </c>
      <c r="I7" s="55">
        <v>0.40425531914893598</v>
      </c>
      <c r="J7" s="55">
        <v>0.209542230818827</v>
      </c>
      <c r="K7" s="55">
        <v>0.13098591549295799</v>
      </c>
      <c r="L7" s="55">
        <v>7.6785714285714304E-2</v>
      </c>
      <c r="M7" s="55">
        <v>6.9444444444444503E-2</v>
      </c>
      <c r="N7" s="55">
        <v>2.0791415157612399E-2</v>
      </c>
      <c r="O7" s="55">
        <v>0.236772486772487</v>
      </c>
      <c r="P7" s="55">
        <v>0.147887323943661</v>
      </c>
      <c r="Q7" s="55">
        <v>0.22831632653061201</v>
      </c>
      <c r="R7" s="55">
        <v>0.21307122237711701</v>
      </c>
      <c r="Y7" s="38">
        <f t="shared" si="0"/>
        <v>0.10425531914893599</v>
      </c>
      <c r="Z7" s="38">
        <f t="shared" si="1"/>
        <v>-0.21166989039329398</v>
      </c>
      <c r="AA7" s="38">
        <f t="shared" si="2"/>
        <v>-0.282746478873239</v>
      </c>
      <c r="AB7" s="38">
        <f t="shared" si="3"/>
        <v>5.89285714285714E-2</v>
      </c>
      <c r="AC7" s="38">
        <f t="shared" si="4"/>
        <v>1.9799054373522605E-2</v>
      </c>
      <c r="AD7" s="38">
        <f t="shared" si="5"/>
        <v>-3.0129494918227303E-2</v>
      </c>
      <c r="AE7" s="38">
        <f t="shared" si="6"/>
        <v>-0.15459656084656101</v>
      </c>
      <c r="AF7" s="38">
        <f t="shared" si="7"/>
        <v>-4.7478418900500002E-2</v>
      </c>
      <c r="AG7" s="38">
        <f t="shared" si="8"/>
        <v>-7.4679065174456993E-2</v>
      </c>
      <c r="AH7" s="38">
        <f t="shared" si="9"/>
        <v>-2.6239443235812981E-2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</row>
    <row r="8" spans="1:57" ht="15.6" x14ac:dyDescent="0.3">
      <c r="A8" s="23" t="s">
        <v>221</v>
      </c>
      <c r="B8" s="19">
        <v>0.117575757575758</v>
      </c>
      <c r="C8" s="19">
        <v>5.0920910075839702E-2</v>
      </c>
      <c r="D8" s="19">
        <v>5.0920910075839702E-2</v>
      </c>
      <c r="G8" s="29"/>
      <c r="H8" s="24" t="s">
        <v>296</v>
      </c>
      <c r="I8" s="55">
        <v>0.31707317073170699</v>
      </c>
      <c r="J8" s="55">
        <v>0.386548410938655</v>
      </c>
      <c r="K8" s="55">
        <v>0.37089201877934302</v>
      </c>
      <c r="L8" s="55">
        <v>2.3809523809523701E-2</v>
      </c>
      <c r="M8" s="55">
        <v>7.7134986225895305E-2</v>
      </c>
      <c r="N8" s="55">
        <v>4.24685517686271E-2</v>
      </c>
      <c r="O8" s="55">
        <v>0.35989010989011</v>
      </c>
      <c r="P8" s="55">
        <v>0.22292374939290899</v>
      </c>
      <c r="Q8" s="55">
        <v>0.32266009852216698</v>
      </c>
      <c r="R8" s="55">
        <v>0.22636910675542199</v>
      </c>
      <c r="Y8" s="38">
        <f t="shared" si="0"/>
        <v>1.7073170731706999E-2</v>
      </c>
      <c r="Z8" s="38">
        <f t="shared" si="1"/>
        <v>-3.4663710273465986E-2</v>
      </c>
      <c r="AA8" s="38">
        <f t="shared" si="2"/>
        <v>-4.2840375586853996E-2</v>
      </c>
      <c r="AB8" s="38">
        <f t="shared" si="3"/>
        <v>5.9523809523807994E-3</v>
      </c>
      <c r="AC8" s="38">
        <f t="shared" si="4"/>
        <v>2.7489596154973407E-2</v>
      </c>
      <c r="AD8" s="38">
        <f t="shared" si="5"/>
        <v>-8.4523583072126027E-3</v>
      </c>
      <c r="AE8" s="38">
        <f t="shared" si="6"/>
        <v>-3.1478937728938006E-2</v>
      </c>
      <c r="AF8" s="38">
        <f t="shared" si="7"/>
        <v>2.7558006548747987E-2</v>
      </c>
      <c r="AG8" s="38">
        <f t="shared" si="8"/>
        <v>1.9664706817097977E-2</v>
      </c>
      <c r="AH8" s="38">
        <f t="shared" si="9"/>
        <v>-1.2941558857508001E-2</v>
      </c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</row>
    <row r="9" spans="1:57" ht="15.6" x14ac:dyDescent="0.3">
      <c r="A9" s="22" t="s">
        <v>222</v>
      </c>
      <c r="B9" s="18">
        <v>8.9285714285714204E-2</v>
      </c>
      <c r="C9" s="18">
        <v>0.391369047619048</v>
      </c>
      <c r="D9" s="18">
        <v>0.391369047619048</v>
      </c>
      <c r="G9" s="29"/>
      <c r="H9" s="24" t="s">
        <v>297</v>
      </c>
      <c r="I9" s="55">
        <v>0.2</v>
      </c>
      <c r="J9" s="55">
        <v>0.62424242424242404</v>
      </c>
      <c r="K9" s="55">
        <v>0.61569416498994001</v>
      </c>
      <c r="L9" s="55">
        <v>1.7857142857142901E-2</v>
      </c>
      <c r="M9" s="55">
        <v>6.9444444444444503E-2</v>
      </c>
      <c r="N9" s="55">
        <v>6.5300896286811794E-2</v>
      </c>
      <c r="O9" s="55">
        <v>0.59013605442176797</v>
      </c>
      <c r="P9" s="55">
        <v>0.24357912178956001</v>
      </c>
      <c r="Q9" s="55">
        <v>0.36449579831932799</v>
      </c>
      <c r="R9" s="55">
        <v>0.34529419060310401</v>
      </c>
      <c r="Y9" s="38">
        <f t="shared" si="0"/>
        <v>-9.9999999999999978E-2</v>
      </c>
      <c r="Z9" s="38">
        <f t="shared" si="1"/>
        <v>0.20303030303030306</v>
      </c>
      <c r="AA9" s="38">
        <f t="shared" si="2"/>
        <v>0.20196177062374299</v>
      </c>
      <c r="AB9" s="38">
        <f t="shared" si="3"/>
        <v>0</v>
      </c>
      <c r="AC9" s="38">
        <f t="shared" si="4"/>
        <v>1.9799054373522605E-2</v>
      </c>
      <c r="AD9" s="38">
        <f t="shared" si="5"/>
        <v>1.4379986210972091E-2</v>
      </c>
      <c r="AE9" s="38">
        <f t="shared" si="6"/>
        <v>0.19876700680271997</v>
      </c>
      <c r="AF9" s="38">
        <f t="shared" si="7"/>
        <v>4.821337894539901E-2</v>
      </c>
      <c r="AG9" s="38">
        <f t="shared" si="8"/>
        <v>6.1500406614258984E-2</v>
      </c>
      <c r="AH9" s="38">
        <f t="shared" si="9"/>
        <v>0.10598352499017402</v>
      </c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15.6" x14ac:dyDescent="0.3">
      <c r="A10" s="23" t="s">
        <v>223</v>
      </c>
      <c r="B10" s="19">
        <v>0.69230769230769196</v>
      </c>
      <c r="C10" s="19">
        <v>0.195365742844161</v>
      </c>
      <c r="D10" s="19">
        <v>0.195365742844161</v>
      </c>
      <c r="G10" s="29"/>
      <c r="H10" s="24" t="s">
        <v>298</v>
      </c>
      <c r="I10" s="55">
        <v>0.38095238095238099</v>
      </c>
      <c r="J10" s="55">
        <v>0.256854256854257</v>
      </c>
      <c r="K10" s="55">
        <v>0.32193158953722301</v>
      </c>
      <c r="L10" s="55">
        <v>3.8461538461538498E-2</v>
      </c>
      <c r="M10" s="55">
        <v>9.6082779009607506E-3</v>
      </c>
      <c r="N10" s="55">
        <v>3.4144259496372197E-2</v>
      </c>
      <c r="O10" s="55">
        <v>0.19260204081632601</v>
      </c>
      <c r="P10" s="55">
        <v>0.112633181126331</v>
      </c>
      <c r="Q10" s="55">
        <v>0.19973544973544999</v>
      </c>
      <c r="R10" s="55">
        <v>8.5054808278874502E-2</v>
      </c>
      <c r="Y10" s="38">
        <f t="shared" si="0"/>
        <v>8.0952380952380998E-2</v>
      </c>
      <c r="Z10" s="38">
        <f t="shared" si="1"/>
        <v>-0.16435786435786398</v>
      </c>
      <c r="AA10" s="38">
        <f t="shared" si="2"/>
        <v>-9.1800804828974014E-2</v>
      </c>
      <c r="AB10" s="38">
        <f t="shared" si="3"/>
        <v>2.0604395604395597E-2</v>
      </c>
      <c r="AC10" s="38">
        <f t="shared" si="4"/>
        <v>-4.0037112169961149E-2</v>
      </c>
      <c r="AD10" s="38">
        <f t="shared" si="5"/>
        <v>-1.6776650579467506E-2</v>
      </c>
      <c r="AE10" s="38">
        <f t="shared" si="6"/>
        <v>-0.198767006802722</v>
      </c>
      <c r="AF10" s="38">
        <f t="shared" si="7"/>
        <v>-8.273256171783E-2</v>
      </c>
      <c r="AG10" s="38">
        <f t="shared" si="8"/>
        <v>-0.10325994196961902</v>
      </c>
      <c r="AH10" s="38">
        <f t="shared" si="9"/>
        <v>-0.1542558573340555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ht="15.6" x14ac:dyDescent="0.3">
      <c r="A11" s="22" t="s">
        <v>224</v>
      </c>
      <c r="B11" s="18">
        <v>7.5757575757575801E-2</v>
      </c>
      <c r="C11" s="18">
        <v>0.30299539170506901</v>
      </c>
      <c r="D11" s="18">
        <v>0.30299539170506901</v>
      </c>
      <c r="G11" s="29"/>
      <c r="H11" s="24" t="s">
        <v>299</v>
      </c>
      <c r="I11" s="55">
        <v>0.3</v>
      </c>
      <c r="J11" s="55">
        <v>0.42121212121212098</v>
      </c>
      <c r="K11" s="55">
        <v>0.73997833152762704</v>
      </c>
      <c r="L11" s="55">
        <v>0.20879120879120899</v>
      </c>
      <c r="M11" s="55">
        <v>8.9430894308942993E-2</v>
      </c>
      <c r="N11" s="55">
        <v>7.2328709096685304E-2</v>
      </c>
      <c r="O11" s="55">
        <v>0.236772486772487</v>
      </c>
      <c r="P11" s="55">
        <v>0.109154929577464</v>
      </c>
      <c r="Q11" s="55">
        <v>0.22831632653061201</v>
      </c>
      <c r="R11" s="55">
        <v>7.7320069935944398E-3</v>
      </c>
      <c r="Y11" s="38">
        <f t="shared" si="0"/>
        <v>0</v>
      </c>
      <c r="Z11" s="38">
        <f>(J11-$D$4)</f>
        <v>0</v>
      </c>
      <c r="AA11" s="38">
        <f t="shared" si="2"/>
        <v>0.32624593716143002</v>
      </c>
      <c r="AB11" s="38">
        <f t="shared" si="3"/>
        <v>0.19093406593406609</v>
      </c>
      <c r="AC11" s="38">
        <f t="shared" si="4"/>
        <v>3.9785504238021095E-2</v>
      </c>
      <c r="AD11" s="38">
        <f t="shared" si="5"/>
        <v>2.1407799020845601E-2</v>
      </c>
      <c r="AE11" s="38">
        <f t="shared" si="6"/>
        <v>-0.15459656084656101</v>
      </c>
      <c r="AF11" s="38">
        <f t="shared" si="7"/>
        <v>-8.6210813266696995E-2</v>
      </c>
      <c r="AG11" s="38">
        <f t="shared" si="8"/>
        <v>-7.4679065174456993E-2</v>
      </c>
      <c r="AH11" s="38">
        <f t="shared" si="9"/>
        <v>-0.23157865861933555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</row>
    <row r="12" spans="1:57" ht="15.6" x14ac:dyDescent="0.3">
      <c r="A12" s="23" t="s">
        <v>225</v>
      </c>
      <c r="B12" s="19">
        <v>0.23012809098145701</v>
      </c>
      <c r="C12" s="19">
        <v>0.23931066561292999</v>
      </c>
      <c r="D12" s="19">
        <v>0.23931066561292999</v>
      </c>
      <c r="G12" s="29"/>
      <c r="H12" s="24" t="s">
        <v>300</v>
      </c>
      <c r="I12" s="55">
        <v>0.35</v>
      </c>
      <c r="J12" s="55">
        <v>0.31969696969696998</v>
      </c>
      <c r="K12" s="55">
        <v>0.28521126760563398</v>
      </c>
      <c r="L12" s="55">
        <v>3.8461538461538401E-2</v>
      </c>
      <c r="M12" s="55">
        <v>4.9645390070921898E-2</v>
      </c>
      <c r="N12" s="55">
        <v>3.5102925243770303E-2</v>
      </c>
      <c r="O12" s="55">
        <v>0.30952380952380998</v>
      </c>
      <c r="P12" s="55">
        <v>0.146266018559434</v>
      </c>
      <c r="Q12" s="55">
        <v>0.23963133640553</v>
      </c>
      <c r="R12" s="55">
        <v>0.20768687431065799</v>
      </c>
      <c r="Y12" s="38">
        <f>(I12-$D$3)</f>
        <v>4.9999999999999989E-2</v>
      </c>
      <c r="Z12" s="38">
        <f t="shared" si="1"/>
        <v>-0.101515151515151</v>
      </c>
      <c r="AA12" s="38">
        <f t="shared" si="2"/>
        <v>-0.12852112676056304</v>
      </c>
      <c r="AB12" s="38">
        <f t="shared" si="3"/>
        <v>2.06043956043955E-2</v>
      </c>
      <c r="AC12" s="38">
        <f t="shared" si="4"/>
        <v>0</v>
      </c>
      <c r="AD12" s="38">
        <f t="shared" si="5"/>
        <v>-1.58179848320694E-2</v>
      </c>
      <c r="AE12" s="38">
        <f t="shared" si="6"/>
        <v>-8.1845238095238027E-2</v>
      </c>
      <c r="AF12" s="38">
        <f t="shared" si="7"/>
        <v>-4.9099724284727003E-2</v>
      </c>
      <c r="AG12" s="38">
        <f t="shared" si="8"/>
        <v>-6.3364055299539007E-2</v>
      </c>
      <c r="AH12" s="38">
        <f t="shared" si="9"/>
        <v>-3.1623791302271997E-2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</row>
    <row r="13" spans="1:57" x14ac:dyDescent="0.3">
      <c r="G13" s="29"/>
      <c r="H13" s="24" t="s">
        <v>301</v>
      </c>
      <c r="I13" s="55">
        <v>0.28205128205128199</v>
      </c>
      <c r="J13" s="55">
        <v>0.457653457653458</v>
      </c>
      <c r="K13" s="55">
        <v>0.50798122065727702</v>
      </c>
      <c r="L13" s="55">
        <v>2.1428571428571401E-2</v>
      </c>
      <c r="M13" s="55">
        <v>2.8985507246376899E-2</v>
      </c>
      <c r="N13" s="55">
        <v>5.8165788624879103E-2</v>
      </c>
      <c r="O13" s="55">
        <v>0.391369047619048</v>
      </c>
      <c r="P13" s="55">
        <v>0.190368014538846</v>
      </c>
      <c r="Q13" s="55">
        <v>0.30299539170506901</v>
      </c>
      <c r="R13" s="55">
        <v>0.202314767777102</v>
      </c>
      <c r="Y13" s="38">
        <f t="shared" ref="Y13:Y20" si="10">(I13-$D$3)</f>
        <v>-1.7948717948717996E-2</v>
      </c>
      <c r="Z13" s="38">
        <f t="shared" ref="Z13:Z21" si="11">(J13-$D$4)</f>
        <v>3.6441336441337013E-2</v>
      </c>
      <c r="AA13" s="38">
        <f t="shared" ref="AA13:AA21" si="12">(K13-$D$5)</f>
        <v>9.4248826291080001E-2</v>
      </c>
      <c r="AB13" s="38">
        <f t="shared" ref="AB13:AB21" si="13">(L13-$D$6)</f>
        <v>3.5714285714284998E-3</v>
      </c>
      <c r="AC13" s="38">
        <f t="shared" ref="AC13:AC21" si="14">(M13-$D$7)</f>
        <v>-2.0659882824544999E-2</v>
      </c>
      <c r="AD13" s="38">
        <f t="shared" ref="AD13:AD21" si="15">(N13-$D$8)</f>
        <v>7.2448785490394005E-3</v>
      </c>
      <c r="AE13" s="38">
        <f t="shared" ref="AE13:AE21" si="16">(O13-$D$9)</f>
        <v>0</v>
      </c>
      <c r="AF13" s="38">
        <f t="shared" ref="AF13:AF21" si="17">(P13-$D$10)</f>
        <v>-4.9977283053150023E-3</v>
      </c>
      <c r="AG13" s="38">
        <f t="shared" ref="AG13:AG21" si="18">(Q13-$D$11)</f>
        <v>0</v>
      </c>
      <c r="AH13" s="38">
        <f t="shared" ref="AH13:AH20" si="19">(R13-$D$12)</f>
        <v>-3.699589783582799E-2</v>
      </c>
    </row>
    <row r="14" spans="1:57" x14ac:dyDescent="0.3">
      <c r="H14" s="24" t="s">
        <v>302</v>
      </c>
      <c r="I14" s="55">
        <v>0.22500000000000001</v>
      </c>
      <c r="J14" s="55">
        <v>0.57348484848484804</v>
      </c>
      <c r="K14" s="55">
        <v>0.54225352112676095</v>
      </c>
      <c r="L14" s="55">
        <v>3.2258064516129101E-2</v>
      </c>
      <c r="M14" s="55">
        <v>9.2843326885879998E-2</v>
      </c>
      <c r="N14" s="55">
        <v>6.6738894907909005E-2</v>
      </c>
      <c r="O14" s="55">
        <v>0.55505952380952395</v>
      </c>
      <c r="P14" s="55">
        <v>0.312618595825427</v>
      </c>
      <c r="Q14" s="55">
        <v>0.42972350230414702</v>
      </c>
      <c r="R14" s="55">
        <v>0.35613469714879897</v>
      </c>
      <c r="Y14" s="38">
        <f t="shared" si="10"/>
        <v>-7.4999999999999983E-2</v>
      </c>
      <c r="Z14" s="38">
        <f t="shared" si="11"/>
        <v>0.15227272727272706</v>
      </c>
      <c r="AA14" s="38">
        <f t="shared" si="12"/>
        <v>0.12852112676056393</v>
      </c>
      <c r="AB14" s="38">
        <f t="shared" si="13"/>
        <v>1.4400921658986199E-2</v>
      </c>
      <c r="AC14" s="38">
        <f t="shared" si="14"/>
        <v>4.31979368149581E-2</v>
      </c>
      <c r="AD14" s="38">
        <f t="shared" si="15"/>
        <v>1.5817984832069303E-2</v>
      </c>
      <c r="AE14" s="38">
        <f t="shared" si="16"/>
        <v>0.16369047619047594</v>
      </c>
      <c r="AF14" s="38">
        <f t="shared" si="17"/>
        <v>0.117252852981266</v>
      </c>
      <c r="AG14" s="38">
        <f t="shared" si="18"/>
        <v>0.12672811059907801</v>
      </c>
      <c r="AH14" s="38">
        <f t="shared" si="19"/>
        <v>0.11682403153586898</v>
      </c>
    </row>
    <row r="15" spans="1:57" x14ac:dyDescent="0.3">
      <c r="H15" s="24" t="s">
        <v>303</v>
      </c>
      <c r="I15" s="55">
        <v>0.33333333333333298</v>
      </c>
      <c r="J15" s="55">
        <v>0.35353535353535398</v>
      </c>
      <c r="K15" s="55">
        <v>0.41373239436619702</v>
      </c>
      <c r="L15" s="55">
        <v>3.125E-2</v>
      </c>
      <c r="M15" s="55">
        <v>7.40740740740753E-3</v>
      </c>
      <c r="N15" s="55">
        <v>5.0920910075839702E-2</v>
      </c>
      <c r="O15" s="55">
        <v>0.284340659340659</v>
      </c>
      <c r="P15" s="55">
        <v>0.150558523555123</v>
      </c>
      <c r="Q15" s="55">
        <v>0.25492610837438401</v>
      </c>
      <c r="R15" s="55">
        <v>0.13562977835717199</v>
      </c>
      <c r="Y15" s="38">
        <f t="shared" si="10"/>
        <v>3.3333333333332993E-2</v>
      </c>
      <c r="Z15" s="38">
        <f t="shared" si="11"/>
        <v>-6.7676767676767002E-2</v>
      </c>
      <c r="AA15" s="38">
        <f t="shared" si="12"/>
        <v>0</v>
      </c>
      <c r="AB15" s="38">
        <f t="shared" si="13"/>
        <v>1.3392857142857099E-2</v>
      </c>
      <c r="AC15" s="38">
        <f t="shared" si="14"/>
        <v>-4.2237982663514369E-2</v>
      </c>
      <c r="AD15" s="38">
        <f t="shared" si="15"/>
        <v>0</v>
      </c>
      <c r="AE15" s="38">
        <f t="shared" si="16"/>
        <v>-0.10702838827838901</v>
      </c>
      <c r="AF15" s="38">
        <f t="shared" si="17"/>
        <v>-4.4807219289037997E-2</v>
      </c>
      <c r="AG15" s="38">
        <f t="shared" si="18"/>
        <v>-4.8069283330684998E-2</v>
      </c>
      <c r="AH15" s="38">
        <f t="shared" si="19"/>
        <v>-0.103680887255758</v>
      </c>
    </row>
    <row r="16" spans="1:57" x14ac:dyDescent="0.3">
      <c r="H16" s="24" t="s">
        <v>304</v>
      </c>
      <c r="I16" s="55">
        <v>0.21052631578947401</v>
      </c>
      <c r="J16" s="55">
        <v>0.602870813397129</v>
      </c>
      <c r="K16" s="55">
        <v>0.76257545271629801</v>
      </c>
      <c r="L16" s="55">
        <v>8.5714285714285895E-2</v>
      </c>
      <c r="M16" s="55">
        <v>7.40740740740753E-3</v>
      </c>
      <c r="N16" s="55">
        <v>8.0879214682031506E-2</v>
      </c>
      <c r="O16" s="55">
        <v>0.47321428571428598</v>
      </c>
      <c r="P16" s="55">
        <v>0.23796166432912499</v>
      </c>
      <c r="Q16" s="55">
        <v>0.36635944700460799</v>
      </c>
      <c r="R16" s="55">
        <v>0.19784990551194001</v>
      </c>
      <c r="Y16" s="38">
        <f t="shared" si="10"/>
        <v>-8.9473684210525983E-2</v>
      </c>
      <c r="Z16" s="38">
        <f t="shared" si="11"/>
        <v>0.18165869218500802</v>
      </c>
      <c r="AA16" s="38">
        <f t="shared" si="12"/>
        <v>0.34884305835010099</v>
      </c>
      <c r="AB16" s="38">
        <f t="shared" si="13"/>
        <v>6.7857142857142991E-2</v>
      </c>
      <c r="AC16" s="38">
        <f t="shared" si="14"/>
        <v>-4.2237982663514369E-2</v>
      </c>
      <c r="AD16" s="38">
        <f t="shared" si="15"/>
        <v>2.9958304606191803E-2</v>
      </c>
      <c r="AE16" s="38">
        <f t="shared" si="16"/>
        <v>8.1845238095237971E-2</v>
      </c>
      <c r="AF16" s="38">
        <f t="shared" si="17"/>
        <v>4.2595921484963994E-2</v>
      </c>
      <c r="AG16" s="38">
        <f t="shared" si="18"/>
        <v>6.3364055299538979E-2</v>
      </c>
      <c r="AH16" s="38">
        <f t="shared" si="19"/>
        <v>-4.146076010098998E-2</v>
      </c>
    </row>
    <row r="17" spans="1:49" x14ac:dyDescent="0.3">
      <c r="A17" t="s">
        <v>226</v>
      </c>
      <c r="H17" s="24" t="s">
        <v>305</v>
      </c>
      <c r="I17" s="55">
        <v>0.34146341463414598</v>
      </c>
      <c r="J17" s="55">
        <v>0.337028824833703</v>
      </c>
      <c r="K17" s="55">
        <v>0.28521126760563398</v>
      </c>
      <c r="L17" s="55">
        <v>5.0925925925925999E-2</v>
      </c>
      <c r="M17" s="55">
        <v>7.3122529644268797E-2</v>
      </c>
      <c r="N17" s="55">
        <v>3.5102925243770303E-2</v>
      </c>
      <c r="O17" s="55">
        <v>0.33571428571428602</v>
      </c>
      <c r="P17" s="55">
        <v>0.18518518518518501</v>
      </c>
      <c r="Q17" s="55">
        <v>0.27976190476190499</v>
      </c>
      <c r="R17" s="55">
        <v>0.23553011970608001</v>
      </c>
      <c r="Y17" s="38">
        <f t="shared" si="10"/>
        <v>4.146341463414599E-2</v>
      </c>
      <c r="Z17" s="38">
        <f t="shared" si="11"/>
        <v>-8.4183296378417982E-2</v>
      </c>
      <c r="AA17" s="38">
        <f t="shared" si="12"/>
        <v>-0.12852112676056304</v>
      </c>
      <c r="AB17" s="38">
        <f t="shared" si="13"/>
        <v>3.3068783068783095E-2</v>
      </c>
      <c r="AC17" s="38">
        <f t="shared" si="14"/>
        <v>2.3477139573346899E-2</v>
      </c>
      <c r="AD17" s="38">
        <f t="shared" si="15"/>
        <v>-1.58179848320694E-2</v>
      </c>
      <c r="AE17" s="38">
        <f t="shared" si="16"/>
        <v>-5.5654761904761985E-2</v>
      </c>
      <c r="AF17" s="38">
        <f t="shared" si="17"/>
        <v>-1.0180557658975992E-2</v>
      </c>
      <c r="AG17" s="38">
        <f t="shared" si="18"/>
        <v>-2.3233486943164017E-2</v>
      </c>
      <c r="AH17" s="38">
        <f t="shared" si="19"/>
        <v>-3.7805459068499803E-3</v>
      </c>
    </row>
    <row r="18" spans="1:49" x14ac:dyDescent="0.3">
      <c r="H18" s="24" t="s">
        <v>306</v>
      </c>
      <c r="I18" s="55">
        <v>0.28947368421052599</v>
      </c>
      <c r="J18" s="55">
        <v>0.44258373205741602</v>
      </c>
      <c r="K18" s="55">
        <v>0.32193158953722301</v>
      </c>
      <c r="L18" s="55">
        <v>9.5238095238095205E-2</v>
      </c>
      <c r="M18" s="55">
        <v>0.142760942760943</v>
      </c>
      <c r="N18" s="55">
        <v>3.4144259496372197E-2</v>
      </c>
      <c r="O18" s="55">
        <v>0.47321428571428598</v>
      </c>
      <c r="P18" s="55">
        <v>0.26971326164874498</v>
      </c>
      <c r="Q18" s="55">
        <v>0.36635944700460799</v>
      </c>
      <c r="R18" s="55">
        <v>0.346281578786995</v>
      </c>
      <c r="Y18" s="38">
        <f t="shared" si="10"/>
        <v>-1.0526315789473994E-2</v>
      </c>
      <c r="Z18" s="38">
        <f t="shared" si="11"/>
        <v>2.1371610845295042E-2</v>
      </c>
      <c r="AA18" s="38">
        <f t="shared" si="12"/>
        <v>-9.1800804828974014E-2</v>
      </c>
      <c r="AB18" s="38">
        <f t="shared" si="13"/>
        <v>7.73809523809523E-2</v>
      </c>
      <c r="AC18" s="38">
        <f t="shared" si="14"/>
        <v>9.3115552690021114E-2</v>
      </c>
      <c r="AD18" s="38">
        <f t="shared" si="15"/>
        <v>-1.6776650579467506E-2</v>
      </c>
      <c r="AE18" s="38">
        <f t="shared" si="16"/>
        <v>8.1845238095237971E-2</v>
      </c>
      <c r="AF18" s="38">
        <f t="shared" si="17"/>
        <v>7.4347518804583984E-2</v>
      </c>
      <c r="AG18" s="38">
        <f t="shared" si="18"/>
        <v>6.3364055299538979E-2</v>
      </c>
      <c r="AH18" s="38">
        <f t="shared" si="19"/>
        <v>0.10697091317406501</v>
      </c>
    </row>
    <row r="19" spans="1:49" x14ac:dyDescent="0.3">
      <c r="H19" s="24" t="s">
        <v>307</v>
      </c>
      <c r="I19" s="55">
        <v>0.28205128205128199</v>
      </c>
      <c r="J19" s="55">
        <v>0.457653457653458</v>
      </c>
      <c r="K19" s="55">
        <v>0.50798122065727702</v>
      </c>
      <c r="L19" s="55">
        <v>2.1428571428571401E-2</v>
      </c>
      <c r="M19" s="55">
        <v>2.8985507246376899E-2</v>
      </c>
      <c r="N19" s="55">
        <v>5.8165788624879103E-2</v>
      </c>
      <c r="O19" s="55">
        <v>0.391369047619048</v>
      </c>
      <c r="P19" s="55">
        <v>0.190368014538846</v>
      </c>
      <c r="Q19" s="55">
        <v>0.30299539170506901</v>
      </c>
      <c r="R19" s="55">
        <v>0.202314767777102</v>
      </c>
      <c r="Y19" s="38">
        <f t="shared" si="10"/>
        <v>-1.7948717948717996E-2</v>
      </c>
      <c r="Z19" s="38">
        <f t="shared" si="11"/>
        <v>3.6441336441337013E-2</v>
      </c>
      <c r="AA19" s="38">
        <f t="shared" si="12"/>
        <v>9.4248826291080001E-2</v>
      </c>
      <c r="AB19" s="38">
        <f t="shared" si="13"/>
        <v>3.5714285714284998E-3</v>
      </c>
      <c r="AC19" s="38">
        <f t="shared" si="14"/>
        <v>-2.0659882824544999E-2</v>
      </c>
      <c r="AD19" s="38">
        <f t="shared" si="15"/>
        <v>7.2448785490394005E-3</v>
      </c>
      <c r="AE19" s="38">
        <f t="shared" si="16"/>
        <v>0</v>
      </c>
      <c r="AF19" s="38">
        <f t="shared" si="17"/>
        <v>-4.9977283053150023E-3</v>
      </c>
      <c r="AG19" s="38">
        <f t="shared" si="18"/>
        <v>0</v>
      </c>
      <c r="AH19" s="38">
        <f t="shared" si="19"/>
        <v>-3.699589783582799E-2</v>
      </c>
    </row>
    <row r="20" spans="1:49" x14ac:dyDescent="0.3">
      <c r="A20" t="s">
        <v>227</v>
      </c>
      <c r="H20" s="24" t="s">
        <v>308</v>
      </c>
      <c r="I20" s="55">
        <v>0.32500000000000001</v>
      </c>
      <c r="J20" s="55">
        <v>0.37045454545454498</v>
      </c>
      <c r="K20" s="55">
        <v>0.37089201877934302</v>
      </c>
      <c r="L20" s="55">
        <v>1.2345679012345699E-2</v>
      </c>
      <c r="M20" s="55">
        <v>5.2525252525252503E-2</v>
      </c>
      <c r="N20" s="55">
        <v>4.24685517686271E-2</v>
      </c>
      <c r="O20" s="55">
        <v>0.33571428571428602</v>
      </c>
      <c r="P20" s="55">
        <v>0.180092592592592</v>
      </c>
      <c r="Q20" s="55">
        <v>0.27976190476190499</v>
      </c>
      <c r="R20" s="55">
        <v>0.20034383976234801</v>
      </c>
      <c r="Y20" s="38">
        <f t="shared" si="10"/>
        <v>2.5000000000000022E-2</v>
      </c>
      <c r="Z20" s="38">
        <f t="shared" si="11"/>
        <v>-5.0757575757576001E-2</v>
      </c>
      <c r="AA20" s="38">
        <f t="shared" si="12"/>
        <v>-4.2840375586853996E-2</v>
      </c>
      <c r="AB20" s="38">
        <f t="shared" si="13"/>
        <v>-5.5114638447972021E-3</v>
      </c>
      <c r="AC20" s="38">
        <f t="shared" si="14"/>
        <v>2.8798624543306048E-3</v>
      </c>
      <c r="AD20" s="38">
        <f t="shared" si="15"/>
        <v>-8.4523583072126027E-3</v>
      </c>
      <c r="AE20" s="38">
        <f t="shared" si="16"/>
        <v>-5.5654761904761985E-2</v>
      </c>
      <c r="AF20" s="38">
        <f t="shared" si="17"/>
        <v>-1.5273150251569001E-2</v>
      </c>
      <c r="AG20" s="38">
        <f t="shared" si="18"/>
        <v>-2.3233486943164017E-2</v>
      </c>
      <c r="AH20" s="38">
        <f t="shared" si="19"/>
        <v>-3.8966825850581976E-2</v>
      </c>
    </row>
    <row r="21" spans="1:49" x14ac:dyDescent="0.3">
      <c r="H21" s="24" t="s">
        <v>309</v>
      </c>
      <c r="I21" s="55">
        <v>0.30769230769230799</v>
      </c>
      <c r="J21" s="55">
        <v>0.40559440559440502</v>
      </c>
      <c r="K21" s="55">
        <v>0.37089201877934302</v>
      </c>
      <c r="L21" s="55">
        <v>3.7037037037037097E-2</v>
      </c>
      <c r="M21" s="55">
        <v>7.3122529644268797E-2</v>
      </c>
      <c r="N21" s="55">
        <v>4.24685517686271E-2</v>
      </c>
      <c r="O21" s="55">
        <v>0.391369047619048</v>
      </c>
      <c r="P21" s="55">
        <v>0.20161290322580599</v>
      </c>
      <c r="Q21" s="55">
        <v>0.30299539170506901</v>
      </c>
      <c r="R21" s="55">
        <v>0.25371344589724998</v>
      </c>
      <c r="Y21" s="38">
        <f>(I21-$D$3)</f>
        <v>7.692307692307998E-3</v>
      </c>
      <c r="Z21" s="38">
        <f t="shared" si="11"/>
        <v>-1.5617715617715966E-2</v>
      </c>
      <c r="AA21" s="38">
        <f t="shared" si="12"/>
        <v>-4.2840375586853996E-2</v>
      </c>
      <c r="AB21" s="38">
        <f t="shared" si="13"/>
        <v>1.9179894179894196E-2</v>
      </c>
      <c r="AC21" s="38">
        <f t="shared" si="14"/>
        <v>2.3477139573346899E-2</v>
      </c>
      <c r="AD21" s="38">
        <f t="shared" si="15"/>
        <v>-8.4523583072126027E-3</v>
      </c>
      <c r="AE21" s="38">
        <f t="shared" si="16"/>
        <v>0</v>
      </c>
      <c r="AF21" s="38">
        <f t="shared" si="17"/>
        <v>6.247160381644995E-3</v>
      </c>
      <c r="AG21" s="38">
        <f t="shared" si="18"/>
        <v>0</v>
      </c>
      <c r="AH21" s="38">
        <f>(R21-$D$12)</f>
        <v>1.4402780284319988E-2</v>
      </c>
    </row>
    <row r="22" spans="1:49" x14ac:dyDescent="0.3">
      <c r="A22" s="16"/>
    </row>
    <row r="23" spans="1:49" x14ac:dyDescent="0.3">
      <c r="A23" s="16"/>
    </row>
    <row r="24" spans="1:49" x14ac:dyDescent="0.3">
      <c r="A24" s="16"/>
    </row>
    <row r="25" spans="1:49" x14ac:dyDescent="0.3">
      <c r="A25" s="17"/>
    </row>
    <row r="28" spans="1:49" x14ac:dyDescent="0.3">
      <c r="AR28" t="s">
        <v>231</v>
      </c>
    </row>
    <row r="29" spans="1:49" x14ac:dyDescent="0.3">
      <c r="M29" t="s">
        <v>230</v>
      </c>
    </row>
    <row r="31" spans="1:49" ht="62.4" x14ac:dyDescent="0.3">
      <c r="I31" s="27" t="s">
        <v>216</v>
      </c>
      <c r="J31" s="28" t="s">
        <v>217</v>
      </c>
      <c r="K31" s="27" t="s">
        <v>218</v>
      </c>
      <c r="L31" s="28" t="s">
        <v>219</v>
      </c>
      <c r="M31" s="27" t="s">
        <v>220</v>
      </c>
      <c r="N31" s="28" t="s">
        <v>221</v>
      </c>
      <c r="O31" s="27" t="s">
        <v>222</v>
      </c>
      <c r="P31" s="28" t="s">
        <v>223</v>
      </c>
      <c r="Q31" s="27" t="s">
        <v>224</v>
      </c>
      <c r="R31" s="28" t="s">
        <v>225</v>
      </c>
      <c r="AN31" s="27" t="s">
        <v>216</v>
      </c>
      <c r="AO31" s="28" t="s">
        <v>217</v>
      </c>
      <c r="AP31" s="27" t="s">
        <v>218</v>
      </c>
      <c r="AQ31" s="28" t="s">
        <v>219</v>
      </c>
      <c r="AR31" s="27" t="s">
        <v>220</v>
      </c>
      <c r="AS31" s="28" t="s">
        <v>221</v>
      </c>
      <c r="AT31" s="27" t="s">
        <v>222</v>
      </c>
      <c r="AU31" s="28" t="s">
        <v>223</v>
      </c>
      <c r="AV31" s="27" t="s">
        <v>224</v>
      </c>
      <c r="AW31" s="28" t="s">
        <v>225</v>
      </c>
    </row>
    <row r="32" spans="1:49" x14ac:dyDescent="0.3">
      <c r="H32" s="24" t="s">
        <v>292</v>
      </c>
      <c r="I32" s="34">
        <v>-0.14054054054054099</v>
      </c>
      <c r="J32" s="31">
        <v>0.59914651493599291</v>
      </c>
      <c r="K32" s="30">
        <v>0.16993464052287011</v>
      </c>
      <c r="L32" s="30">
        <v>0.14836601307189551</v>
      </c>
      <c r="M32" s="34">
        <v>-0.25578947368420996</v>
      </c>
      <c r="N32" s="30">
        <v>2.6326681448632011E-2</v>
      </c>
      <c r="O32" s="31">
        <v>0.66191045796308978</v>
      </c>
      <c r="P32" s="34">
        <v>-0.36669636669636596</v>
      </c>
      <c r="Q32" s="31">
        <v>0.26406926406926418</v>
      </c>
      <c r="R32" s="30">
        <v>2.9817191089413969E-2</v>
      </c>
      <c r="AM32" s="24" t="s">
        <v>292</v>
      </c>
      <c r="AN32" s="30">
        <v>-4.9999999999999989E-2</v>
      </c>
      <c r="AO32" s="30">
        <v>0.10151515151515206</v>
      </c>
      <c r="AP32" s="30">
        <v>-9.1800804828974014E-2</v>
      </c>
      <c r="AQ32" s="30">
        <v>0.12500000000000008</v>
      </c>
      <c r="AR32" s="30">
        <v>7.4537616465026102E-2</v>
      </c>
      <c r="AS32" s="30">
        <v>-1.6776650579467506E-2</v>
      </c>
      <c r="AT32" s="31">
        <v>0.24553571428571397</v>
      </c>
      <c r="AU32" s="30">
        <v>1.2922545444126993E-2</v>
      </c>
      <c r="AV32" s="30">
        <v>6.8501681404909975E-3</v>
      </c>
      <c r="AW32" s="31">
        <v>0.28501059649270999</v>
      </c>
    </row>
    <row r="33" spans="8:49" x14ac:dyDescent="0.3">
      <c r="H33" s="24" t="s">
        <v>293</v>
      </c>
      <c r="I33" s="30">
        <v>5.3061224489795999E-2</v>
      </c>
      <c r="J33" s="30">
        <v>-0.22620837808807803</v>
      </c>
      <c r="K33" s="30">
        <v>-0.22538699690402986</v>
      </c>
      <c r="L33" s="30">
        <v>3.2507739938080399E-2</v>
      </c>
      <c r="M33" s="30">
        <v>8.5263157894737041E-2</v>
      </c>
      <c r="N33" s="30">
        <v>-1.0827291318089002E-2</v>
      </c>
      <c r="O33" s="30">
        <v>-1.3528138528138403E-2</v>
      </c>
      <c r="P33" s="30">
        <v>0.18511166253101807</v>
      </c>
      <c r="Q33" s="30">
        <v>-2.4437927663735065E-3</v>
      </c>
      <c r="R33" s="30">
        <v>0.12289865633132799</v>
      </c>
      <c r="U33" s="20">
        <f>MAX(R32:R42)</f>
        <v>0.35763101593942093</v>
      </c>
      <c r="AM33" s="24" t="s">
        <v>293</v>
      </c>
      <c r="AN33" s="30">
        <v>-7.4999999999999983E-2</v>
      </c>
      <c r="AO33" s="30">
        <v>0.15227272727272706</v>
      </c>
      <c r="AP33" s="30">
        <v>0.15876139188069593</v>
      </c>
      <c r="AQ33" s="30">
        <v>-4.5744104093252014E-3</v>
      </c>
      <c r="AR33" s="30">
        <v>-2.644771641731998E-3</v>
      </c>
      <c r="AS33" s="30">
        <v>2.4524007491580298E-2</v>
      </c>
      <c r="AT33" s="30">
        <v>0.14589803312629401</v>
      </c>
      <c r="AU33" s="30">
        <v>6.4744551273486023E-2</v>
      </c>
      <c r="AV33" s="30">
        <v>8.3165322580645018E-2</v>
      </c>
      <c r="AW33" s="30">
        <v>8.5793424884177988E-2</v>
      </c>
    </row>
    <row r="34" spans="8:49" x14ac:dyDescent="0.3">
      <c r="H34" s="24" t="s">
        <v>294</v>
      </c>
      <c r="I34" s="31">
        <v>9.5652173913043037E-2</v>
      </c>
      <c r="J34" s="34">
        <v>-0.40778032036613304</v>
      </c>
      <c r="K34" s="34">
        <v>-0.84117647058823986</v>
      </c>
      <c r="L34" s="30">
        <v>0.14915966386554549</v>
      </c>
      <c r="M34" s="30">
        <v>-0.13952153110047794</v>
      </c>
      <c r="N34" s="34">
        <v>-8.0538720538720993E-2</v>
      </c>
      <c r="O34" s="30">
        <v>-4.9075924075924107E-2</v>
      </c>
      <c r="P34" s="30">
        <v>9.3534372604140437E-3</v>
      </c>
      <c r="Q34" s="30">
        <v>-4.5887445887445796E-2</v>
      </c>
      <c r="R34" s="30">
        <v>-9.006855720151602E-2</v>
      </c>
      <c r="U34" s="20">
        <f>MIN(K32:K42)</f>
        <v>-0.84117647058823986</v>
      </c>
      <c r="V34" s="20">
        <f>MIN(L32:L42)</f>
        <v>-2.2875816993464221E-2</v>
      </c>
      <c r="W34" s="20">
        <f t="shared" ref="W34:AB34" si="20">MIN(M32:M42)</f>
        <v>-0.25578947368420996</v>
      </c>
      <c r="X34" s="20">
        <f t="shared" si="20"/>
        <v>-8.0538720538720993E-2</v>
      </c>
      <c r="Y34" s="20">
        <f t="shared" si="20"/>
        <v>-7.9545454545454378E-2</v>
      </c>
      <c r="Z34" s="20">
        <f t="shared" si="20"/>
        <v>-0.36669636669636596</v>
      </c>
      <c r="AA34" s="20">
        <f t="shared" si="20"/>
        <v>-6.7493112947658696E-2</v>
      </c>
      <c r="AB34" s="20">
        <f t="shared" si="20"/>
        <v>-0.1644622708649906</v>
      </c>
      <c r="AM34" s="24" t="s">
        <v>294</v>
      </c>
      <c r="AN34" s="30">
        <v>-2.4999999999999967E-2</v>
      </c>
      <c r="AO34" s="30">
        <v>5.0757575757576001E-2</v>
      </c>
      <c r="AP34" s="30">
        <v>0.27972245236122595</v>
      </c>
      <c r="AQ34" s="30">
        <v>0.11804549405969308</v>
      </c>
      <c r="AR34" s="30">
        <v>6.9093014381768098E-2</v>
      </c>
      <c r="AS34" s="31">
        <v>4.0464612361107495E-2</v>
      </c>
      <c r="AT34" s="30">
        <v>-0.11031314699792999</v>
      </c>
      <c r="AU34" s="34">
        <v>-0.12974074284416098</v>
      </c>
      <c r="AV34" s="30">
        <v>-0.10098646313364101</v>
      </c>
      <c r="AW34" s="30">
        <v>-0.23358481337121803</v>
      </c>
    </row>
    <row r="35" spans="8:49" x14ac:dyDescent="0.3">
      <c r="H35" s="24" t="s">
        <v>295</v>
      </c>
      <c r="I35" s="30">
        <v>6.0714285714286054E-2</v>
      </c>
      <c r="J35" s="30">
        <v>-0.25883458646616603</v>
      </c>
      <c r="K35" s="30">
        <v>-0.68517647058823994</v>
      </c>
      <c r="L35" s="30">
        <v>0.1453250773993805</v>
      </c>
      <c r="M35" s="30">
        <v>-0.21703349282296697</v>
      </c>
      <c r="N35" s="30">
        <v>-4.4964292607605094E-2</v>
      </c>
      <c r="O35" s="30">
        <v>-1.597193129451191E-2</v>
      </c>
      <c r="P35" s="30">
        <v>-5.1956815114709953E-2</v>
      </c>
      <c r="Q35" s="30">
        <v>0</v>
      </c>
      <c r="R35" s="34">
        <v>-0.1644622708649906</v>
      </c>
      <c r="AM35" s="24" t="s">
        <v>295</v>
      </c>
      <c r="AN35" s="31">
        <v>0.10425531914893599</v>
      </c>
      <c r="AO35" s="34">
        <v>-0.21166989039329398</v>
      </c>
      <c r="AP35" s="34">
        <v>-0.282746478873239</v>
      </c>
      <c r="AQ35" s="30">
        <v>5.89285714285714E-2</v>
      </c>
      <c r="AR35" s="30">
        <v>1.9799054373522605E-2</v>
      </c>
      <c r="AS35" s="34">
        <v>-3.0129494918227303E-2</v>
      </c>
      <c r="AT35" s="30">
        <v>-0.15459656084656101</v>
      </c>
      <c r="AU35" s="30">
        <v>-4.7478418900500002E-2</v>
      </c>
      <c r="AV35" s="30">
        <v>-7.4679065174456993E-2</v>
      </c>
      <c r="AW35" s="30">
        <v>-2.6239443235812981E-2</v>
      </c>
    </row>
    <row r="36" spans="8:49" x14ac:dyDescent="0.3">
      <c r="H36" s="24" t="s">
        <v>296</v>
      </c>
      <c r="I36" s="30">
        <v>-5.6521739130435011E-2</v>
      </c>
      <c r="J36" s="30">
        <v>0.24096109839816893</v>
      </c>
      <c r="K36" s="30">
        <v>0.6117647058823501</v>
      </c>
      <c r="L36" s="30">
        <v>0.1302521008403365</v>
      </c>
      <c r="M36" s="30">
        <v>0.11832438238453302</v>
      </c>
      <c r="N36" s="30">
        <v>6.3030303030302992E-2</v>
      </c>
      <c r="O36" s="30">
        <v>5.8049708911777784E-2</v>
      </c>
      <c r="P36" s="30">
        <v>1.7761752136753017E-2</v>
      </c>
      <c r="Q36" s="30">
        <v>5.7765151515151186E-2</v>
      </c>
      <c r="R36" s="30">
        <v>8.1709283635402002E-2</v>
      </c>
      <c r="AM36" s="24" t="s">
        <v>296</v>
      </c>
      <c r="AN36" s="30">
        <v>1.7073170731706999E-2</v>
      </c>
      <c r="AO36" s="30">
        <v>-3.4663710273465986E-2</v>
      </c>
      <c r="AP36" s="30">
        <v>-4.2840375586853996E-2</v>
      </c>
      <c r="AQ36" s="30">
        <v>5.9523809523807994E-3</v>
      </c>
      <c r="AR36" s="30">
        <v>2.7489596154973407E-2</v>
      </c>
      <c r="AS36" s="30">
        <v>-8.4523583072126027E-3</v>
      </c>
      <c r="AT36" s="30">
        <v>-3.1478937728938006E-2</v>
      </c>
      <c r="AU36" s="30">
        <v>2.7558006548747987E-2</v>
      </c>
      <c r="AV36" s="30">
        <v>1.9664706817097977E-2</v>
      </c>
      <c r="AW36" s="30">
        <v>-1.2941558857508001E-2</v>
      </c>
    </row>
    <row r="37" spans="8:49" x14ac:dyDescent="0.3">
      <c r="H37" s="24" t="s">
        <v>297</v>
      </c>
      <c r="I37" s="30">
        <v>-0.11219512195122</v>
      </c>
      <c r="J37" s="30">
        <v>0.47830551989730297</v>
      </c>
      <c r="K37" s="31">
        <v>1.1088235294117601</v>
      </c>
      <c r="L37" s="30">
        <v>0.19082633053221251</v>
      </c>
      <c r="M37" s="30">
        <v>0.18692307692307708</v>
      </c>
      <c r="N37" s="31">
        <v>9.9291712303759994E-2</v>
      </c>
      <c r="O37" s="30">
        <v>0.13071428571428578</v>
      </c>
      <c r="P37" s="30">
        <v>2.2198480531814058E-2</v>
      </c>
      <c r="Q37" s="30">
        <v>7.7020202020202211E-2</v>
      </c>
      <c r="R37" s="30">
        <v>0.18965369182170097</v>
      </c>
      <c r="AM37" s="24" t="s">
        <v>297</v>
      </c>
      <c r="AN37" s="34">
        <v>-9.9999999999999978E-2</v>
      </c>
      <c r="AO37" s="31">
        <v>0.20303030303030306</v>
      </c>
      <c r="AP37" s="30">
        <v>0.20196177062374299</v>
      </c>
      <c r="AQ37" s="30">
        <v>0</v>
      </c>
      <c r="AR37" s="30">
        <v>1.9799054373522605E-2</v>
      </c>
      <c r="AS37" s="30">
        <v>1.4379986210972091E-2</v>
      </c>
      <c r="AT37" s="30">
        <v>0.19876700680271997</v>
      </c>
      <c r="AU37" s="30">
        <v>4.821337894539901E-2</v>
      </c>
      <c r="AV37" s="30">
        <v>6.1500406614258984E-2</v>
      </c>
      <c r="AW37" s="30">
        <v>0.10598352499017402</v>
      </c>
    </row>
    <row r="38" spans="8:49" x14ac:dyDescent="0.3">
      <c r="H38" s="24" t="s">
        <v>298</v>
      </c>
      <c r="I38" s="30">
        <v>5.3061224489795999E-2</v>
      </c>
      <c r="J38" s="30">
        <v>-0.22620837808807803</v>
      </c>
      <c r="K38" s="30">
        <v>0.30588235294117005</v>
      </c>
      <c r="L38" s="31">
        <v>0.32698961937716248</v>
      </c>
      <c r="M38" s="31">
        <v>0.41148741418764301</v>
      </c>
      <c r="N38" s="30">
        <v>3.1515151515150996E-2</v>
      </c>
      <c r="O38" s="30">
        <v>0.13088474025974078</v>
      </c>
      <c r="P38" s="31">
        <v>0.48183023872678798</v>
      </c>
      <c r="Q38" s="30">
        <v>0.1671891327063742</v>
      </c>
      <c r="R38" s="31">
        <v>0.35763101593942093</v>
      </c>
      <c r="AM38" s="24" t="s">
        <v>298</v>
      </c>
      <c r="AN38" s="30">
        <v>8.0952380952380998E-2</v>
      </c>
      <c r="AO38" s="30">
        <v>-0.16435786435786398</v>
      </c>
      <c r="AP38" s="30">
        <v>-9.1800804828974014E-2</v>
      </c>
      <c r="AQ38" s="30">
        <v>2.0604395604395597E-2</v>
      </c>
      <c r="AR38" s="30">
        <v>-4.0037112169961149E-2</v>
      </c>
      <c r="AS38" s="30">
        <v>-1.6776650579467506E-2</v>
      </c>
      <c r="AT38" s="34">
        <v>-0.198767006802722</v>
      </c>
      <c r="AU38" s="30">
        <v>-8.273256171783E-2</v>
      </c>
      <c r="AV38" s="34">
        <v>-0.10325994196961902</v>
      </c>
      <c r="AW38" s="30">
        <v>-0.1542558573340555</v>
      </c>
    </row>
    <row r="39" spans="8:49" x14ac:dyDescent="0.3">
      <c r="H39" s="24" t="s">
        <v>299</v>
      </c>
      <c r="I39" s="30">
        <v>-9.0909090909089274E-3</v>
      </c>
      <c r="J39" s="30">
        <v>3.8755980861243988E-2</v>
      </c>
      <c r="K39" s="30">
        <v>0</v>
      </c>
      <c r="L39" s="34">
        <v>-2.2875816993464221E-2</v>
      </c>
      <c r="M39" s="30">
        <v>-3.009287925696591E-2</v>
      </c>
      <c r="N39" s="30">
        <v>0</v>
      </c>
      <c r="O39" s="30">
        <v>4.0343915343915807E-2</v>
      </c>
      <c r="P39" s="30">
        <v>-4.1478129713422907E-2</v>
      </c>
      <c r="Q39" s="30">
        <v>2.7183600713012193E-2</v>
      </c>
      <c r="R39" s="30">
        <v>-2.9144591761373018E-2</v>
      </c>
      <c r="AM39" s="24" t="s">
        <v>299</v>
      </c>
      <c r="AN39" s="30">
        <v>0</v>
      </c>
      <c r="AO39" s="30">
        <v>0</v>
      </c>
      <c r="AP39" s="30">
        <v>0.32624593716143002</v>
      </c>
      <c r="AQ39" s="31">
        <v>0.19093406593406609</v>
      </c>
      <c r="AR39" s="30">
        <v>3.9785504238021095E-2</v>
      </c>
      <c r="AS39" s="30">
        <v>2.1407799020845601E-2</v>
      </c>
      <c r="AT39" s="30">
        <v>-0.15459656084656101</v>
      </c>
      <c r="AU39" s="30">
        <v>-8.6210813266696995E-2</v>
      </c>
      <c r="AV39" s="30">
        <v>-7.4679065174456993E-2</v>
      </c>
      <c r="AW39" s="34">
        <v>-0.23157865861933555</v>
      </c>
    </row>
    <row r="40" spans="8:49" x14ac:dyDescent="0.3">
      <c r="H40" s="24" t="s">
        <v>300</v>
      </c>
      <c r="I40" s="30">
        <v>5.9574468085106025E-2</v>
      </c>
      <c r="J40" s="30">
        <v>-0.25397536394177006</v>
      </c>
      <c r="K40" s="30">
        <v>-0.22538699690402986</v>
      </c>
      <c r="L40" s="30">
        <v>5.2825077399380804E-2</v>
      </c>
      <c r="M40" s="30">
        <v>0.10493927125506108</v>
      </c>
      <c r="N40" s="30">
        <v>-1.0827291318089002E-2</v>
      </c>
      <c r="O40" s="30">
        <v>1.9480519480519792E-2</v>
      </c>
      <c r="P40" s="30">
        <v>0.19091477628063003</v>
      </c>
      <c r="Q40" s="30">
        <v>1.6528925619834503E-2</v>
      </c>
      <c r="R40" s="30">
        <v>0.187982094763223</v>
      </c>
      <c r="AM40" s="24" t="s">
        <v>300</v>
      </c>
      <c r="AN40" s="30">
        <v>4.9999999999999989E-2</v>
      </c>
      <c r="AO40" s="30">
        <v>-0.101515151515151</v>
      </c>
      <c r="AP40" s="30">
        <v>-0.12852112676056304</v>
      </c>
      <c r="AQ40" s="30">
        <v>2.06043956043955E-2</v>
      </c>
      <c r="AR40" s="30">
        <v>0</v>
      </c>
      <c r="AS40" s="30">
        <v>-1.58179848320694E-2</v>
      </c>
      <c r="AT40" s="30">
        <v>-8.1845238095238027E-2</v>
      </c>
      <c r="AU40" s="30">
        <v>-4.9099724284727003E-2</v>
      </c>
      <c r="AV40" s="30">
        <v>-6.3364055299539007E-2</v>
      </c>
      <c r="AW40" s="30">
        <v>-3.1623791302271997E-2</v>
      </c>
    </row>
    <row r="41" spans="8:49" x14ac:dyDescent="0.3">
      <c r="H41" s="24" t="s">
        <v>301</v>
      </c>
      <c r="I41" s="30">
        <v>-2.2222222222222032E-2</v>
      </c>
      <c r="J41" s="30">
        <v>9.4736842105263008E-2</v>
      </c>
      <c r="K41" s="30">
        <v>0.6117647058823501</v>
      </c>
      <c r="L41" s="30">
        <v>0.2244582043343655</v>
      </c>
      <c r="M41" s="30">
        <v>0.25578947368421101</v>
      </c>
      <c r="N41" s="30">
        <v>6.3030303030302992E-2</v>
      </c>
      <c r="O41" s="34">
        <v>-7.9545454545454378E-2</v>
      </c>
      <c r="P41" s="30">
        <v>0.2024291497975711</v>
      </c>
      <c r="Q41" s="34">
        <v>-6.7493112947658696E-2</v>
      </c>
      <c r="R41" s="30">
        <v>0.27035517854124902</v>
      </c>
      <c r="AM41" s="24" t="s">
        <v>301</v>
      </c>
      <c r="AN41" s="30">
        <v>-1.7948717948717996E-2</v>
      </c>
      <c r="AO41" s="30">
        <v>3.6441336441337013E-2</v>
      </c>
      <c r="AP41" s="30">
        <v>9.4248826291080001E-2</v>
      </c>
      <c r="AQ41" s="30">
        <v>3.5714285714284998E-3</v>
      </c>
      <c r="AR41" s="30">
        <v>-2.0659882824544999E-2</v>
      </c>
      <c r="AS41" s="30">
        <v>7.2448785490394005E-3</v>
      </c>
      <c r="AT41" s="30">
        <v>0</v>
      </c>
      <c r="AU41" s="30">
        <v>-4.9977283053150023E-3</v>
      </c>
      <c r="AV41" s="30">
        <v>0</v>
      </c>
      <c r="AW41" s="30">
        <v>-3.699589783582799E-2</v>
      </c>
    </row>
    <row r="42" spans="8:49" x14ac:dyDescent="0.3">
      <c r="H42" s="24" t="s">
        <v>302</v>
      </c>
      <c r="I42" s="30">
        <v>-4.2553191489359543E-3</v>
      </c>
      <c r="J42" s="30">
        <v>1.8141097424411945E-2</v>
      </c>
      <c r="K42" s="30">
        <v>0.16993464052287011</v>
      </c>
      <c r="L42" s="30">
        <v>7.000343997248E-2</v>
      </c>
      <c r="M42" s="30">
        <v>8.5263157894737041E-2</v>
      </c>
      <c r="N42" s="30">
        <v>2.6326681448632011E-2</v>
      </c>
      <c r="O42" s="30">
        <v>-3.7561576354679702E-2</v>
      </c>
      <c r="P42" s="30">
        <v>8.0718623481781049E-2</v>
      </c>
      <c r="Q42" s="30">
        <v>-2.8882575757575801E-2</v>
      </c>
      <c r="R42" s="30">
        <v>9.1709646433578013E-2</v>
      </c>
      <c r="AM42" s="24" t="s">
        <v>302</v>
      </c>
      <c r="AN42" s="30">
        <v>-7.4999999999999983E-2</v>
      </c>
      <c r="AO42" s="30">
        <v>0.15227272727272706</v>
      </c>
      <c r="AP42" s="30">
        <v>0.12852112676056393</v>
      </c>
      <c r="AQ42" s="30">
        <v>1.4400921658986199E-2</v>
      </c>
      <c r="AR42" s="30">
        <v>4.31979368149581E-2</v>
      </c>
      <c r="AS42" s="30">
        <v>1.5817984832069303E-2</v>
      </c>
      <c r="AT42" s="30">
        <v>0.16369047619047594</v>
      </c>
      <c r="AU42" s="31">
        <v>0.117252852981266</v>
      </c>
      <c r="AV42" s="31">
        <v>0.12672811059907801</v>
      </c>
      <c r="AW42" s="30">
        <v>0.11682403153586898</v>
      </c>
    </row>
    <row r="43" spans="8:49" x14ac:dyDescent="0.3">
      <c r="H43" s="24" t="s">
        <v>303</v>
      </c>
      <c r="I43" s="30">
        <v>-3.4782608695651973E-2</v>
      </c>
      <c r="J43" s="30">
        <v>0.14828375286041195</v>
      </c>
      <c r="K43" s="30">
        <v>0.45882352941176019</v>
      </c>
      <c r="L43" s="30">
        <v>0.1205882352941175</v>
      </c>
      <c r="M43" s="30">
        <v>0.13708978328173405</v>
      </c>
      <c r="N43" s="30">
        <v>5.8033998521802993E-2</v>
      </c>
      <c r="O43" s="30">
        <v>0</v>
      </c>
      <c r="P43" s="30">
        <v>8.2467082467082009E-2</v>
      </c>
      <c r="Q43" s="30">
        <v>0</v>
      </c>
      <c r="R43" s="30">
        <v>0.148358883770177</v>
      </c>
      <c r="AM43" s="24" t="s">
        <v>303</v>
      </c>
      <c r="AN43" s="30">
        <v>3.3333333333332993E-2</v>
      </c>
      <c r="AO43" s="30">
        <v>-6.7676767676767002E-2</v>
      </c>
      <c r="AP43" s="30">
        <v>0</v>
      </c>
      <c r="AQ43" s="30">
        <v>1.3392857142857099E-2</v>
      </c>
      <c r="AR43" s="30">
        <v>-4.2237982663514369E-2</v>
      </c>
      <c r="AS43" s="30">
        <v>0</v>
      </c>
      <c r="AT43" s="30">
        <v>-0.10702838827838901</v>
      </c>
      <c r="AU43" s="30">
        <v>-4.4807219289037997E-2</v>
      </c>
      <c r="AV43" s="30">
        <v>-4.8069283330684998E-2</v>
      </c>
      <c r="AW43" s="30">
        <v>-0.103680887255758</v>
      </c>
    </row>
    <row r="44" spans="8:49" x14ac:dyDescent="0.3">
      <c r="H44" s="24" t="s">
        <v>304</v>
      </c>
      <c r="I44" s="30">
        <v>-5.4545454545455008E-2</v>
      </c>
      <c r="J44" s="30">
        <v>0.23253588516746393</v>
      </c>
      <c r="K44" s="30">
        <v>0.6117647058823501</v>
      </c>
      <c r="L44" s="30">
        <v>0.13529411764705851</v>
      </c>
      <c r="M44" s="30">
        <v>0.13708978328173405</v>
      </c>
      <c r="N44" s="30">
        <v>6.3030303030302992E-2</v>
      </c>
      <c r="O44" s="30">
        <v>4.0343915343915807E-2</v>
      </c>
      <c r="P44" s="30">
        <v>4.7755900697077025E-2</v>
      </c>
      <c r="Q44" s="30">
        <v>2.7183600713012193E-2</v>
      </c>
      <c r="R44" s="30">
        <v>0.13987550428997</v>
      </c>
      <c r="AM44" s="24" t="s">
        <v>304</v>
      </c>
      <c r="AN44" s="30">
        <v>-8.9473684210525983E-2</v>
      </c>
      <c r="AO44" s="30">
        <v>0.18165869218500802</v>
      </c>
      <c r="AP44" s="31">
        <v>0.34884305835010099</v>
      </c>
      <c r="AQ44" s="30">
        <v>6.7857142857142991E-2</v>
      </c>
      <c r="AR44" s="34">
        <v>-4.2237982663514369E-2</v>
      </c>
      <c r="AS44" s="30">
        <v>2.9958304606191803E-2</v>
      </c>
      <c r="AT44" s="30">
        <v>8.1845238095237971E-2</v>
      </c>
      <c r="AU44" s="30">
        <v>4.2595921484963994E-2</v>
      </c>
      <c r="AV44" s="30">
        <v>6.3364055299538979E-2</v>
      </c>
      <c r="AW44" s="30">
        <v>-4.146076010098998E-2</v>
      </c>
    </row>
    <row r="45" spans="8:49" x14ac:dyDescent="0.3">
      <c r="H45" s="24" t="s">
        <v>305</v>
      </c>
      <c r="I45" s="30">
        <v>8.6956521739129933E-3</v>
      </c>
      <c r="J45" s="30">
        <v>-3.7070938215102989E-2</v>
      </c>
      <c r="K45" s="30">
        <v>0</v>
      </c>
      <c r="L45" s="30">
        <v>2.2875816993463898E-2</v>
      </c>
      <c r="M45" s="30">
        <v>3.1321160042965035E-2</v>
      </c>
      <c r="N45" s="30">
        <v>0</v>
      </c>
      <c r="O45" s="30">
        <v>-3.7561576354679702E-2</v>
      </c>
      <c r="P45" s="30">
        <v>4.4070512820512997E-2</v>
      </c>
      <c r="Q45" s="30">
        <v>-2.8882575757575801E-2</v>
      </c>
      <c r="R45" s="30">
        <v>2.6780176950049001E-2</v>
      </c>
      <c r="AM45" s="24" t="s">
        <v>305</v>
      </c>
      <c r="AN45" s="30">
        <v>4.146341463414599E-2</v>
      </c>
      <c r="AO45" s="30">
        <v>-8.4183296378417982E-2</v>
      </c>
      <c r="AP45" s="30">
        <v>-0.12852112676056304</v>
      </c>
      <c r="AQ45" s="30">
        <v>3.3068783068783095E-2</v>
      </c>
      <c r="AR45" s="30">
        <v>2.3477139573346899E-2</v>
      </c>
      <c r="AS45" s="30">
        <v>-1.58179848320694E-2</v>
      </c>
      <c r="AT45" s="30">
        <v>-5.5654761904761985E-2</v>
      </c>
      <c r="AU45" s="30">
        <v>-1.0180557658975992E-2</v>
      </c>
      <c r="AV45" s="30">
        <v>-2.3233486943164017E-2</v>
      </c>
      <c r="AW45" s="30">
        <v>-3.7805459068499803E-3</v>
      </c>
    </row>
    <row r="46" spans="8:49" x14ac:dyDescent="0.3">
      <c r="H46" s="24" t="s">
        <v>306</v>
      </c>
      <c r="I46" s="30">
        <v>2.5000000000000022E-2</v>
      </c>
      <c r="J46" s="30">
        <v>-0.106578947368421</v>
      </c>
      <c r="K46" s="30">
        <v>-0.11895424836601998</v>
      </c>
      <c r="L46" s="30">
        <v>7.6252723311544986E-3</v>
      </c>
      <c r="M46" s="30">
        <v>3.1321160042965035E-2</v>
      </c>
      <c r="N46" s="30">
        <v>-5.3806356245379994E-3</v>
      </c>
      <c r="O46" s="30">
        <v>-7.2619047619047611E-2</v>
      </c>
      <c r="P46" s="30">
        <v>8.1885856079405017E-2</v>
      </c>
      <c r="Q46" s="30">
        <v>-5.96285434995113E-2</v>
      </c>
      <c r="R46" s="30">
        <v>3.5610106891901999E-2</v>
      </c>
      <c r="AM46" s="24" t="s">
        <v>306</v>
      </c>
      <c r="AN46" s="30">
        <v>-1.0526315789473994E-2</v>
      </c>
      <c r="AO46" s="30">
        <v>2.1371610845295042E-2</v>
      </c>
      <c r="AP46" s="30">
        <v>-9.1800804828974014E-2</v>
      </c>
      <c r="AQ46" s="30">
        <v>7.73809523809523E-2</v>
      </c>
      <c r="AR46" s="31">
        <v>9.3115552690021114E-2</v>
      </c>
      <c r="AS46" s="30">
        <v>-1.6776650579467506E-2</v>
      </c>
      <c r="AT46" s="30">
        <v>8.1845238095237971E-2</v>
      </c>
      <c r="AU46" s="30">
        <v>7.4347518804583984E-2</v>
      </c>
      <c r="AV46" s="30">
        <v>6.3364055299538979E-2</v>
      </c>
      <c r="AW46" s="30">
        <v>0.10697091317406501</v>
      </c>
    </row>
    <row r="47" spans="8:49" x14ac:dyDescent="0.3">
      <c r="H47" s="24" t="s">
        <v>307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AM47" s="24" t="s">
        <v>307</v>
      </c>
      <c r="AN47" s="30">
        <v>-1.7948717948717996E-2</v>
      </c>
      <c r="AO47" s="30">
        <v>3.6441336441337013E-2</v>
      </c>
      <c r="AP47" s="30">
        <v>9.4248826291080001E-2</v>
      </c>
      <c r="AQ47" s="30">
        <v>3.5714285714284998E-3</v>
      </c>
      <c r="AR47" s="30">
        <v>-2.0659882824544999E-2</v>
      </c>
      <c r="AS47" s="30">
        <v>7.2448785490394005E-3</v>
      </c>
      <c r="AT47" s="30">
        <v>0</v>
      </c>
      <c r="AU47" s="30">
        <v>-4.9977283053150023E-3</v>
      </c>
      <c r="AV47" s="30">
        <v>0</v>
      </c>
      <c r="AW47" s="30">
        <v>-3.699589783582799E-2</v>
      </c>
    </row>
    <row r="48" spans="8:49" x14ac:dyDescent="0.3">
      <c r="H48" s="24" t="s">
        <v>308</v>
      </c>
      <c r="I48" s="30">
        <v>-1.4634146341462984E-2</v>
      </c>
      <c r="J48" s="30">
        <v>6.2387676508343981E-2</v>
      </c>
      <c r="K48" s="30">
        <v>8.739495798319008E-2</v>
      </c>
      <c r="L48" s="30">
        <v>4.2016806722685977E-3</v>
      </c>
      <c r="M48" s="30">
        <v>-2.4868421052630985E-2</v>
      </c>
      <c r="N48" s="30">
        <v>-1.5194805194805996E-2</v>
      </c>
      <c r="O48" s="30">
        <v>4.0343915343915807E-2</v>
      </c>
      <c r="P48" s="30">
        <v>-5.848416289592695E-2</v>
      </c>
      <c r="Q48" s="30">
        <v>2.7183600713012193E-2</v>
      </c>
      <c r="R48" s="30">
        <v>-5.5905301553559994E-2</v>
      </c>
      <c r="AM48" s="24" t="s">
        <v>308</v>
      </c>
      <c r="AN48" s="30">
        <v>2.5000000000000022E-2</v>
      </c>
      <c r="AO48" s="30">
        <v>-5.0757575757576001E-2</v>
      </c>
      <c r="AP48" s="30">
        <v>-4.2840375586853996E-2</v>
      </c>
      <c r="AQ48" s="34">
        <v>-5.5114638447972021E-3</v>
      </c>
      <c r="AR48" s="30">
        <v>2.8798624543306048E-3</v>
      </c>
      <c r="AS48" s="30">
        <v>-8.4523583072126027E-3</v>
      </c>
      <c r="AT48" s="30">
        <v>-5.5654761904761985E-2</v>
      </c>
      <c r="AU48" s="30">
        <v>-1.5273150251569001E-2</v>
      </c>
      <c r="AV48" s="30">
        <v>-2.3233486943164017E-2</v>
      </c>
      <c r="AW48" s="30">
        <v>-3.8966825850581976E-2</v>
      </c>
    </row>
    <row r="49" spans="8:49" x14ac:dyDescent="0.3">
      <c r="H49" s="24" t="s">
        <v>309</v>
      </c>
      <c r="I49" s="30">
        <v>-3.4782608695651973E-2</v>
      </c>
      <c r="J49" s="30">
        <v>0.14828375286041195</v>
      </c>
      <c r="K49" s="30">
        <v>0.45882352941176019</v>
      </c>
      <c r="L49" s="30">
        <v>0.1205882352941175</v>
      </c>
      <c r="M49" s="30">
        <v>0.13708978328173405</v>
      </c>
      <c r="N49" s="30">
        <v>5.8033998521802993E-2</v>
      </c>
      <c r="O49" s="30">
        <v>0</v>
      </c>
      <c r="P49" s="30">
        <v>8.2467082467082009E-2</v>
      </c>
      <c r="Q49" s="30">
        <v>0</v>
      </c>
      <c r="R49" s="30">
        <v>0.148358883770177</v>
      </c>
      <c r="AM49" s="24" t="s">
        <v>309</v>
      </c>
      <c r="AN49" s="30">
        <v>7.692307692307998E-3</v>
      </c>
      <c r="AO49" s="30">
        <v>-1.5617715617715966E-2</v>
      </c>
      <c r="AP49" s="30">
        <v>-4.2840375586853996E-2</v>
      </c>
      <c r="AQ49" s="30">
        <v>1.9179894179894196E-2</v>
      </c>
      <c r="AR49" s="30">
        <v>2.3477139573346899E-2</v>
      </c>
      <c r="AS49" s="30">
        <v>-8.4523583072126027E-3</v>
      </c>
      <c r="AT49" s="30">
        <v>0</v>
      </c>
      <c r="AU49" s="30">
        <v>6.247160381644995E-3</v>
      </c>
      <c r="AV49" s="30">
        <v>0</v>
      </c>
      <c r="AW49" s="30">
        <v>1.4402780284319988E-2</v>
      </c>
    </row>
    <row r="50" spans="8:49" x14ac:dyDescent="0.3">
      <c r="I50" s="47">
        <f>AVEDEV(I32:I49)</f>
        <v>4.6156614496141835E-2</v>
      </c>
      <c r="J50" s="47">
        <f t="shared" ref="J50:R50" si="21">AVEDEV(J32:J49)</f>
        <v>0.19677293548355229</v>
      </c>
      <c r="K50" s="47">
        <f t="shared" si="21"/>
        <v>0.36201125362425618</v>
      </c>
      <c r="L50" s="47">
        <f t="shared" si="21"/>
        <v>7.322931282787587E-2</v>
      </c>
      <c r="M50" s="47">
        <f t="shared" si="21"/>
        <v>0.11926363611646192</v>
      </c>
      <c r="N50" s="47">
        <f t="shared" si="21"/>
        <v>3.6464009414029892E-2</v>
      </c>
      <c r="O50" s="47">
        <f t="shared" si="21"/>
        <v>8.8908853289661721E-2</v>
      </c>
      <c r="P50" s="47">
        <f>AVEDEV(P32:P49)</f>
        <v>0.10430893732163214</v>
      </c>
      <c r="Q50" s="47">
        <f t="shared" si="21"/>
        <v>5.3335579777311459E-2</v>
      </c>
      <c r="R50" s="47">
        <f t="shared" si="21"/>
        <v>0.10124930658197204</v>
      </c>
      <c r="AN50" s="47">
        <f>AVEDEV(AN32:AN49)</f>
        <v>4.5592631243902601E-2</v>
      </c>
      <c r="AO50" s="47">
        <f t="shared" ref="AO50" si="22">AVEDEV(AO32:AO49)</f>
        <v>9.2566857373984124E-2</v>
      </c>
      <c r="AP50" s="47">
        <f t="shared" ref="AP50" si="23">AVEDEV(AP32:AP49)</f>
        <v>0.14737797584156784</v>
      </c>
      <c r="AQ50" s="47">
        <f t="shared" ref="AQ50" si="24">AVEDEV(AQ32:AQ49)</f>
        <v>4.2667846008163882E-2</v>
      </c>
      <c r="AR50" s="47">
        <f t="shared" ref="AR50" si="25">AVEDEV(AR32:AR49)</f>
        <v>3.1642903657054737E-2</v>
      </c>
      <c r="AS50" s="47">
        <f t="shared" ref="AS50" si="26">AVEDEV(AS32:AS49)</f>
        <v>1.6728669420664852E-2</v>
      </c>
      <c r="AT50" s="47">
        <f t="shared" ref="AT50" si="27">AVEDEV(AT32:AT49)</f>
        <v>0.10375094833341904</v>
      </c>
      <c r="AU50" s="47">
        <f>AVEDEV(AU32:AU49)</f>
        <v>4.7796101958242056E-2</v>
      </c>
      <c r="AV50" s="47">
        <f t="shared" ref="AV50" si="28">AVEDEV(AV32:AV49)</f>
        <v>5.2544093101805273E-2</v>
      </c>
      <c r="AW50" s="47">
        <f t="shared" ref="AW50" si="29">AVEDEV(AW32:AW49)</f>
        <v>8.9294409431500105E-2</v>
      </c>
    </row>
    <row r="52" spans="8:49" x14ac:dyDescent="0.3">
      <c r="I52" s="20">
        <f>MAX(I32:I49)</f>
        <v>9.5652173913043037E-2</v>
      </c>
      <c r="J52" s="20">
        <f t="shared" ref="J52:Q52" si="30">MAX(J32:J49)</f>
        <v>0.59914651493599291</v>
      </c>
      <c r="K52" s="20">
        <f t="shared" si="30"/>
        <v>1.1088235294117601</v>
      </c>
      <c r="L52" s="20">
        <f t="shared" si="30"/>
        <v>0.32698961937716248</v>
      </c>
      <c r="M52" s="20">
        <f t="shared" si="30"/>
        <v>0.41148741418764301</v>
      </c>
      <c r="N52" s="20">
        <f t="shared" si="30"/>
        <v>9.9291712303759994E-2</v>
      </c>
      <c r="O52" s="20">
        <f t="shared" si="30"/>
        <v>0.66191045796308978</v>
      </c>
      <c r="P52" s="20">
        <f t="shared" si="30"/>
        <v>0.48183023872678798</v>
      </c>
      <c r="Q52" s="20">
        <f t="shared" si="30"/>
        <v>0.26406926406926418</v>
      </c>
      <c r="R52" s="20">
        <f>MAX(R32:R49)</f>
        <v>0.35763101593942093</v>
      </c>
      <c r="AN52" s="20">
        <f>MAX(AN32:AN49)</f>
        <v>0.10425531914893599</v>
      </c>
      <c r="AO52" s="20">
        <f t="shared" ref="AO52:AV52" si="31">MAX(AO32:AO49)</f>
        <v>0.20303030303030306</v>
      </c>
      <c r="AP52" s="20">
        <f t="shared" si="31"/>
        <v>0.34884305835010099</v>
      </c>
      <c r="AQ52" s="20">
        <f t="shared" si="31"/>
        <v>0.19093406593406609</v>
      </c>
      <c r="AR52" s="20">
        <f t="shared" si="31"/>
        <v>9.3115552690021114E-2</v>
      </c>
      <c r="AS52" s="20">
        <f t="shared" si="31"/>
        <v>4.0464612361107495E-2</v>
      </c>
      <c r="AT52" s="20">
        <f t="shared" si="31"/>
        <v>0.24553571428571397</v>
      </c>
      <c r="AU52" s="20">
        <f t="shared" si="31"/>
        <v>0.117252852981266</v>
      </c>
      <c r="AV52" s="20">
        <f t="shared" si="31"/>
        <v>0.12672811059907801</v>
      </c>
      <c r="AW52" s="20">
        <f>MAX(AW32:AW49)</f>
        <v>0.28501059649270999</v>
      </c>
    </row>
    <row r="53" spans="8:49" x14ac:dyDescent="0.3">
      <c r="I53" s="20">
        <f>MIN(I32:I49)</f>
        <v>-0.14054054054054099</v>
      </c>
      <c r="J53" s="20">
        <f t="shared" ref="J53:R53" si="32">MIN(J32:J49)</f>
        <v>-0.40778032036613304</v>
      </c>
      <c r="K53" s="20">
        <f t="shared" si="32"/>
        <v>-0.84117647058823986</v>
      </c>
      <c r="L53" s="20">
        <f t="shared" si="32"/>
        <v>-2.2875816993464221E-2</v>
      </c>
      <c r="M53" s="20">
        <f t="shared" si="32"/>
        <v>-0.25578947368420996</v>
      </c>
      <c r="N53" s="20">
        <f t="shared" si="32"/>
        <v>-8.0538720538720993E-2</v>
      </c>
      <c r="O53" s="20">
        <f t="shared" si="32"/>
        <v>-7.9545454545454378E-2</v>
      </c>
      <c r="P53" s="20">
        <f t="shared" si="32"/>
        <v>-0.36669636669636596</v>
      </c>
      <c r="Q53" s="20">
        <f t="shared" si="32"/>
        <v>-6.7493112947658696E-2</v>
      </c>
      <c r="R53" s="20">
        <f t="shared" si="32"/>
        <v>-0.1644622708649906</v>
      </c>
      <c r="AN53" s="20">
        <f>MIN(AN32:AN49)</f>
        <v>-9.9999999999999978E-2</v>
      </c>
      <c r="AO53" s="20">
        <f t="shared" ref="AO53:AW53" si="33">MIN(AO32:AO49)</f>
        <v>-0.21166989039329398</v>
      </c>
      <c r="AP53" s="20">
        <f t="shared" si="33"/>
        <v>-0.282746478873239</v>
      </c>
      <c r="AQ53" s="20">
        <f t="shared" si="33"/>
        <v>-5.5114638447972021E-3</v>
      </c>
      <c r="AR53" s="20">
        <f t="shared" si="33"/>
        <v>-4.2237982663514369E-2</v>
      </c>
      <c r="AS53" s="20">
        <f t="shared" si="33"/>
        <v>-3.0129494918227303E-2</v>
      </c>
      <c r="AT53" s="20">
        <f t="shared" si="33"/>
        <v>-0.198767006802722</v>
      </c>
      <c r="AU53" s="20">
        <f t="shared" si="33"/>
        <v>-0.12974074284416098</v>
      </c>
      <c r="AV53" s="20">
        <f t="shared" si="33"/>
        <v>-0.10325994196961902</v>
      </c>
      <c r="AW53" s="20">
        <f t="shared" si="33"/>
        <v>-0.23358481337121803</v>
      </c>
    </row>
    <row r="99" spans="7:44" ht="64.8" customHeight="1" x14ac:dyDescent="0.3"/>
    <row r="112" spans="7:44" x14ac:dyDescent="0.3"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7:44" x14ac:dyDescent="0.3"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opLeftCell="I1" workbookViewId="0">
      <selection activeCell="P12" sqref="P12"/>
    </sheetView>
  </sheetViews>
  <sheetFormatPr defaultRowHeight="14.4" x14ac:dyDescent="0.3"/>
  <cols>
    <col min="1" max="1" width="22.88671875" bestFit="1" customWidth="1"/>
    <col min="2" max="2" width="13.33203125" customWidth="1"/>
    <col min="3" max="3" width="12.77734375" bestFit="1" customWidth="1"/>
    <col min="4" max="4" width="14.21875" customWidth="1"/>
    <col min="5" max="5" width="11.33203125" bestFit="1" customWidth="1"/>
    <col min="6" max="6" width="13.5546875" customWidth="1"/>
    <col min="7" max="7" width="12.44140625" bestFit="1" customWidth="1"/>
    <col min="8" max="8" width="10.21875" bestFit="1" customWidth="1"/>
    <col min="9" max="9" width="11.33203125" bestFit="1" customWidth="1"/>
    <col min="10" max="10" width="21" customWidth="1"/>
    <col min="11" max="11" width="13.88671875" customWidth="1"/>
    <col min="12" max="12" width="10.77734375" bestFit="1" customWidth="1"/>
    <col min="13" max="13" width="16.33203125" customWidth="1"/>
    <col min="14" max="14" width="11.33203125" bestFit="1" customWidth="1"/>
    <col min="15" max="15" width="12.44140625" bestFit="1" customWidth="1"/>
    <col min="16" max="16" width="10.77734375" bestFit="1" customWidth="1"/>
    <col min="17" max="17" width="11.33203125" bestFit="1" customWidth="1"/>
    <col min="18" max="18" width="10.77734375" bestFit="1" customWidth="1"/>
    <col min="19" max="19" width="4.88671875" hidden="1" customWidth="1"/>
    <col min="20" max="20" width="12.44140625" bestFit="1" customWidth="1"/>
    <col min="21" max="22" width="10.77734375" bestFit="1" customWidth="1"/>
    <col min="23" max="23" width="11.33203125" bestFit="1" customWidth="1"/>
    <col min="24" max="24" width="10.77734375" bestFit="1" customWidth="1"/>
    <col min="25" max="25" width="10.88671875" bestFit="1" customWidth="1"/>
    <col min="26" max="26" width="10.77734375" bestFit="1" customWidth="1"/>
  </cols>
  <sheetData>
    <row r="1" spans="1:26" ht="23.4" x14ac:dyDescent="0.3">
      <c r="A1" s="1" t="s">
        <v>0</v>
      </c>
      <c r="B1" s="87" t="s">
        <v>1</v>
      </c>
      <c r="C1" s="87"/>
      <c r="D1" s="87"/>
      <c r="E1" s="1" t="s">
        <v>2</v>
      </c>
      <c r="F1" s="87" t="s">
        <v>3</v>
      </c>
      <c r="G1" s="87"/>
      <c r="H1" s="87" t="s">
        <v>4</v>
      </c>
      <c r="I1" s="87"/>
      <c r="J1" s="87"/>
      <c r="K1" s="87" t="s">
        <v>5</v>
      </c>
      <c r="L1" s="87"/>
      <c r="M1" s="1" t="s">
        <v>6</v>
      </c>
      <c r="N1" s="85" t="s">
        <v>7</v>
      </c>
      <c r="O1" s="88"/>
      <c r="P1" s="86"/>
      <c r="Q1" s="87" t="s">
        <v>8</v>
      </c>
      <c r="R1" s="87"/>
      <c r="S1" s="2" t="s">
        <v>9</v>
      </c>
      <c r="T1" s="87" t="s">
        <v>10</v>
      </c>
      <c r="U1" s="87"/>
      <c r="V1" s="2" t="s">
        <v>11</v>
      </c>
      <c r="W1" s="87" t="s">
        <v>12</v>
      </c>
      <c r="X1" s="87"/>
      <c r="Y1" s="87" t="s">
        <v>13</v>
      </c>
      <c r="Z1" s="87"/>
    </row>
    <row r="2" spans="1:26" ht="15.6" x14ac:dyDescent="0.35">
      <c r="A2" s="9" t="s">
        <v>15</v>
      </c>
      <c r="B2" s="3" t="s">
        <v>20</v>
      </c>
      <c r="C2" s="4" t="s">
        <v>19</v>
      </c>
      <c r="D2" s="3" t="s">
        <v>18</v>
      </c>
      <c r="E2" s="4" t="s">
        <v>20</v>
      </c>
      <c r="F2" s="3" t="s">
        <v>20</v>
      </c>
      <c r="G2" s="4" t="s">
        <v>64</v>
      </c>
      <c r="H2" s="3" t="s">
        <v>30</v>
      </c>
      <c r="I2" s="4" t="s">
        <v>32</v>
      </c>
      <c r="J2" s="3" t="s">
        <v>18</v>
      </c>
      <c r="K2" s="4" t="s">
        <v>20</v>
      </c>
      <c r="L2" s="3" t="s">
        <v>63</v>
      </c>
      <c r="M2" s="4" t="s">
        <v>64</v>
      </c>
      <c r="N2" s="4" t="s">
        <v>20</v>
      </c>
      <c r="O2" s="3" t="s">
        <v>64</v>
      </c>
      <c r="P2" s="4" t="s">
        <v>63</v>
      </c>
      <c r="Q2" s="3" t="s">
        <v>20</v>
      </c>
      <c r="R2" s="4" t="s">
        <v>63</v>
      </c>
      <c r="S2" s="3" t="s">
        <v>14</v>
      </c>
      <c r="T2" s="4" t="s">
        <v>64</v>
      </c>
      <c r="U2" s="3" t="s">
        <v>63</v>
      </c>
      <c r="V2" s="4" t="s">
        <v>63</v>
      </c>
      <c r="W2" s="3" t="s">
        <v>20</v>
      </c>
      <c r="X2" s="4" t="s">
        <v>63</v>
      </c>
      <c r="Y2" s="3" t="s">
        <v>62</v>
      </c>
      <c r="Z2" s="4" t="s">
        <v>63</v>
      </c>
    </row>
    <row r="3" spans="1:26" ht="15.6" x14ac:dyDescent="0.35">
      <c r="A3" s="10" t="s">
        <v>16</v>
      </c>
      <c r="B3" s="5" t="s">
        <v>24</v>
      </c>
      <c r="C3" s="6" t="s">
        <v>26</v>
      </c>
      <c r="D3" s="5" t="s">
        <v>22</v>
      </c>
      <c r="E3" s="6" t="s">
        <v>28</v>
      </c>
      <c r="F3" s="5" t="s">
        <v>71</v>
      </c>
      <c r="G3" s="6" t="s">
        <v>73</v>
      </c>
      <c r="H3" s="5" t="s">
        <v>34</v>
      </c>
      <c r="I3" s="6" t="s">
        <v>33</v>
      </c>
      <c r="J3" s="5" t="s">
        <v>35</v>
      </c>
      <c r="K3" s="6" t="s">
        <v>39</v>
      </c>
      <c r="L3" s="5" t="s">
        <v>37</v>
      </c>
      <c r="M3" s="6" t="s">
        <v>43</v>
      </c>
      <c r="N3" s="5" t="s">
        <v>65</v>
      </c>
      <c r="O3" s="6" t="s">
        <v>67</v>
      </c>
      <c r="P3" s="5" t="s">
        <v>69</v>
      </c>
      <c r="Q3" s="6" t="s">
        <v>46</v>
      </c>
      <c r="R3" s="5" t="s">
        <v>44</v>
      </c>
      <c r="S3" s="6"/>
      <c r="T3" s="5" t="s">
        <v>50</v>
      </c>
      <c r="U3" s="6" t="s">
        <v>48</v>
      </c>
      <c r="V3" s="5" t="s">
        <v>52</v>
      </c>
      <c r="W3" s="6" t="s">
        <v>56</v>
      </c>
      <c r="X3" s="5" t="s">
        <v>54</v>
      </c>
      <c r="Y3" s="6" t="s">
        <v>60</v>
      </c>
      <c r="Z3" s="5" t="s">
        <v>58</v>
      </c>
    </row>
    <row r="4" spans="1:26" ht="15.6" x14ac:dyDescent="0.3">
      <c r="A4" s="7" t="s">
        <v>77</v>
      </c>
      <c r="B4" s="7"/>
      <c r="C4" s="8" t="s">
        <v>84</v>
      </c>
      <c r="D4" s="7" t="s">
        <v>75</v>
      </c>
      <c r="E4" s="8"/>
      <c r="F4" s="7"/>
      <c r="G4" s="8"/>
      <c r="H4" s="7"/>
      <c r="I4" s="8"/>
      <c r="J4" s="7"/>
      <c r="K4" s="8"/>
      <c r="L4" s="7"/>
      <c r="M4" s="8"/>
      <c r="N4" s="7"/>
      <c r="O4" s="8"/>
      <c r="P4" s="7"/>
      <c r="Q4" s="8"/>
      <c r="R4" s="7"/>
      <c r="S4" s="8"/>
      <c r="T4" s="7"/>
      <c r="U4" s="8"/>
      <c r="V4" s="7"/>
      <c r="W4" s="8"/>
      <c r="X4" s="7"/>
      <c r="Y4" s="8"/>
      <c r="Z4" s="7"/>
    </row>
    <row r="5" spans="1:26" ht="15.6" x14ac:dyDescent="0.35">
      <c r="A5" s="10" t="s">
        <v>17</v>
      </c>
      <c r="B5" s="5" t="s">
        <v>23</v>
      </c>
      <c r="C5" s="6" t="s">
        <v>25</v>
      </c>
      <c r="D5" s="5" t="s">
        <v>21</v>
      </c>
      <c r="E5" s="6" t="s">
        <v>27</v>
      </c>
      <c r="F5" s="5" t="s">
        <v>72</v>
      </c>
      <c r="G5" s="6" t="s">
        <v>74</v>
      </c>
      <c r="H5" s="5" t="s">
        <v>29</v>
      </c>
      <c r="I5" s="6" t="s">
        <v>31</v>
      </c>
      <c r="J5" s="5" t="s">
        <v>36</v>
      </c>
      <c r="K5" s="6" t="s">
        <v>40</v>
      </c>
      <c r="L5" s="5" t="s">
        <v>38</v>
      </c>
      <c r="M5" s="6" t="s">
        <v>42</v>
      </c>
      <c r="N5" s="5" t="s">
        <v>66</v>
      </c>
      <c r="O5" s="6" t="s">
        <v>68</v>
      </c>
      <c r="P5" s="5" t="s">
        <v>70</v>
      </c>
      <c r="Q5" s="6" t="s">
        <v>47</v>
      </c>
      <c r="R5" s="5" t="s">
        <v>45</v>
      </c>
      <c r="S5" s="6"/>
      <c r="T5" s="5" t="s">
        <v>51</v>
      </c>
      <c r="U5" s="6" t="s">
        <v>49</v>
      </c>
      <c r="V5" s="5" t="s">
        <v>53</v>
      </c>
      <c r="W5" s="6" t="s">
        <v>57</v>
      </c>
      <c r="X5" s="5" t="s">
        <v>55</v>
      </c>
      <c r="Y5" s="6" t="s">
        <v>61</v>
      </c>
      <c r="Z5" s="5" t="s">
        <v>59</v>
      </c>
    </row>
    <row r="6" spans="1:26" ht="15.6" x14ac:dyDescent="0.3">
      <c r="A6" s="7" t="s">
        <v>78</v>
      </c>
      <c r="B6" s="7"/>
      <c r="C6" s="8" t="s">
        <v>83</v>
      </c>
      <c r="D6" s="7" t="s">
        <v>76</v>
      </c>
      <c r="E6" s="8"/>
      <c r="F6" s="7"/>
      <c r="G6" s="8"/>
      <c r="H6" s="7"/>
      <c r="I6" s="8"/>
      <c r="J6" s="7"/>
      <c r="K6" s="8"/>
      <c r="L6" s="7"/>
      <c r="M6" s="8"/>
      <c r="N6" s="7"/>
      <c r="O6" s="8"/>
      <c r="P6" s="7"/>
      <c r="Q6" s="8"/>
      <c r="R6" s="7"/>
      <c r="S6" s="8"/>
      <c r="T6" s="7"/>
      <c r="U6" s="8"/>
      <c r="V6" s="7"/>
      <c r="W6" s="8"/>
      <c r="X6" s="7"/>
      <c r="Y6" s="8"/>
      <c r="Z6" s="7"/>
    </row>
    <row r="7" spans="1:26" x14ac:dyDescent="0.3">
      <c r="A7" t="s">
        <v>81</v>
      </c>
      <c r="B7" t="s">
        <v>88</v>
      </c>
      <c r="C7" t="s">
        <v>85</v>
      </c>
      <c r="D7" t="s">
        <v>89</v>
      </c>
    </row>
    <row r="8" spans="1:26" x14ac:dyDescent="0.3">
      <c r="A8" t="s">
        <v>82</v>
      </c>
      <c r="C8" t="s">
        <v>86</v>
      </c>
      <c r="D8" t="s">
        <v>90</v>
      </c>
    </row>
    <row r="11" spans="1:26" x14ac:dyDescent="0.3">
      <c r="A11" t="s">
        <v>87</v>
      </c>
    </row>
    <row r="15" spans="1:26" x14ac:dyDescent="0.3">
      <c r="A15" t="s">
        <v>41</v>
      </c>
    </row>
    <row r="16" spans="1:26" x14ac:dyDescent="0.3">
      <c r="A16" t="s">
        <v>79</v>
      </c>
    </row>
    <row r="17" spans="1:16" x14ac:dyDescent="0.3">
      <c r="A17" t="s">
        <v>80</v>
      </c>
    </row>
    <row r="19" spans="1:16" x14ac:dyDescent="0.3">
      <c r="A19" t="s">
        <v>91</v>
      </c>
    </row>
    <row r="20" spans="1:16" x14ac:dyDescent="0.3">
      <c r="B20" t="s">
        <v>92</v>
      </c>
      <c r="D20" t="s">
        <v>130</v>
      </c>
      <c r="F20" t="s">
        <v>130</v>
      </c>
      <c r="K20" t="s">
        <v>92</v>
      </c>
    </row>
    <row r="21" spans="1:16" ht="15" x14ac:dyDescent="0.35">
      <c r="A21" s="10" t="s">
        <v>16</v>
      </c>
      <c r="B21" s="89" t="s">
        <v>93</v>
      </c>
      <c r="C21" s="11" t="s">
        <v>94</v>
      </c>
      <c r="J21" s="10" t="s">
        <v>16</v>
      </c>
      <c r="K21" s="89" t="s">
        <v>93</v>
      </c>
      <c r="L21" s="11" t="s">
        <v>94</v>
      </c>
      <c r="M21" s="89" t="s">
        <v>93</v>
      </c>
      <c r="N21" s="12" t="s">
        <v>148</v>
      </c>
      <c r="O21" s="89" t="s">
        <v>93</v>
      </c>
      <c r="P21" s="12" t="s">
        <v>199</v>
      </c>
    </row>
    <row r="22" spans="1:16" ht="15" x14ac:dyDescent="0.35">
      <c r="A22" s="10" t="s">
        <v>17</v>
      </c>
      <c r="B22" s="89"/>
      <c r="C22" s="11" t="s">
        <v>95</v>
      </c>
      <c r="J22" s="10" t="s">
        <v>17</v>
      </c>
      <c r="K22" s="89"/>
      <c r="L22" s="11" t="s">
        <v>95</v>
      </c>
      <c r="M22" s="89"/>
      <c r="N22" s="12" t="s">
        <v>147</v>
      </c>
      <c r="O22" s="89"/>
      <c r="P22" s="12" t="s">
        <v>200</v>
      </c>
    </row>
    <row r="23" spans="1:16" ht="15" x14ac:dyDescent="0.35">
      <c r="A23" s="10" t="s">
        <v>16</v>
      </c>
      <c r="B23" s="89" t="s">
        <v>98</v>
      </c>
      <c r="C23" s="13" t="s">
        <v>97</v>
      </c>
      <c r="D23" s="89" t="s">
        <v>98</v>
      </c>
      <c r="E23" s="12" t="s">
        <v>132</v>
      </c>
      <c r="F23" s="89" t="s">
        <v>98</v>
      </c>
      <c r="G23" s="13" t="s">
        <v>135</v>
      </c>
      <c r="J23" s="10" t="s">
        <v>16</v>
      </c>
      <c r="K23" s="89" t="s">
        <v>98</v>
      </c>
      <c r="L23" s="13" t="s">
        <v>97</v>
      </c>
      <c r="M23" s="89" t="s">
        <v>98</v>
      </c>
      <c r="N23" s="12" t="s">
        <v>181</v>
      </c>
      <c r="O23" s="89" t="s">
        <v>98</v>
      </c>
      <c r="P23" s="12" t="s">
        <v>201</v>
      </c>
    </row>
    <row r="24" spans="1:16" ht="15" x14ac:dyDescent="0.35">
      <c r="A24" s="10" t="s">
        <v>17</v>
      </c>
      <c r="B24" s="89"/>
      <c r="C24" s="12" t="s">
        <v>96</v>
      </c>
      <c r="D24" s="89"/>
      <c r="E24" s="11" t="s">
        <v>133</v>
      </c>
      <c r="F24" s="89"/>
      <c r="G24" s="12" t="s">
        <v>136</v>
      </c>
      <c r="J24" s="10" t="s">
        <v>17</v>
      </c>
      <c r="K24" s="89"/>
      <c r="L24" s="12" t="s">
        <v>96</v>
      </c>
      <c r="M24" s="89"/>
      <c r="N24" s="13" t="s">
        <v>182</v>
      </c>
      <c r="O24" s="89"/>
      <c r="P24" s="12" t="s">
        <v>202</v>
      </c>
    </row>
    <row r="25" spans="1:16" ht="15" x14ac:dyDescent="0.35">
      <c r="A25" s="10" t="s">
        <v>16</v>
      </c>
      <c r="B25" s="89" t="s">
        <v>99</v>
      </c>
      <c r="C25" s="12" t="s">
        <v>108</v>
      </c>
      <c r="D25" s="89" t="s">
        <v>99</v>
      </c>
      <c r="E25" s="13" t="s">
        <v>137</v>
      </c>
      <c r="F25" s="89" t="s">
        <v>99</v>
      </c>
      <c r="G25" s="13" t="s">
        <v>157</v>
      </c>
      <c r="J25" s="10" t="s">
        <v>16</v>
      </c>
      <c r="K25" s="89" t="s">
        <v>99</v>
      </c>
      <c r="L25" s="12" t="s">
        <v>108</v>
      </c>
      <c r="M25" s="89" t="s">
        <v>99</v>
      </c>
      <c r="N25" s="12" t="s">
        <v>183</v>
      </c>
      <c r="O25" s="89" t="s">
        <v>99</v>
      </c>
      <c r="P25" s="12" t="s">
        <v>203</v>
      </c>
    </row>
    <row r="26" spans="1:16" ht="15" x14ac:dyDescent="0.35">
      <c r="A26" s="10" t="s">
        <v>17</v>
      </c>
      <c r="B26" s="89"/>
      <c r="C26" s="12" t="s">
        <v>109</v>
      </c>
      <c r="D26" s="89"/>
      <c r="E26" s="13" t="s">
        <v>138</v>
      </c>
      <c r="F26" s="89"/>
      <c r="G26" s="14" t="s">
        <v>158</v>
      </c>
      <c r="J26" s="10" t="s">
        <v>17</v>
      </c>
      <c r="K26" s="89"/>
      <c r="L26" s="12" t="s">
        <v>109</v>
      </c>
      <c r="M26" s="89"/>
      <c r="N26" s="12" t="s">
        <v>184</v>
      </c>
      <c r="O26" s="89"/>
      <c r="P26" s="14" t="s">
        <v>204</v>
      </c>
    </row>
    <row r="27" spans="1:16" ht="15" x14ac:dyDescent="0.35">
      <c r="A27" s="10" t="s">
        <v>16</v>
      </c>
      <c r="B27" s="89" t="s">
        <v>100</v>
      </c>
      <c r="C27" s="13" t="s">
        <v>110</v>
      </c>
      <c r="D27" s="89" t="s">
        <v>100</v>
      </c>
      <c r="E27" s="13" t="s">
        <v>139</v>
      </c>
      <c r="F27" s="89" t="s">
        <v>100</v>
      </c>
      <c r="G27" s="13" t="s">
        <v>159</v>
      </c>
      <c r="J27" s="10" t="s">
        <v>16</v>
      </c>
      <c r="K27" s="89" t="s">
        <v>100</v>
      </c>
      <c r="L27" s="13" t="s">
        <v>110</v>
      </c>
      <c r="M27" s="89" t="s">
        <v>100</v>
      </c>
      <c r="N27" s="14" t="s">
        <v>185</v>
      </c>
      <c r="O27" s="89"/>
    </row>
    <row r="28" spans="1:16" ht="15" x14ac:dyDescent="0.35">
      <c r="A28" s="10" t="s">
        <v>17</v>
      </c>
      <c r="B28" s="89"/>
      <c r="C28" s="12" t="s">
        <v>111</v>
      </c>
      <c r="D28" s="89"/>
      <c r="E28" s="13" t="s">
        <v>140</v>
      </c>
      <c r="F28" s="89"/>
      <c r="G28" s="13" t="s">
        <v>160</v>
      </c>
      <c r="J28" s="10" t="s">
        <v>17</v>
      </c>
      <c r="K28" s="89"/>
      <c r="L28" s="12" t="s">
        <v>111</v>
      </c>
      <c r="M28" s="89"/>
      <c r="N28" s="14" t="s">
        <v>186</v>
      </c>
      <c r="O28" s="89"/>
    </row>
    <row r="29" spans="1:16" ht="15" x14ac:dyDescent="0.35">
      <c r="A29" s="10" t="s">
        <v>16</v>
      </c>
      <c r="B29" s="89" t="s">
        <v>101</v>
      </c>
      <c r="C29" s="13" t="s">
        <v>112</v>
      </c>
      <c r="D29" s="89" t="s">
        <v>101</v>
      </c>
      <c r="E29" s="12" t="s">
        <v>141</v>
      </c>
      <c r="F29" s="89" t="s">
        <v>101</v>
      </c>
      <c r="G29" s="11" t="s">
        <v>161</v>
      </c>
      <c r="J29" s="10" t="s">
        <v>16</v>
      </c>
      <c r="K29" s="89" t="s">
        <v>101</v>
      </c>
      <c r="L29" s="13" t="s">
        <v>112</v>
      </c>
      <c r="M29" s="89" t="s">
        <v>101</v>
      </c>
      <c r="N29" s="12" t="s">
        <v>187</v>
      </c>
      <c r="O29" s="89" t="s">
        <v>101</v>
      </c>
      <c r="P29" s="12" t="s">
        <v>205</v>
      </c>
    </row>
    <row r="30" spans="1:16" ht="15" x14ac:dyDescent="0.35">
      <c r="A30" s="10" t="s">
        <v>17</v>
      </c>
      <c r="B30" s="89"/>
      <c r="C30" s="12" t="s">
        <v>113</v>
      </c>
      <c r="D30" s="89"/>
      <c r="E30" s="12" t="s">
        <v>142</v>
      </c>
      <c r="F30" s="89"/>
      <c r="G30" s="11" t="s">
        <v>162</v>
      </c>
      <c r="J30" s="10" t="s">
        <v>17</v>
      </c>
      <c r="K30" s="89"/>
      <c r="L30" s="12" t="s">
        <v>113</v>
      </c>
      <c r="M30" s="89"/>
      <c r="N30" s="12" t="s">
        <v>188</v>
      </c>
      <c r="O30" s="89"/>
      <c r="P30" s="12" t="s">
        <v>206</v>
      </c>
    </row>
    <row r="31" spans="1:16" ht="15" x14ac:dyDescent="0.35">
      <c r="A31" s="10" t="s">
        <v>16</v>
      </c>
      <c r="B31" s="89" t="s">
        <v>102</v>
      </c>
      <c r="C31" s="12" t="s">
        <v>114</v>
      </c>
      <c r="D31" s="89" t="s">
        <v>102</v>
      </c>
      <c r="E31" s="11" t="s">
        <v>143</v>
      </c>
      <c r="F31" s="89"/>
      <c r="J31" s="10" t="s">
        <v>16</v>
      </c>
      <c r="K31" s="89" t="s">
        <v>102</v>
      </c>
      <c r="L31" s="12" t="s">
        <v>114</v>
      </c>
      <c r="M31" s="89" t="s">
        <v>102</v>
      </c>
      <c r="N31" s="12" t="s">
        <v>189</v>
      </c>
      <c r="O31" s="89" t="s">
        <v>102</v>
      </c>
      <c r="P31" s="12" t="s">
        <v>207</v>
      </c>
    </row>
    <row r="32" spans="1:16" ht="15" x14ac:dyDescent="0.35">
      <c r="A32" s="10" t="s">
        <v>17</v>
      </c>
      <c r="B32" s="89"/>
      <c r="C32" s="12" t="s">
        <v>115</v>
      </c>
      <c r="D32" s="89"/>
      <c r="E32" s="12" t="s">
        <v>144</v>
      </c>
      <c r="F32" s="89"/>
      <c r="J32" s="10" t="s">
        <v>17</v>
      </c>
      <c r="K32" s="89"/>
      <c r="L32" s="12" t="s">
        <v>115</v>
      </c>
      <c r="M32" s="89"/>
      <c r="N32" s="12" t="s">
        <v>190</v>
      </c>
      <c r="O32" s="89"/>
      <c r="P32" s="12" t="s">
        <v>208</v>
      </c>
    </row>
    <row r="33" spans="1:16" ht="15" x14ac:dyDescent="0.35">
      <c r="A33" s="10" t="s">
        <v>16</v>
      </c>
      <c r="B33" s="89" t="s">
        <v>103</v>
      </c>
      <c r="C33" s="13" t="s">
        <v>116</v>
      </c>
      <c r="D33" s="89" t="s">
        <v>103</v>
      </c>
      <c r="E33" s="13" t="s">
        <v>145</v>
      </c>
      <c r="F33" s="89" t="s">
        <v>103</v>
      </c>
      <c r="G33" s="13" t="s">
        <v>163</v>
      </c>
      <c r="J33" s="10" t="s">
        <v>16</v>
      </c>
      <c r="K33" s="89" t="s">
        <v>103</v>
      </c>
      <c r="L33" s="13" t="s">
        <v>116</v>
      </c>
      <c r="M33" s="89" t="s">
        <v>103</v>
      </c>
      <c r="N33" s="12" t="s">
        <v>191</v>
      </c>
      <c r="O33" s="89" t="s">
        <v>103</v>
      </c>
      <c r="P33" s="14" t="s">
        <v>209</v>
      </c>
    </row>
    <row r="34" spans="1:16" ht="15" x14ac:dyDescent="0.35">
      <c r="A34" s="10" t="s">
        <v>17</v>
      </c>
      <c r="B34" s="89"/>
      <c r="C34" s="13" t="s">
        <v>117</v>
      </c>
      <c r="D34" s="89"/>
      <c r="E34" s="13" t="s">
        <v>146</v>
      </c>
      <c r="F34" s="89"/>
      <c r="G34" s="13" t="s">
        <v>164</v>
      </c>
      <c r="J34" s="10" t="s">
        <v>17</v>
      </c>
      <c r="K34" s="89"/>
      <c r="L34" s="13" t="s">
        <v>117</v>
      </c>
      <c r="M34" s="89"/>
      <c r="N34" s="12" t="s">
        <v>192</v>
      </c>
      <c r="O34" s="89"/>
      <c r="P34" s="13" t="s">
        <v>186</v>
      </c>
    </row>
    <row r="35" spans="1:16" ht="15" x14ac:dyDescent="0.35">
      <c r="A35" s="10" t="s">
        <v>16</v>
      </c>
      <c r="B35" s="89" t="s">
        <v>104</v>
      </c>
      <c r="C35" s="14" t="s">
        <v>118</v>
      </c>
      <c r="D35" s="89" t="s">
        <v>104</v>
      </c>
      <c r="E35" s="13" t="s">
        <v>148</v>
      </c>
      <c r="F35" s="89" t="s">
        <v>104</v>
      </c>
      <c r="G35" s="14" t="s">
        <v>165</v>
      </c>
      <c r="J35" s="10" t="s">
        <v>16</v>
      </c>
      <c r="K35" s="89" t="s">
        <v>104</v>
      </c>
      <c r="L35" s="14" t="s">
        <v>118</v>
      </c>
      <c r="M35" s="89"/>
      <c r="O35" s="89"/>
    </row>
    <row r="36" spans="1:16" ht="15" x14ac:dyDescent="0.35">
      <c r="A36" s="10" t="s">
        <v>17</v>
      </c>
      <c r="B36" s="89"/>
      <c r="C36" s="14" t="s">
        <v>119</v>
      </c>
      <c r="D36" s="89"/>
      <c r="E36" s="13" t="s">
        <v>147</v>
      </c>
      <c r="F36" s="89"/>
      <c r="G36" s="13" t="s">
        <v>166</v>
      </c>
      <c r="J36" s="10" t="s">
        <v>17</v>
      </c>
      <c r="K36" s="89"/>
      <c r="L36" s="14" t="s">
        <v>119</v>
      </c>
      <c r="M36" s="89"/>
      <c r="O36" s="89"/>
    </row>
    <row r="37" spans="1:16" ht="15" x14ac:dyDescent="0.35">
      <c r="A37" s="10" t="s">
        <v>16</v>
      </c>
      <c r="B37" s="89" t="s">
        <v>105</v>
      </c>
      <c r="C37" s="13" t="s">
        <v>120</v>
      </c>
      <c r="D37" s="89" t="s">
        <v>105</v>
      </c>
      <c r="E37" s="12" t="s">
        <v>149</v>
      </c>
      <c r="F37" s="89" t="s">
        <v>105</v>
      </c>
      <c r="G37" s="12" t="s">
        <v>167</v>
      </c>
      <c r="J37" s="10" t="s">
        <v>16</v>
      </c>
      <c r="K37" s="89" t="s">
        <v>105</v>
      </c>
      <c r="L37" s="13" t="s">
        <v>120</v>
      </c>
      <c r="M37" s="89" t="s">
        <v>105</v>
      </c>
      <c r="N37" s="12" t="s">
        <v>193</v>
      </c>
      <c r="O37" s="89" t="s">
        <v>105</v>
      </c>
      <c r="P37" s="13" t="s">
        <v>210</v>
      </c>
    </row>
    <row r="38" spans="1:16" ht="15" x14ac:dyDescent="0.35">
      <c r="A38" s="10" t="s">
        <v>17</v>
      </c>
      <c r="B38" s="89"/>
      <c r="C38" s="12" t="s">
        <v>121</v>
      </c>
      <c r="D38" s="89"/>
      <c r="E38" s="12" t="s">
        <v>150</v>
      </c>
      <c r="F38" s="89"/>
      <c r="G38" s="12" t="s">
        <v>168</v>
      </c>
      <c r="J38" s="10" t="s">
        <v>17</v>
      </c>
      <c r="K38" s="89"/>
      <c r="L38" s="12" t="s">
        <v>121</v>
      </c>
      <c r="M38" s="89"/>
      <c r="N38" s="13" t="s">
        <v>194</v>
      </c>
      <c r="O38" s="89"/>
      <c r="P38" s="13" t="s">
        <v>211</v>
      </c>
    </row>
    <row r="39" spans="1:16" ht="15" x14ac:dyDescent="0.35">
      <c r="A39" s="10" t="s">
        <v>16</v>
      </c>
      <c r="B39" s="89" t="s">
        <v>106</v>
      </c>
      <c r="C39" s="13" t="s">
        <v>122</v>
      </c>
      <c r="D39" s="89" t="s">
        <v>106</v>
      </c>
      <c r="E39" s="14" t="s">
        <v>151</v>
      </c>
      <c r="F39" s="89" t="s">
        <v>106</v>
      </c>
      <c r="G39" s="13" t="s">
        <v>169</v>
      </c>
      <c r="J39" s="10" t="s">
        <v>16</v>
      </c>
      <c r="K39" s="89" t="s">
        <v>106</v>
      </c>
      <c r="L39" s="13" t="s">
        <v>122</v>
      </c>
      <c r="M39" s="89" t="s">
        <v>106</v>
      </c>
      <c r="N39" s="12" t="s">
        <v>195</v>
      </c>
      <c r="O39" s="89" t="s">
        <v>106</v>
      </c>
      <c r="P39" s="12" t="s">
        <v>212</v>
      </c>
    </row>
    <row r="40" spans="1:16" ht="15" x14ac:dyDescent="0.35">
      <c r="A40" s="10" t="s">
        <v>17</v>
      </c>
      <c r="B40" s="89"/>
      <c r="C40" s="12" t="s">
        <v>123</v>
      </c>
      <c r="D40" s="89"/>
      <c r="E40" s="14" t="s">
        <v>152</v>
      </c>
      <c r="F40" s="89"/>
      <c r="G40" s="12" t="s">
        <v>170</v>
      </c>
      <c r="J40" s="10" t="s">
        <v>17</v>
      </c>
      <c r="K40" s="89"/>
      <c r="L40" s="12" t="s">
        <v>123</v>
      </c>
      <c r="M40" s="89"/>
      <c r="N40" s="12" t="s">
        <v>196</v>
      </c>
      <c r="O40" s="89"/>
      <c r="P40" s="12" t="s">
        <v>213</v>
      </c>
    </row>
    <row r="41" spans="1:16" ht="15" x14ac:dyDescent="0.35">
      <c r="A41" s="10" t="s">
        <v>16</v>
      </c>
      <c r="B41" s="89" t="s">
        <v>107</v>
      </c>
      <c r="C41" s="12" t="s">
        <v>124</v>
      </c>
      <c r="D41" s="89" t="s">
        <v>107</v>
      </c>
      <c r="E41" s="13" t="s">
        <v>153</v>
      </c>
      <c r="F41" s="89" t="s">
        <v>107</v>
      </c>
      <c r="G41" s="12" t="s">
        <v>171</v>
      </c>
      <c r="J41" s="10" t="s">
        <v>16</v>
      </c>
      <c r="K41" s="89" t="s">
        <v>107</v>
      </c>
      <c r="L41" s="12" t="s">
        <v>124</v>
      </c>
      <c r="M41" s="89" t="s">
        <v>107</v>
      </c>
      <c r="N41" s="12" t="s">
        <v>197</v>
      </c>
      <c r="O41" s="89" t="s">
        <v>107</v>
      </c>
      <c r="P41" s="12" t="s">
        <v>214</v>
      </c>
    </row>
    <row r="42" spans="1:16" ht="15" x14ac:dyDescent="0.35">
      <c r="A42" s="10" t="s">
        <v>17</v>
      </c>
      <c r="B42" s="89"/>
      <c r="C42" s="12" t="s">
        <v>125</v>
      </c>
      <c r="D42" s="89"/>
      <c r="E42" s="13" t="s">
        <v>154</v>
      </c>
      <c r="F42" s="89"/>
      <c r="G42" s="12" t="s">
        <v>172</v>
      </c>
      <c r="J42" s="10" t="s">
        <v>17</v>
      </c>
      <c r="K42" s="89"/>
      <c r="L42" s="12" t="s">
        <v>125</v>
      </c>
      <c r="M42" s="89"/>
      <c r="N42" s="12" t="s">
        <v>198</v>
      </c>
      <c r="O42" s="89"/>
      <c r="P42" s="12" t="s">
        <v>215</v>
      </c>
    </row>
    <row r="43" spans="1:16" x14ac:dyDescent="0.3">
      <c r="C43" t="s">
        <v>131</v>
      </c>
      <c r="L43" t="s">
        <v>180</v>
      </c>
    </row>
    <row r="44" spans="1:16" x14ac:dyDescent="0.3">
      <c r="A44" t="s">
        <v>134</v>
      </c>
      <c r="C44" s="16" t="s">
        <v>155</v>
      </c>
      <c r="E44" s="16" t="s">
        <v>156</v>
      </c>
    </row>
    <row r="45" spans="1:16" x14ac:dyDescent="0.3">
      <c r="C45" s="15" t="s">
        <v>126</v>
      </c>
    </row>
    <row r="46" spans="1:16" x14ac:dyDescent="0.3">
      <c r="C46" s="12" t="s">
        <v>127</v>
      </c>
    </row>
    <row r="47" spans="1:16" x14ac:dyDescent="0.3">
      <c r="C47" s="13" t="s">
        <v>128</v>
      </c>
    </row>
    <row r="48" spans="1:16" x14ac:dyDescent="0.3">
      <c r="C48" s="14" t="s">
        <v>129</v>
      </c>
    </row>
    <row r="51" spans="3:3" x14ac:dyDescent="0.3">
      <c r="C51" t="s">
        <v>173</v>
      </c>
    </row>
    <row r="52" spans="3:3" x14ac:dyDescent="0.3">
      <c r="C52" t="s">
        <v>174</v>
      </c>
    </row>
    <row r="56" spans="3:3" x14ac:dyDescent="0.3">
      <c r="C56" t="s">
        <v>175</v>
      </c>
    </row>
    <row r="57" spans="3:3" x14ac:dyDescent="0.3">
      <c r="C57" t="s">
        <v>176</v>
      </c>
    </row>
    <row r="58" spans="3:3" x14ac:dyDescent="0.3">
      <c r="C58" t="s">
        <v>177</v>
      </c>
    </row>
    <row r="59" spans="3:3" x14ac:dyDescent="0.3">
      <c r="C59" t="s">
        <v>178</v>
      </c>
    </row>
    <row r="60" spans="3:3" x14ac:dyDescent="0.3">
      <c r="C60" t="s">
        <v>179</v>
      </c>
    </row>
  </sheetData>
  <mergeCells count="73">
    <mergeCell ref="O41:O42"/>
    <mergeCell ref="O31:O32"/>
    <mergeCell ref="O33:O34"/>
    <mergeCell ref="O35:O36"/>
    <mergeCell ref="O37:O38"/>
    <mergeCell ref="O39:O40"/>
    <mergeCell ref="O21:O22"/>
    <mergeCell ref="O23:O24"/>
    <mergeCell ref="O25:O26"/>
    <mergeCell ref="O27:O28"/>
    <mergeCell ref="O29:O30"/>
    <mergeCell ref="K41:K42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K31:K32"/>
    <mergeCell ref="K33:K34"/>
    <mergeCell ref="K35:K36"/>
    <mergeCell ref="K37:K38"/>
    <mergeCell ref="K39:K40"/>
    <mergeCell ref="K21:K22"/>
    <mergeCell ref="K23:K24"/>
    <mergeCell ref="K25:K26"/>
    <mergeCell ref="K27:K28"/>
    <mergeCell ref="K29:K30"/>
    <mergeCell ref="F33:F34"/>
    <mergeCell ref="F35:F36"/>
    <mergeCell ref="F37:F38"/>
    <mergeCell ref="F39:F40"/>
    <mergeCell ref="F41:F42"/>
    <mergeCell ref="F23:F24"/>
    <mergeCell ref="F25:F26"/>
    <mergeCell ref="F27:F28"/>
    <mergeCell ref="F29:F30"/>
    <mergeCell ref="F31:F32"/>
    <mergeCell ref="B41:B4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B31:B32"/>
    <mergeCell ref="B33:B34"/>
    <mergeCell ref="B35:B36"/>
    <mergeCell ref="B37:B38"/>
    <mergeCell ref="B39:B40"/>
    <mergeCell ref="B21:B22"/>
    <mergeCell ref="B23:B24"/>
    <mergeCell ref="B25:B26"/>
    <mergeCell ref="B27:B28"/>
    <mergeCell ref="B29:B30"/>
    <mergeCell ref="T1:U1"/>
    <mergeCell ref="W1:X1"/>
    <mergeCell ref="Y1:Z1"/>
    <mergeCell ref="B1:D1"/>
    <mergeCell ref="F1:G1"/>
    <mergeCell ref="H1:J1"/>
    <mergeCell ref="K1:L1"/>
    <mergeCell ref="N1:P1"/>
    <mergeCell ref="Q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A64C-30A5-44E8-8B86-3027850FF9D1}">
  <dimension ref="A1:AW113"/>
  <sheetViews>
    <sheetView topLeftCell="Z28" zoomScale="70" zoomScaleNormal="70" workbookViewId="0">
      <selection activeCell="C19" sqref="C19"/>
    </sheetView>
  </sheetViews>
  <sheetFormatPr defaultRowHeight="14.4" x14ac:dyDescent="0.3"/>
  <cols>
    <col min="1" max="1" width="49.21875" customWidth="1"/>
    <col min="2" max="2" width="11.44140625" bestFit="1" customWidth="1"/>
    <col min="3" max="3" width="12.77734375" bestFit="1" customWidth="1"/>
    <col min="4" max="4" width="10.88671875" bestFit="1" customWidth="1"/>
    <col min="7" max="7" width="13.5546875" bestFit="1" customWidth="1"/>
    <col min="8" max="8" width="9.44140625" bestFit="1" customWidth="1"/>
    <col min="9" max="9" width="14.44140625" bestFit="1" customWidth="1"/>
    <col min="10" max="13" width="9.44140625" bestFit="1" customWidth="1"/>
    <col min="14" max="16" width="9.5546875" bestFit="1" customWidth="1"/>
    <col min="17" max="17" width="9.33203125" bestFit="1" customWidth="1"/>
    <col min="18" max="18" width="14" bestFit="1" customWidth="1"/>
    <col min="22" max="22" width="8.88671875" customWidth="1"/>
    <col min="23" max="23" width="9" customWidth="1"/>
    <col min="24" max="24" width="11.5546875" customWidth="1"/>
    <col min="25" max="28" width="11.109375" bestFit="1" customWidth="1"/>
    <col min="29" max="29" width="10.77734375" bestFit="1" customWidth="1"/>
    <col min="30" max="30" width="11.109375" bestFit="1" customWidth="1"/>
    <col min="31" max="31" width="10.77734375" bestFit="1" customWidth="1"/>
    <col min="32" max="34" width="11.109375" bestFit="1" customWidth="1"/>
    <col min="36" max="36" width="9" bestFit="1" customWidth="1"/>
    <col min="40" max="40" width="14.33203125" bestFit="1" customWidth="1"/>
    <col min="41" max="41" width="13.88671875" bestFit="1" customWidth="1"/>
    <col min="42" max="42" width="13.33203125" bestFit="1" customWidth="1"/>
    <col min="43" max="46" width="15.109375" bestFit="1" customWidth="1"/>
    <col min="47" max="47" width="14" bestFit="1" customWidth="1"/>
    <col min="48" max="49" width="15.109375" bestFit="1" customWidth="1"/>
    <col min="50" max="51" width="9" bestFit="1" customWidth="1"/>
    <col min="64" max="71" width="9.109375" bestFit="1" customWidth="1"/>
    <col min="72" max="72" width="15" bestFit="1" customWidth="1"/>
    <col min="73" max="73" width="14.33203125" bestFit="1" customWidth="1"/>
  </cols>
  <sheetData>
    <row r="1" spans="1:48" ht="23.4" x14ac:dyDescent="0.3">
      <c r="A1" s="1" t="s">
        <v>0</v>
      </c>
      <c r="B1" s="85" t="s">
        <v>10</v>
      </c>
      <c r="C1" s="86"/>
      <c r="L1" t="s">
        <v>245</v>
      </c>
      <c r="AB1" t="s">
        <v>245</v>
      </c>
      <c r="AR1" t="s">
        <v>234</v>
      </c>
    </row>
    <row r="2" spans="1:48" ht="15.6" x14ac:dyDescent="0.35">
      <c r="A2" s="21" t="s">
        <v>15</v>
      </c>
      <c r="B2" s="3" t="s">
        <v>18</v>
      </c>
      <c r="C2" s="4" t="s">
        <v>19</v>
      </c>
      <c r="D2" t="s">
        <v>286</v>
      </c>
    </row>
    <row r="3" spans="1:48" ht="62.4" x14ac:dyDescent="0.3">
      <c r="A3" s="22" t="s">
        <v>216</v>
      </c>
      <c r="B3" s="18">
        <v>0.25259403372243799</v>
      </c>
      <c r="C3" s="18">
        <v>0.95402521823472397</v>
      </c>
      <c r="D3" s="18">
        <v>0.25259403372243799</v>
      </c>
      <c r="I3" s="27" t="s">
        <v>216</v>
      </c>
      <c r="J3" s="28" t="s">
        <v>217</v>
      </c>
      <c r="K3" s="27" t="s">
        <v>218</v>
      </c>
      <c r="L3" s="28" t="s">
        <v>219</v>
      </c>
      <c r="M3" s="27" t="s">
        <v>220</v>
      </c>
      <c r="N3" s="28" t="s">
        <v>221</v>
      </c>
      <c r="O3" s="27" t="s">
        <v>222</v>
      </c>
      <c r="P3" s="28" t="s">
        <v>223</v>
      </c>
      <c r="Q3" s="27" t="s">
        <v>224</v>
      </c>
      <c r="R3" s="28" t="s">
        <v>225</v>
      </c>
      <c r="AN3" s="55">
        <v>0.25210902011680703</v>
      </c>
      <c r="AO3" s="55">
        <v>0.247643808904777</v>
      </c>
      <c r="AP3" s="55">
        <v>0.24661944623309701</v>
      </c>
      <c r="AQ3" s="55">
        <v>0.24967574578469501</v>
      </c>
      <c r="AR3" s="55">
        <v>0.25235160557898201</v>
      </c>
      <c r="AS3" s="55">
        <v>0.253066494512589</v>
      </c>
      <c r="AT3" s="55">
        <v>0.252185173195209</v>
      </c>
      <c r="AU3" s="55">
        <v>0.25137852740836902</v>
      </c>
      <c r="AV3" s="55">
        <v>0.25427557276540802</v>
      </c>
    </row>
    <row r="4" spans="1:48" ht="15.6" x14ac:dyDescent="0.3">
      <c r="A4" s="23" t="s">
        <v>217</v>
      </c>
      <c r="B4" s="19">
        <v>2.2528328876505899E-2</v>
      </c>
      <c r="C4" s="19">
        <v>0.35475071704766198</v>
      </c>
      <c r="D4" s="19">
        <v>2.2528328876505899E-2</v>
      </c>
      <c r="G4" s="29"/>
      <c r="H4" s="24" t="s">
        <v>277</v>
      </c>
      <c r="I4" s="55">
        <v>0.25210902011680703</v>
      </c>
      <c r="J4" s="55">
        <v>2.1894018901734001E-2</v>
      </c>
      <c r="K4" s="55">
        <v>1.24398136721396E-2</v>
      </c>
      <c r="L4" s="55">
        <v>1.03441122002862E-2</v>
      </c>
      <c r="M4" s="55">
        <v>1.98099359382292E-2</v>
      </c>
      <c r="N4" s="55">
        <v>1.1792943361188499</v>
      </c>
      <c r="O4" s="55">
        <v>7.4412373645110302E-2</v>
      </c>
      <c r="P4" s="55">
        <v>0.115636363636362</v>
      </c>
      <c r="Q4" s="55">
        <v>0.26833552920509401</v>
      </c>
      <c r="R4" s="55">
        <v>2.17512519081535E-2</v>
      </c>
      <c r="Y4" s="38">
        <f>(I4-$D$3)</f>
        <v>-4.850136056309684E-4</v>
      </c>
      <c r="Z4" s="38">
        <f>(J4-$D$4)</f>
        <v>-6.3430997477189818E-4</v>
      </c>
      <c r="AA4" s="38">
        <f>(K4-$D$5)</f>
        <v>-3.4712133087099958E-4</v>
      </c>
      <c r="AB4" s="38">
        <f>(L4-$D$6)</f>
        <v>2.941329773085994E-4</v>
      </c>
      <c r="AC4" s="38">
        <f>(M4-$D$7)</f>
        <v>0</v>
      </c>
      <c r="AD4" s="38">
        <f>(N4-$D$8)</f>
        <v>-7.5148080555820007E-2</v>
      </c>
      <c r="AE4" s="38">
        <f>(O4-$D$9)</f>
        <v>-3.8727515747065955E-3</v>
      </c>
      <c r="AF4" s="38">
        <f>(P4-$D$10)</f>
        <v>-5.1020979020990065E-3</v>
      </c>
      <c r="AG4" s="38">
        <f>(Q4-$D$11)</f>
        <v>-1.9512854295463011E-2</v>
      </c>
      <c r="AH4" s="38">
        <f>(R4-$D$12)</f>
        <v>-4.2317376456549004E-3</v>
      </c>
      <c r="AN4" s="55">
        <v>2.1894018901734001E-2</v>
      </c>
      <c r="AO4" s="55">
        <v>1.6054331152009299E-2</v>
      </c>
      <c r="AP4" s="55">
        <v>1.47146502587585E-2</v>
      </c>
      <c r="AQ4" s="55">
        <v>1.8711736668214601E-2</v>
      </c>
      <c r="AR4" s="55">
        <v>2.2211276761318201E-2</v>
      </c>
      <c r="AS4" s="55">
        <v>2.3146222041566699E-2</v>
      </c>
      <c r="AT4" s="55">
        <v>2.1993613339248399E-2</v>
      </c>
      <c r="AU4" s="55">
        <v>2.0938666709380601E-2</v>
      </c>
      <c r="AV4" s="55">
        <v>2.4727477468505E-2</v>
      </c>
    </row>
    <row r="5" spans="1:48" ht="15.6" x14ac:dyDescent="0.3">
      <c r="A5" s="22" t="s">
        <v>218</v>
      </c>
      <c r="B5" s="18">
        <v>1.27869350030106E-2</v>
      </c>
      <c r="C5" s="18">
        <v>0.18707287019013399</v>
      </c>
      <c r="D5" s="18">
        <v>1.27869350030106E-2</v>
      </c>
      <c r="G5" s="29"/>
      <c r="H5" s="25" t="s">
        <v>278</v>
      </c>
      <c r="I5" s="55">
        <v>0.247643808904777</v>
      </c>
      <c r="J5" s="55">
        <v>1.6054331152009299E-2</v>
      </c>
      <c r="K5" s="55">
        <v>9.9730260291475102E-3</v>
      </c>
      <c r="L5" s="55">
        <v>1.37603388916936E-2</v>
      </c>
      <c r="M5" s="55">
        <v>2.1265435625699301E-2</v>
      </c>
      <c r="N5" s="55">
        <v>0.97838824320430295</v>
      </c>
      <c r="O5" s="55">
        <v>3.1484257871064597E-2</v>
      </c>
      <c r="P5" s="55">
        <v>0.121739130434783</v>
      </c>
      <c r="Q5" s="55">
        <v>0.101449275362319</v>
      </c>
      <c r="R5" s="55">
        <v>5.3118378032961801E-2</v>
      </c>
      <c r="Y5" s="38">
        <f t="shared" ref="Y5:Y11" si="0">(I5-$D$3)</f>
        <v>-4.9502248176609975E-3</v>
      </c>
      <c r="Z5" s="38">
        <f t="shared" ref="Z5:Z12" si="1">(J5-$D$4)</f>
        <v>-6.4739977244966003E-3</v>
      </c>
      <c r="AA5" s="38">
        <f t="shared" ref="AA5:AA12" si="2">(K5-$D$5)</f>
        <v>-2.8139089738630895E-3</v>
      </c>
      <c r="AB5" s="38">
        <f t="shared" ref="AB5:AB12" si="3">(L5-$D$6)</f>
        <v>3.7103596687159991E-3</v>
      </c>
      <c r="AC5" s="38">
        <f t="shared" ref="AC5:AC12" si="4">(M5-$D$7)</f>
        <v>1.4554996874701007E-3</v>
      </c>
      <c r="AD5" s="38">
        <f t="shared" ref="AD5:AD12" si="5">(N5-$D$8)</f>
        <v>-0.27605417347036698</v>
      </c>
      <c r="AE5" s="38">
        <f t="shared" ref="AE5:AE12" si="6">(O5-$D$9)</f>
        <v>-4.6800867348752301E-2</v>
      </c>
      <c r="AF5" s="38">
        <f t="shared" ref="AF5:AF12" si="7">(P5-$D$10)</f>
        <v>1.000668896321999E-3</v>
      </c>
      <c r="AG5" s="38">
        <f t="shared" ref="AG5:AG12" si="8">(Q5-$D$11)</f>
        <v>-0.18639910813823801</v>
      </c>
      <c r="AH5" s="38">
        <f t="shared" ref="AH5:AH12" si="9">(R5-$D$12)</f>
        <v>2.7135388479153401E-2</v>
      </c>
      <c r="AN5" s="55">
        <v>1.24398136721396E-2</v>
      </c>
      <c r="AO5" s="55">
        <v>9.9730260291475102E-3</v>
      </c>
      <c r="AP5" s="55">
        <v>1.13461176086941E-2</v>
      </c>
      <c r="AQ5" s="55">
        <v>1.00940650110284E-2</v>
      </c>
      <c r="AR5" s="55">
        <v>1.27869350030106E-2</v>
      </c>
      <c r="AS5" s="55">
        <v>1.26462395543175E-2</v>
      </c>
      <c r="AT5" s="55">
        <v>1.3602632439214999E-2</v>
      </c>
      <c r="AU5" s="55">
        <v>1.1032364475473001E-2</v>
      </c>
      <c r="AV5" s="55">
        <v>1.3826836405746201E-2</v>
      </c>
    </row>
    <row r="6" spans="1:48" ht="15.6" x14ac:dyDescent="0.3">
      <c r="A6" s="23" t="s">
        <v>219</v>
      </c>
      <c r="B6" s="19">
        <v>1.00499792229776E-2</v>
      </c>
      <c r="C6" s="19">
        <v>0.17937751552762099</v>
      </c>
      <c r="D6" s="19">
        <v>1.00499792229776E-2</v>
      </c>
      <c r="G6" s="29"/>
      <c r="H6" s="25" t="s">
        <v>279</v>
      </c>
      <c r="I6" s="55">
        <v>0.24661944623309701</v>
      </c>
      <c r="J6" s="55">
        <v>1.47146502587585E-2</v>
      </c>
      <c r="K6" s="55">
        <v>1.13461176086941E-2</v>
      </c>
      <c r="L6" s="55">
        <v>1.6467296383174498E-2</v>
      </c>
      <c r="M6" s="55">
        <v>2.5440714666303901E-2</v>
      </c>
      <c r="N6" s="55">
        <v>1.5414511208383099</v>
      </c>
      <c r="O6" s="55">
        <v>1.6096694735636099E-2</v>
      </c>
      <c r="P6" s="55">
        <v>0.21568627450980299</v>
      </c>
      <c r="Q6" s="55">
        <v>7.9852230747371494E-2</v>
      </c>
      <c r="R6" s="55">
        <v>0.13866850293138899</v>
      </c>
      <c r="Y6" s="38">
        <f t="shared" si="0"/>
        <v>-5.9745874893409878E-3</v>
      </c>
      <c r="Z6" s="38">
        <f t="shared" si="1"/>
        <v>-7.8136786177473994E-3</v>
      </c>
      <c r="AA6" s="38">
        <f t="shared" si="2"/>
        <v>-1.4408173943165001E-3</v>
      </c>
      <c r="AB6" s="38">
        <f t="shared" si="3"/>
        <v>6.4173171601968979E-3</v>
      </c>
      <c r="AC6" s="38">
        <f t="shared" si="4"/>
        <v>5.6307787280747007E-3</v>
      </c>
      <c r="AD6" s="38">
        <f t="shared" si="5"/>
        <v>0.28700870416363999</v>
      </c>
      <c r="AE6" s="38">
        <f t="shared" si="6"/>
        <v>-6.2188430484180796E-2</v>
      </c>
      <c r="AF6" s="38">
        <f t="shared" si="7"/>
        <v>9.4947812971341985E-2</v>
      </c>
      <c r="AG6" s="38">
        <f t="shared" si="8"/>
        <v>-0.20799615275318553</v>
      </c>
      <c r="AH6" s="38">
        <f t="shared" si="9"/>
        <v>0.11268551337758059</v>
      </c>
      <c r="AN6" s="55">
        <v>1.03441122002862E-2</v>
      </c>
      <c r="AO6" s="55">
        <v>1.37603388916936E-2</v>
      </c>
      <c r="AP6" s="55">
        <v>1.6467296383174498E-2</v>
      </c>
      <c r="AQ6" s="55">
        <v>1.1210427082991499E-2</v>
      </c>
      <c r="AR6" s="55">
        <v>1.03709746901555E-2</v>
      </c>
      <c r="AS6" s="55">
        <v>9.2826274848747392E-3</v>
      </c>
      <c r="AT6" s="55">
        <v>1.1408736496578999E-2</v>
      </c>
      <c r="AU6" s="55">
        <v>9.9007427232862301E-3</v>
      </c>
      <c r="AV6" s="55">
        <v>8.8628700547942509E-3</v>
      </c>
    </row>
    <row r="7" spans="1:48" ht="15.6" x14ac:dyDescent="0.3">
      <c r="A7" s="22" t="s">
        <v>220</v>
      </c>
      <c r="B7" s="18">
        <v>1.98099359382292E-2</v>
      </c>
      <c r="C7" s="18">
        <v>0.204584856693313</v>
      </c>
      <c r="D7" s="18">
        <v>1.98099359382292E-2</v>
      </c>
      <c r="G7" s="29"/>
      <c r="H7" s="25" t="s">
        <v>280</v>
      </c>
      <c r="I7" s="55">
        <v>0.24967574578469501</v>
      </c>
      <c r="J7" s="55">
        <v>1.8711736668214601E-2</v>
      </c>
      <c r="K7" s="55">
        <v>1.00940650110284E-2</v>
      </c>
      <c r="L7" s="55">
        <v>1.1210427082991499E-2</v>
      </c>
      <c r="M7" s="55">
        <v>1.8686071062656701E-2</v>
      </c>
      <c r="N7" s="55">
        <v>0.95691736304549702</v>
      </c>
      <c r="O7" s="55">
        <v>6.3768115942028997E-2</v>
      </c>
      <c r="P7" s="55">
        <v>8.8362068965515794E-2</v>
      </c>
      <c r="Q7" s="55">
        <v>0.23913043478260901</v>
      </c>
      <c r="R7" s="55">
        <v>3.01440886068205E-2</v>
      </c>
      <c r="Y7" s="38">
        <f t="shared" si="0"/>
        <v>-2.918287937742986E-3</v>
      </c>
      <c r="Z7" s="38">
        <f t="shared" si="1"/>
        <v>-3.816592208291298E-3</v>
      </c>
      <c r="AA7" s="38">
        <f t="shared" si="2"/>
        <v>-2.6928699919822E-3</v>
      </c>
      <c r="AB7" s="38">
        <f t="shared" si="3"/>
        <v>1.1604478600138989E-3</v>
      </c>
      <c r="AC7" s="38">
        <f t="shared" si="4"/>
        <v>-1.1238648755724986E-3</v>
      </c>
      <c r="AD7" s="38">
        <f t="shared" si="5"/>
        <v>-0.29752505362917292</v>
      </c>
      <c r="AE7" s="38">
        <f t="shared" si="6"/>
        <v>-1.4517009277787901E-2</v>
      </c>
      <c r="AF7" s="38">
        <f t="shared" si="7"/>
        <v>-3.2376392572945209E-2</v>
      </c>
      <c r="AG7" s="38">
        <f t="shared" si="8"/>
        <v>-4.8717948717948018E-2</v>
      </c>
      <c r="AH7" s="38">
        <f t="shared" si="9"/>
        <v>4.1610990530120996E-3</v>
      </c>
      <c r="AN7" s="55">
        <v>1.98099359382292E-2</v>
      </c>
      <c r="AO7" s="55">
        <v>2.1265435625699301E-2</v>
      </c>
      <c r="AP7" s="55">
        <v>2.5440714666303901E-2</v>
      </c>
      <c r="AQ7" s="55">
        <v>1.8686071062656701E-2</v>
      </c>
      <c r="AR7" s="55">
        <v>2.0146655300668798E-2</v>
      </c>
      <c r="AS7" s="55">
        <v>1.8910782006293099E-2</v>
      </c>
      <c r="AT7" s="55">
        <v>2.1947590674418802E-2</v>
      </c>
      <c r="AU7" s="55">
        <v>1.81242546545629E-2</v>
      </c>
      <c r="AV7" s="55">
        <v>1.9473914912269501E-2</v>
      </c>
    </row>
    <row r="8" spans="1:48" ht="15.6" x14ac:dyDescent="0.3">
      <c r="A8" s="23" t="s">
        <v>221</v>
      </c>
      <c r="B8" s="19">
        <v>1.2544424166746699</v>
      </c>
      <c r="C8" s="19">
        <v>26.2507254022685</v>
      </c>
      <c r="D8" s="19">
        <v>1.2544424166746699</v>
      </c>
      <c r="G8" s="29"/>
      <c r="H8" s="25" t="s">
        <v>281</v>
      </c>
      <c r="I8" s="55">
        <v>0.25235160557898201</v>
      </c>
      <c r="J8" s="55">
        <v>2.2211276761318201E-2</v>
      </c>
      <c r="K8" s="55">
        <v>1.27869350030106E-2</v>
      </c>
      <c r="L8" s="55">
        <v>1.03709746901555E-2</v>
      </c>
      <c r="M8" s="55">
        <v>2.0146655300668798E-2</v>
      </c>
      <c r="N8" s="55">
        <v>1.2544424166746699</v>
      </c>
      <c r="O8" s="55">
        <v>7.4412373645110302E-2</v>
      </c>
      <c r="P8" s="55">
        <v>0.124848484848484</v>
      </c>
      <c r="Q8" s="55">
        <v>0.26833552920509401</v>
      </c>
      <c r="R8" s="55">
        <v>1.48719297148543E-2</v>
      </c>
      <c r="Y8" s="38">
        <f t="shared" si="0"/>
        <v>-2.4242814345598607E-4</v>
      </c>
      <c r="Z8" s="38">
        <f t="shared" si="1"/>
        <v>-3.1705211518769788E-4</v>
      </c>
      <c r="AA8" s="38">
        <f t="shared" si="2"/>
        <v>0</v>
      </c>
      <c r="AB8" s="38">
        <f t="shared" si="3"/>
        <v>3.209954671778998E-4</v>
      </c>
      <c r="AC8" s="38">
        <f t="shared" si="4"/>
        <v>3.3671936243959838E-4</v>
      </c>
      <c r="AD8" s="38">
        <f t="shared" si="5"/>
        <v>0</v>
      </c>
      <c r="AE8" s="38">
        <f t="shared" si="6"/>
        <v>-3.8727515747065955E-3</v>
      </c>
      <c r="AF8" s="38">
        <f t="shared" si="7"/>
        <v>4.1100233100229977E-3</v>
      </c>
      <c r="AG8" s="38">
        <f t="shared" si="8"/>
        <v>-1.9512854295463011E-2</v>
      </c>
      <c r="AH8" s="38">
        <f t="shared" si="9"/>
        <v>-1.11110598389541E-2</v>
      </c>
      <c r="AN8" s="55">
        <v>1.1792943361188499</v>
      </c>
      <c r="AO8" s="55">
        <v>0.97838824320430295</v>
      </c>
      <c r="AP8" s="55">
        <v>1.5414511208383099</v>
      </c>
      <c r="AQ8" s="55">
        <v>0.95691736304549702</v>
      </c>
      <c r="AR8" s="55">
        <v>1.2544424166746699</v>
      </c>
      <c r="AS8" s="55">
        <v>1.5017409470752101</v>
      </c>
      <c r="AT8" s="55">
        <v>1.38261042578591</v>
      </c>
      <c r="AU8" s="55">
        <v>1.0458681522748401</v>
      </c>
      <c r="AV8" s="55">
        <v>1.5145703878294401</v>
      </c>
    </row>
    <row r="9" spans="1:48" ht="15.6" x14ac:dyDescent="0.3">
      <c r="A9" s="22" t="s">
        <v>222</v>
      </c>
      <c r="B9" s="18">
        <v>7.8285125219816898E-2</v>
      </c>
      <c r="C9" s="18">
        <v>0.57447916666666698</v>
      </c>
      <c r="D9" s="18">
        <v>7.8285125219816898E-2</v>
      </c>
      <c r="G9" s="29"/>
      <c r="H9" s="25" t="s">
        <v>282</v>
      </c>
      <c r="I9" s="55">
        <v>0.253066494512589</v>
      </c>
      <c r="J9" s="55">
        <v>2.3146222041566699E-2</v>
      </c>
      <c r="K9" s="55">
        <v>1.26462395543175E-2</v>
      </c>
      <c r="L9" s="55">
        <v>9.2826274848747392E-3</v>
      </c>
      <c r="M9" s="55">
        <v>1.8910782006293099E-2</v>
      </c>
      <c r="N9" s="55">
        <v>1.5017409470752101</v>
      </c>
      <c r="O9" s="55">
        <v>8.9527816736792901E-2</v>
      </c>
      <c r="P9" s="55">
        <v>0.12561576354679699</v>
      </c>
      <c r="Q9" s="55">
        <v>0.39648033126294002</v>
      </c>
      <c r="R9" s="55">
        <v>6.5296492088295202E-2</v>
      </c>
      <c r="Y9" s="38">
        <f t="shared" si="0"/>
        <v>4.7246079015100806E-4</v>
      </c>
      <c r="Z9" s="38">
        <f t="shared" si="1"/>
        <v>6.1789316506079967E-4</v>
      </c>
      <c r="AA9" s="38">
        <f t="shared" si="2"/>
        <v>-1.4069544869309974E-4</v>
      </c>
      <c r="AB9" s="38">
        <f t="shared" si="3"/>
        <v>-7.6735173810286127E-4</v>
      </c>
      <c r="AC9" s="38">
        <f t="shared" si="4"/>
        <v>-8.9915393193610096E-4</v>
      </c>
      <c r="AD9" s="38">
        <f t="shared" si="5"/>
        <v>0.24729853040054017</v>
      </c>
      <c r="AE9" s="38">
        <f t="shared" si="6"/>
        <v>1.1242691516976003E-2</v>
      </c>
      <c r="AF9" s="38">
        <f t="shared" si="7"/>
        <v>4.8773020083359847E-3</v>
      </c>
      <c r="AG9" s="38">
        <f t="shared" si="8"/>
        <v>0.108631947762383</v>
      </c>
      <c r="AH9" s="38">
        <f t="shared" si="9"/>
        <v>3.9313502534486802E-2</v>
      </c>
      <c r="AN9" s="55">
        <v>7.4412373645110302E-2</v>
      </c>
      <c r="AO9" s="55">
        <v>3.1484257871064597E-2</v>
      </c>
      <c r="AP9" s="55">
        <v>1.6096694735636099E-2</v>
      </c>
      <c r="AQ9" s="55">
        <v>6.3768115942028997E-2</v>
      </c>
      <c r="AR9" s="55">
        <v>7.4412373645110302E-2</v>
      </c>
      <c r="AS9" s="55">
        <v>8.9527816736792901E-2</v>
      </c>
      <c r="AT9" s="55">
        <v>6.6261108129063107E-2</v>
      </c>
      <c r="AU9" s="55">
        <v>7.8285125219816898E-2</v>
      </c>
      <c r="AV9" s="55">
        <v>9.6021710260407706E-2</v>
      </c>
    </row>
    <row r="10" spans="1:48" ht="15.6" x14ac:dyDescent="0.3">
      <c r="A10" s="23" t="s">
        <v>223</v>
      </c>
      <c r="B10" s="19">
        <v>0.120738461538461</v>
      </c>
      <c r="C10" s="19">
        <v>0.18925831202046201</v>
      </c>
      <c r="D10" s="19">
        <v>0.120738461538461</v>
      </c>
      <c r="G10" s="29"/>
      <c r="H10" s="25" t="s">
        <v>283</v>
      </c>
      <c r="I10" s="55">
        <v>0.252185173195209</v>
      </c>
      <c r="J10" s="55">
        <v>2.1993613339248399E-2</v>
      </c>
      <c r="K10" s="55">
        <v>1.3602632439214999E-2</v>
      </c>
      <c r="L10" s="55">
        <v>1.1408736496578999E-2</v>
      </c>
      <c r="M10" s="55">
        <v>2.1947590674418802E-2</v>
      </c>
      <c r="N10" s="55">
        <v>1.38261042578591</v>
      </c>
      <c r="O10" s="55">
        <v>6.6261108129063107E-2</v>
      </c>
      <c r="P10" s="55">
        <v>0.148907103825138</v>
      </c>
      <c r="Q10" s="55">
        <v>0.26395818484200501</v>
      </c>
      <c r="R10" s="55">
        <v>8.5609148834426795E-3</v>
      </c>
      <c r="Y10" s="38">
        <f t="shared" si="0"/>
        <v>-4.0886052722899358E-4</v>
      </c>
      <c r="Z10" s="38">
        <f t="shared" si="1"/>
        <v>-5.3471553725750048E-4</v>
      </c>
      <c r="AA10" s="38">
        <f t="shared" si="2"/>
        <v>8.1569743620439963E-4</v>
      </c>
      <c r="AB10" s="38">
        <f t="shared" si="3"/>
        <v>1.3587572736013988E-3</v>
      </c>
      <c r="AC10" s="38">
        <f t="shared" si="4"/>
        <v>2.1376547361896016E-3</v>
      </c>
      <c r="AD10" s="38">
        <f t="shared" si="5"/>
        <v>0.12816800911124004</v>
      </c>
      <c r="AE10" s="38">
        <f t="shared" si="6"/>
        <v>-1.2024017090753791E-2</v>
      </c>
      <c r="AF10" s="38">
        <f t="shared" si="7"/>
        <v>2.8168642286676995E-2</v>
      </c>
      <c r="AG10" s="38">
        <f t="shared" si="8"/>
        <v>-2.389019865855202E-2</v>
      </c>
      <c r="AH10" s="38">
        <f t="shared" si="9"/>
        <v>-1.742207467036572E-2</v>
      </c>
      <c r="AN10" s="55">
        <v>0.115636363636362</v>
      </c>
      <c r="AO10" s="55">
        <v>0.121739130434783</v>
      </c>
      <c r="AP10" s="55">
        <v>0.21568627450980299</v>
      </c>
      <c r="AQ10" s="55">
        <v>8.8362068965515794E-2</v>
      </c>
      <c r="AR10" s="55">
        <v>0.124848484848484</v>
      </c>
      <c r="AS10" s="55">
        <v>0.12561576354679699</v>
      </c>
      <c r="AT10" s="55">
        <v>0.148907103825138</v>
      </c>
      <c r="AU10" s="55">
        <v>8.9533417402268597E-2</v>
      </c>
      <c r="AV10" s="55">
        <v>0.12319644839067601</v>
      </c>
    </row>
    <row r="11" spans="1:48" ht="15.6" x14ac:dyDescent="0.3">
      <c r="A11" s="22" t="s">
        <v>224</v>
      </c>
      <c r="B11" s="18">
        <v>0.28784838350055703</v>
      </c>
      <c r="C11" s="18">
        <v>4.79565217391304</v>
      </c>
      <c r="D11" s="18">
        <v>0.28784838350055703</v>
      </c>
      <c r="G11" s="29"/>
      <c r="H11" s="25" t="s">
        <v>284</v>
      </c>
      <c r="I11" s="55">
        <v>0.25137852740836902</v>
      </c>
      <c r="J11" s="55">
        <v>2.0938666709380601E-2</v>
      </c>
      <c r="K11" s="55">
        <v>1.1032364475473001E-2</v>
      </c>
      <c r="L11" s="55">
        <v>9.9007427232862301E-3</v>
      </c>
      <c r="M11" s="55">
        <v>1.81242546545629E-2</v>
      </c>
      <c r="N11" s="55">
        <v>1.0458681522748401</v>
      </c>
      <c r="O11" s="55">
        <v>7.8285125219816898E-2</v>
      </c>
      <c r="P11" s="55">
        <v>8.9533417402268597E-2</v>
      </c>
      <c r="Q11" s="55">
        <v>0.28784838350055703</v>
      </c>
      <c r="R11" s="55">
        <v>5.07284677813939E-2</v>
      </c>
      <c r="Y11" s="38">
        <f t="shared" si="0"/>
        <v>-1.2155063140689704E-3</v>
      </c>
      <c r="Z11" s="38">
        <f>(J11-$D$4)</f>
        <v>-1.5896621671252983E-3</v>
      </c>
      <c r="AA11" s="38">
        <f t="shared" si="2"/>
        <v>-1.7545705275375991E-3</v>
      </c>
      <c r="AB11" s="38">
        <f t="shared" si="3"/>
        <v>-1.4923649969137039E-4</v>
      </c>
      <c r="AC11" s="38">
        <f t="shared" si="4"/>
        <v>-1.6856812836663002E-3</v>
      </c>
      <c r="AD11" s="38">
        <f t="shared" si="5"/>
        <v>-0.20857426439982985</v>
      </c>
      <c r="AE11" s="38">
        <f t="shared" si="6"/>
        <v>0</v>
      </c>
      <c r="AF11" s="38">
        <f t="shared" si="7"/>
        <v>-3.1205044136192406E-2</v>
      </c>
      <c r="AG11" s="38">
        <f t="shared" si="8"/>
        <v>0</v>
      </c>
      <c r="AH11" s="38">
        <f t="shared" si="9"/>
        <v>2.47454782275855E-2</v>
      </c>
      <c r="AN11" s="55">
        <v>0.26833552920509401</v>
      </c>
      <c r="AO11" s="55">
        <v>0.101449275362319</v>
      </c>
      <c r="AP11" s="55">
        <v>7.9852230747371494E-2</v>
      </c>
      <c r="AQ11" s="55">
        <v>0.23913043478260901</v>
      </c>
      <c r="AR11" s="55">
        <v>0.26833552920509401</v>
      </c>
      <c r="AS11" s="55">
        <v>0.39648033126294002</v>
      </c>
      <c r="AT11" s="55">
        <v>0.26395818484200501</v>
      </c>
      <c r="AU11" s="55">
        <v>0.28784838350055703</v>
      </c>
      <c r="AV11" s="55">
        <v>0.45474432595023301</v>
      </c>
    </row>
    <row r="12" spans="1:48" ht="15.6" x14ac:dyDescent="0.3">
      <c r="A12" s="23" t="s">
        <v>225</v>
      </c>
      <c r="B12" s="19">
        <v>2.59829895538084E-2</v>
      </c>
      <c r="C12" s="19">
        <v>0.94612022578690902</v>
      </c>
      <c r="D12" s="19">
        <v>2.59829895538084E-2</v>
      </c>
      <c r="G12" s="29"/>
      <c r="H12" s="25" t="s">
        <v>285</v>
      </c>
      <c r="I12" s="55">
        <v>0.25427557276540802</v>
      </c>
      <c r="J12" s="55">
        <v>2.4727477468505E-2</v>
      </c>
      <c r="K12" s="55">
        <v>1.3826836405746201E-2</v>
      </c>
      <c r="L12" s="55">
        <v>8.8628700547942509E-3</v>
      </c>
      <c r="M12" s="55">
        <v>1.9473914912269501E-2</v>
      </c>
      <c r="N12" s="55">
        <v>1.5145703878294401</v>
      </c>
      <c r="O12" s="55">
        <v>9.6021710260407706E-2</v>
      </c>
      <c r="P12" s="55">
        <v>0.12319644839067601</v>
      </c>
      <c r="Q12" s="55">
        <v>0.45474432595023301</v>
      </c>
      <c r="R12" s="55">
        <v>8.7085431179002401E-2</v>
      </c>
      <c r="Y12" s="38">
        <f>(I12-$D$3)</f>
        <v>1.6815390429700261E-3</v>
      </c>
      <c r="Z12" s="38">
        <f t="shared" si="1"/>
        <v>2.1991485919991005E-3</v>
      </c>
      <c r="AA12" s="38">
        <f t="shared" si="2"/>
        <v>1.0399014027356011E-3</v>
      </c>
      <c r="AB12" s="38">
        <f t="shared" si="3"/>
        <v>-1.1871091681833496E-3</v>
      </c>
      <c r="AC12" s="38">
        <f t="shared" si="4"/>
        <v>-3.3602102595969852E-4</v>
      </c>
      <c r="AD12" s="38">
        <f t="shared" si="5"/>
        <v>0.26012797115477015</v>
      </c>
      <c r="AE12" s="38">
        <f t="shared" si="6"/>
        <v>1.7736585040590808E-2</v>
      </c>
      <c r="AF12" s="38">
        <f t="shared" si="7"/>
        <v>2.4579868522150022E-3</v>
      </c>
      <c r="AG12" s="38">
        <f t="shared" si="8"/>
        <v>0.16689594244967598</v>
      </c>
      <c r="AH12" s="38">
        <f t="shared" si="9"/>
        <v>6.1102441625194001E-2</v>
      </c>
      <c r="AN12" s="55">
        <v>2.17512519081535E-2</v>
      </c>
      <c r="AO12" s="55">
        <v>5.3118378032961801E-2</v>
      </c>
      <c r="AP12" s="55">
        <v>0.13866850293138899</v>
      </c>
      <c r="AQ12" s="55">
        <v>3.01440886068205E-2</v>
      </c>
      <c r="AR12" s="55">
        <v>1.48719297148543E-2</v>
      </c>
      <c r="AS12" s="55">
        <v>6.5296492088295202E-2</v>
      </c>
      <c r="AT12" s="55">
        <v>8.5609148834426795E-3</v>
      </c>
      <c r="AU12" s="55">
        <v>5.07284677813939E-2</v>
      </c>
      <c r="AV12" s="55">
        <v>8.7085431179002401E-2</v>
      </c>
    </row>
    <row r="13" spans="1:48" x14ac:dyDescent="0.3">
      <c r="G13" s="29"/>
      <c r="H13" s="25"/>
      <c r="I13" s="29"/>
      <c r="J13" s="29"/>
      <c r="K13" s="29"/>
      <c r="L13" s="29"/>
      <c r="M13" s="29"/>
      <c r="N13" s="29"/>
      <c r="O13" s="29"/>
      <c r="P13" s="29"/>
      <c r="Q13" s="29"/>
      <c r="R13" s="29"/>
      <c r="Y13" s="38"/>
      <c r="Z13" s="38"/>
      <c r="AA13" s="38"/>
      <c r="AB13" s="38"/>
      <c r="AC13" s="38"/>
      <c r="AD13" s="38"/>
      <c r="AE13" s="38"/>
      <c r="AF13" s="38"/>
      <c r="AG13" s="38"/>
      <c r="AH13" s="38"/>
    </row>
    <row r="14" spans="1:48" x14ac:dyDescent="0.3">
      <c r="A14" t="s">
        <v>276</v>
      </c>
      <c r="H14" s="26"/>
      <c r="I14" s="29"/>
      <c r="J14" s="29"/>
      <c r="K14" s="29"/>
      <c r="L14" s="29"/>
      <c r="M14" s="29"/>
      <c r="N14" s="29"/>
      <c r="O14" s="29"/>
      <c r="P14" s="29"/>
      <c r="Q14" s="29"/>
      <c r="R14" s="29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48" x14ac:dyDescent="0.3">
      <c r="R15">
        <v>0</v>
      </c>
    </row>
    <row r="16" spans="1:48" x14ac:dyDescent="0.3">
      <c r="R16">
        <v>7.3925144942052198E-2</v>
      </c>
    </row>
    <row r="17" spans="1:49" x14ac:dyDescent="0.3">
      <c r="A17" t="s">
        <v>226</v>
      </c>
    </row>
    <row r="18" spans="1:49" x14ac:dyDescent="0.3">
      <c r="H18" t="s">
        <v>228</v>
      </c>
      <c r="Z18" t="s">
        <v>229</v>
      </c>
    </row>
    <row r="20" spans="1:49" x14ac:dyDescent="0.3">
      <c r="A20" t="s">
        <v>227</v>
      </c>
    </row>
    <row r="21" spans="1:49" x14ac:dyDescent="0.3">
      <c r="K21" t="s">
        <v>232</v>
      </c>
    </row>
    <row r="22" spans="1:49" x14ac:dyDescent="0.3">
      <c r="A22" s="16"/>
      <c r="K22" t="s">
        <v>233</v>
      </c>
    </row>
    <row r="23" spans="1:49" x14ac:dyDescent="0.3">
      <c r="A23" s="16"/>
    </row>
    <row r="24" spans="1:49" x14ac:dyDescent="0.3">
      <c r="A24" s="16"/>
    </row>
    <row r="25" spans="1:49" x14ac:dyDescent="0.3">
      <c r="A25" s="17"/>
    </row>
    <row r="28" spans="1:49" x14ac:dyDescent="0.3">
      <c r="AR28" t="s">
        <v>14</v>
      </c>
    </row>
    <row r="29" spans="1:49" x14ac:dyDescent="0.3">
      <c r="M29" t="s">
        <v>231</v>
      </c>
    </row>
    <row r="31" spans="1:49" ht="62.4" x14ac:dyDescent="0.3">
      <c r="I31" s="27" t="s">
        <v>216</v>
      </c>
      <c r="J31" s="28" t="s">
        <v>217</v>
      </c>
      <c r="K31" s="27" t="s">
        <v>218</v>
      </c>
      <c r="L31" s="28" t="s">
        <v>219</v>
      </c>
      <c r="M31" s="27" t="s">
        <v>220</v>
      </c>
      <c r="N31" s="28" t="s">
        <v>221</v>
      </c>
      <c r="O31" s="27" t="s">
        <v>222</v>
      </c>
      <c r="P31" s="28" t="s">
        <v>223</v>
      </c>
      <c r="Q31" s="27" t="s">
        <v>224</v>
      </c>
      <c r="R31" s="28" t="s">
        <v>225</v>
      </c>
      <c r="AN31" s="27" t="s">
        <v>216</v>
      </c>
      <c r="AO31" s="28" t="s">
        <v>217</v>
      </c>
      <c r="AP31" s="27" t="s">
        <v>218</v>
      </c>
      <c r="AQ31" s="28" t="s">
        <v>219</v>
      </c>
      <c r="AR31" s="27" t="s">
        <v>220</v>
      </c>
      <c r="AS31" s="28" t="s">
        <v>221</v>
      </c>
      <c r="AT31" s="27" t="s">
        <v>222</v>
      </c>
      <c r="AU31" s="28" t="s">
        <v>223</v>
      </c>
      <c r="AV31" s="27" t="s">
        <v>224</v>
      </c>
      <c r="AW31" s="28" t="s">
        <v>225</v>
      </c>
    </row>
    <row r="32" spans="1:49" x14ac:dyDescent="0.3">
      <c r="H32" s="24" t="s">
        <v>277</v>
      </c>
      <c r="I32" s="30">
        <v>-4.850136056309684E-4</v>
      </c>
      <c r="J32" s="30">
        <v>-6.3430997477189818E-4</v>
      </c>
      <c r="K32" s="30">
        <v>-3.4712133087099958E-4</v>
      </c>
      <c r="L32" s="30">
        <v>2.941329773085994E-4</v>
      </c>
      <c r="M32" s="30">
        <v>0</v>
      </c>
      <c r="N32" s="30">
        <v>-7.5148080555820007E-2</v>
      </c>
      <c r="O32" s="30">
        <v>-3.8727515747065955E-3</v>
      </c>
      <c r="P32" s="30">
        <v>-5.1020979020990065E-3</v>
      </c>
      <c r="Q32" s="30">
        <v>-1.9512854295463011E-2</v>
      </c>
      <c r="R32" s="30">
        <v>-4.2317376456549004E-3</v>
      </c>
      <c r="AM32" s="24" t="s">
        <v>277</v>
      </c>
      <c r="AN32" s="30">
        <v>-8.920213768970342E-6</v>
      </c>
      <c r="AO32" s="30">
        <v>-1.2519388493498207E-4</v>
      </c>
      <c r="AP32" s="30">
        <v>0</v>
      </c>
      <c r="AQ32" s="30">
        <v>1.5918961871400072E-4</v>
      </c>
      <c r="AR32" s="30">
        <v>1.6509239171999535E-4</v>
      </c>
      <c r="AS32" s="30">
        <v>0</v>
      </c>
      <c r="AT32" s="30">
        <v>-1.1110204525679457E-3</v>
      </c>
      <c r="AU32" s="30">
        <v>-1.0753931544866008E-2</v>
      </c>
      <c r="AV32" s="30">
        <v>-0.12331174838112968</v>
      </c>
      <c r="AW32" s="30">
        <v>-3.2608927798153053E-2</v>
      </c>
    </row>
    <row r="33" spans="8:49" x14ac:dyDescent="0.3">
      <c r="H33" s="25" t="s">
        <v>278</v>
      </c>
      <c r="I33" s="30">
        <v>-4.9502248176609975E-3</v>
      </c>
      <c r="J33" s="30">
        <v>-6.4739977244966003E-3</v>
      </c>
      <c r="K33" s="34">
        <v>-2.8139089738630895E-3</v>
      </c>
      <c r="L33" s="30">
        <v>3.7103596687159991E-3</v>
      </c>
      <c r="M33" s="30">
        <v>1.4554996874701007E-3</v>
      </c>
      <c r="N33" s="30">
        <v>-0.27605417347036698</v>
      </c>
      <c r="O33" s="30">
        <v>-4.6800867348752301E-2</v>
      </c>
      <c r="P33" s="30">
        <v>1.000668896321999E-3</v>
      </c>
      <c r="Q33" s="30">
        <v>-0.18639910813823801</v>
      </c>
      <c r="R33" s="30">
        <v>2.7135388479153401E-2</v>
      </c>
      <c r="U33" s="20">
        <f>MAX(R32:R42)</f>
        <v>0.11268551337758059</v>
      </c>
      <c r="AM33" s="25" t="s">
        <v>278</v>
      </c>
      <c r="AN33" s="30">
        <v>-2.7473242049902424E-4</v>
      </c>
      <c r="AO33" s="30">
        <v>-3.8558290115599525E-3</v>
      </c>
      <c r="AP33" s="30">
        <v>-4.516261832276991E-3</v>
      </c>
      <c r="AQ33" s="30">
        <v>3.4274818046101108E-4</v>
      </c>
      <c r="AR33" s="30">
        <v>-1.4248065182670133E-3</v>
      </c>
      <c r="AS33" s="30">
        <v>-0.63373780005269964</v>
      </c>
      <c r="AT33" s="30">
        <v>-1.0212499999999958E-2</v>
      </c>
      <c r="AU33" s="30">
        <v>-7.4510837272986005E-2</v>
      </c>
      <c r="AV33" s="34">
        <v>-0.94837944664031015</v>
      </c>
      <c r="AW33" s="34">
        <v>-0.22997418687857807</v>
      </c>
    </row>
    <row r="34" spans="8:49" x14ac:dyDescent="0.3">
      <c r="H34" s="25" t="s">
        <v>279</v>
      </c>
      <c r="I34" s="34">
        <v>-5.9745874893409878E-3</v>
      </c>
      <c r="J34" s="34">
        <v>-7.8136786177473994E-3</v>
      </c>
      <c r="K34" s="30">
        <v>-1.4408173943165001E-3</v>
      </c>
      <c r="L34" s="31">
        <v>6.4173171601968979E-3</v>
      </c>
      <c r="M34" s="31">
        <v>5.6307787280747007E-3</v>
      </c>
      <c r="N34" s="31">
        <v>0.28700870416363999</v>
      </c>
      <c r="O34" s="34">
        <v>-6.2188430484180796E-2</v>
      </c>
      <c r="P34" s="31">
        <v>9.4947812971341985E-2</v>
      </c>
      <c r="Q34" s="34">
        <v>-0.20799615275318553</v>
      </c>
      <c r="R34" s="31">
        <v>0.11268551337758059</v>
      </c>
      <c r="U34" s="20">
        <f>MIN(K32:K42)</f>
        <v>-2.8139089738630895E-3</v>
      </c>
      <c r="V34" s="20">
        <f>MIN(L32:L42)</f>
        <v>-1.1871091681833496E-3</v>
      </c>
      <c r="W34" s="20">
        <f t="shared" ref="W34:AB34" si="10">MIN(M32:M42)</f>
        <v>-1.6856812836663002E-3</v>
      </c>
      <c r="X34" s="20">
        <f t="shared" si="10"/>
        <v>-0.29752505362917292</v>
      </c>
      <c r="Y34" s="20">
        <f t="shared" si="10"/>
        <v>-6.2188430484180796E-2</v>
      </c>
      <c r="Z34" s="20">
        <f t="shared" si="10"/>
        <v>-3.2376392572945209E-2</v>
      </c>
      <c r="AA34" s="20">
        <f t="shared" si="10"/>
        <v>-0.20799615275318553</v>
      </c>
      <c r="AB34" s="20">
        <f t="shared" si="10"/>
        <v>-1.742207467036572E-2</v>
      </c>
      <c r="AM34" s="25" t="s">
        <v>279</v>
      </c>
      <c r="AN34" s="34">
        <v>-2.7585386756440178E-3</v>
      </c>
      <c r="AO34" s="34">
        <v>-3.8715683557631997E-2</v>
      </c>
      <c r="AP34" s="30">
        <v>-1.1992659296462982E-2</v>
      </c>
      <c r="AQ34" s="31">
        <v>3.5030235020297007E-2</v>
      </c>
      <c r="AR34" s="31">
        <v>2.6541710564196991E-2</v>
      </c>
      <c r="AS34" s="30">
        <v>7.2246109206013998</v>
      </c>
      <c r="AT34" s="34">
        <v>-8.0361519607842991E-2</v>
      </c>
      <c r="AU34" s="30">
        <v>-9.0720486209908607E-2</v>
      </c>
      <c r="AV34" s="30">
        <v>0.15819397993310957</v>
      </c>
      <c r="AW34" s="30">
        <v>-0.17796193476744704</v>
      </c>
    </row>
    <row r="35" spans="8:49" x14ac:dyDescent="0.3">
      <c r="H35" s="25" t="s">
        <v>280</v>
      </c>
      <c r="I35" s="30">
        <v>-2.918287937742986E-3</v>
      </c>
      <c r="J35" s="30">
        <v>-3.816592208291298E-3</v>
      </c>
      <c r="K35" s="30">
        <v>-2.6928699919822E-3</v>
      </c>
      <c r="L35" s="30">
        <v>1.1604478600138989E-3</v>
      </c>
      <c r="M35" s="30">
        <v>-1.1238648755724986E-3</v>
      </c>
      <c r="N35" s="34">
        <v>-0.29752505362917292</v>
      </c>
      <c r="O35" s="30">
        <v>-1.4517009277787901E-2</v>
      </c>
      <c r="P35" s="34">
        <v>-3.2376392572945209E-2</v>
      </c>
      <c r="Q35" s="30">
        <v>-4.8717948717948018E-2</v>
      </c>
      <c r="R35" s="30">
        <v>4.1610990530120996E-3</v>
      </c>
      <c r="AM35" s="25" t="s">
        <v>280</v>
      </c>
      <c r="AN35" s="30">
        <v>-3.6100730025301342E-4</v>
      </c>
      <c r="AO35" s="30">
        <v>-5.0666842274089685E-3</v>
      </c>
      <c r="AP35" s="30">
        <v>-4.516261832276991E-3</v>
      </c>
      <c r="AQ35" s="30">
        <v>1.8700672795940176E-3</v>
      </c>
      <c r="AR35" s="30">
        <v>-4.956887058409909E-4</v>
      </c>
      <c r="AS35" s="30">
        <v>-0.63373780005269964</v>
      </c>
      <c r="AT35" s="30">
        <v>-4.1087962962970126E-3</v>
      </c>
      <c r="AU35" s="31">
        <v>4.0175912207237985E-2</v>
      </c>
      <c r="AV35" s="30">
        <v>0.3376811594202902</v>
      </c>
      <c r="AW35" s="30">
        <v>0.10317741727484098</v>
      </c>
    </row>
    <row r="36" spans="8:49" x14ac:dyDescent="0.3">
      <c r="H36" s="25" t="s">
        <v>281</v>
      </c>
      <c r="I36" s="30">
        <v>-2.4242814345598607E-4</v>
      </c>
      <c r="J36" s="30">
        <v>-3.1705211518769788E-4</v>
      </c>
      <c r="K36" s="30">
        <v>0</v>
      </c>
      <c r="L36" s="30">
        <v>3.209954671778998E-4</v>
      </c>
      <c r="M36" s="30">
        <v>3.3671936243959838E-4</v>
      </c>
      <c r="N36" s="30">
        <v>0</v>
      </c>
      <c r="O36" s="30">
        <v>-3.8727515747065955E-3</v>
      </c>
      <c r="P36" s="30">
        <v>4.1100233100229977E-3</v>
      </c>
      <c r="Q36" s="30">
        <v>-1.9512854295463011E-2</v>
      </c>
      <c r="R36" s="30">
        <v>-1.11110598389541E-2</v>
      </c>
      <c r="AM36" s="25" t="s">
        <v>281</v>
      </c>
      <c r="AN36" s="30">
        <v>-1.7843889681956604E-5</v>
      </c>
      <c r="AO36" s="30">
        <v>-2.5043636054800089E-4</v>
      </c>
      <c r="AP36" s="30">
        <v>-1.7042497480299068E-4</v>
      </c>
      <c r="AQ36" s="30">
        <v>1.464077268970021E-4</v>
      </c>
      <c r="AR36" s="30">
        <v>0</v>
      </c>
      <c r="AS36" s="34">
        <v>-0.77859215435050189</v>
      </c>
      <c r="AT36" s="30">
        <v>-1.1110204525679457E-3</v>
      </c>
      <c r="AU36" s="30">
        <v>3.7955052511259857E-3</v>
      </c>
      <c r="AV36" s="30">
        <v>-0.12331174838112968</v>
      </c>
      <c r="AW36" s="30">
        <v>-1.7092956186191999E-2</v>
      </c>
    </row>
    <row r="37" spans="8:49" x14ac:dyDescent="0.3">
      <c r="H37" s="25" t="s">
        <v>282</v>
      </c>
      <c r="I37" s="30">
        <v>4.7246079015100806E-4</v>
      </c>
      <c r="J37" s="30">
        <v>6.1789316506079967E-4</v>
      </c>
      <c r="K37" s="30">
        <v>-1.4069544869309974E-4</v>
      </c>
      <c r="L37" s="30">
        <v>-7.6735173810286127E-4</v>
      </c>
      <c r="M37" s="30">
        <v>-8.9915393193610096E-4</v>
      </c>
      <c r="N37" s="30">
        <v>0.24729853040054017</v>
      </c>
      <c r="O37" s="30">
        <v>1.1242691516976003E-2</v>
      </c>
      <c r="P37" s="30">
        <v>4.8773020083359847E-3</v>
      </c>
      <c r="Q37" s="30">
        <v>0.108631947762383</v>
      </c>
      <c r="R37" s="30">
        <v>3.9313502534486802E-2</v>
      </c>
      <c r="AM37" s="25" t="s">
        <v>282</v>
      </c>
      <c r="AN37" s="30">
        <v>-1.054442155761004E-3</v>
      </c>
      <c r="AO37" s="30">
        <v>-1.4798940175357989E-2</v>
      </c>
      <c r="AP37" s="34">
        <v>-2.1531895170632004E-2</v>
      </c>
      <c r="AQ37" s="30">
        <v>-2.8492090246669821E-3</v>
      </c>
      <c r="AR37" s="34">
        <v>-1.1654434334163993E-2</v>
      </c>
      <c r="AS37" s="30">
        <v>1.9917473715943999</v>
      </c>
      <c r="AT37" s="30">
        <v>-8.0395299145297194E-4</v>
      </c>
      <c r="AU37" s="30">
        <v>1.3818611056461982E-2</v>
      </c>
      <c r="AV37" s="30">
        <v>0.79768115942029016</v>
      </c>
      <c r="AW37" s="31">
        <v>0.20941107197448106</v>
      </c>
    </row>
    <row r="38" spans="8:49" x14ac:dyDescent="0.3">
      <c r="H38" s="25" t="s">
        <v>283</v>
      </c>
      <c r="I38" s="30">
        <v>-4.0886052722899358E-4</v>
      </c>
      <c r="J38" s="30">
        <v>-5.3471553725750048E-4</v>
      </c>
      <c r="K38" s="30">
        <v>8.1569743620439963E-4</v>
      </c>
      <c r="L38" s="30">
        <v>1.3587572736013988E-3</v>
      </c>
      <c r="M38" s="30">
        <v>2.1376547361896016E-3</v>
      </c>
      <c r="N38" s="30">
        <v>0.12816800911124004</v>
      </c>
      <c r="O38" s="30">
        <v>-1.2024017090753791E-2</v>
      </c>
      <c r="P38" s="30">
        <v>2.8168642286676995E-2</v>
      </c>
      <c r="Q38" s="30">
        <v>-2.389019865855202E-2</v>
      </c>
      <c r="R38" s="34">
        <v>-1.742207467036572E-2</v>
      </c>
      <c r="AM38" s="25" t="s">
        <v>283</v>
      </c>
      <c r="AN38" s="30">
        <v>3.1798161050700102E-4</v>
      </c>
      <c r="AO38" s="31">
        <v>4.4628250161050098E-3</v>
      </c>
      <c r="AP38" s="31">
        <v>1.9561649576457008E-2</v>
      </c>
      <c r="AQ38" s="30">
        <v>1.4169041454153014E-2</v>
      </c>
      <c r="AR38" s="30">
        <v>2.1038296702270004E-2</v>
      </c>
      <c r="AS38" s="31">
        <v>13.257794777103697</v>
      </c>
      <c r="AT38" s="30">
        <v>-1.6638549700085936E-2</v>
      </c>
      <c r="AU38" s="34">
        <v>-0.13175430632347052</v>
      </c>
      <c r="AV38" s="30">
        <v>0.49703075291623033</v>
      </c>
      <c r="AW38" s="30">
        <v>-0.16150392479813203</v>
      </c>
    </row>
    <row r="39" spans="8:49" x14ac:dyDescent="0.3">
      <c r="H39" s="25" t="s">
        <v>284</v>
      </c>
      <c r="I39" s="30">
        <v>-1.2155063140689704E-3</v>
      </c>
      <c r="J39" s="30">
        <v>-1.5896621671252983E-3</v>
      </c>
      <c r="K39" s="30">
        <v>-1.7545705275375991E-3</v>
      </c>
      <c r="L39" s="30">
        <v>-1.4923649969137039E-4</v>
      </c>
      <c r="M39" s="34">
        <v>-1.6856812836663002E-3</v>
      </c>
      <c r="N39" s="30">
        <v>-0.20857426439982985</v>
      </c>
      <c r="O39" s="30">
        <v>0</v>
      </c>
      <c r="P39" s="30">
        <v>-3.1205044136192406E-2</v>
      </c>
      <c r="Q39" s="30">
        <v>0</v>
      </c>
      <c r="R39" s="30">
        <v>2.47454782275855E-2</v>
      </c>
      <c r="AM39" s="25" t="s">
        <v>284</v>
      </c>
      <c r="AN39" s="30">
        <v>2.1174123783807008E-4</v>
      </c>
      <c r="AO39" s="30">
        <v>2.9717570511580416E-3</v>
      </c>
      <c r="AP39" s="30">
        <v>3.406357133080018E-4</v>
      </c>
      <c r="AQ39" s="34">
        <v>-3.4514909614699885E-3</v>
      </c>
      <c r="AR39" s="30">
        <v>-2.5822831002909885E-3</v>
      </c>
      <c r="AS39" s="30">
        <v>1.7031703376418008</v>
      </c>
      <c r="AT39" s="31">
        <v>7.4652777777770574E-3</v>
      </c>
      <c r="AU39" s="30">
        <v>-2.5818134299105011E-2</v>
      </c>
      <c r="AV39" s="30">
        <v>6.2318840579710155E-2</v>
      </c>
      <c r="AW39" s="30">
        <v>-5.2197475672479676E-3</v>
      </c>
    </row>
    <row r="40" spans="8:49" x14ac:dyDescent="0.3">
      <c r="H40" s="25" t="s">
        <v>285</v>
      </c>
      <c r="I40" s="31">
        <v>1.6815390429700261E-3</v>
      </c>
      <c r="J40" s="31">
        <v>2.1991485919991005E-3</v>
      </c>
      <c r="K40" s="31">
        <v>1.0399014027356011E-3</v>
      </c>
      <c r="L40" s="34">
        <v>-1.1871091681833496E-3</v>
      </c>
      <c r="M40" s="30">
        <v>-3.3602102595969852E-4</v>
      </c>
      <c r="N40" s="30">
        <v>0.26012797115477015</v>
      </c>
      <c r="O40" s="31">
        <v>1.7736585040590808E-2</v>
      </c>
      <c r="P40" s="30">
        <v>2.4579868522150022E-3</v>
      </c>
      <c r="Q40" s="31">
        <v>0.16689594244967598</v>
      </c>
      <c r="R40" s="30">
        <v>6.1102441625194001E-2</v>
      </c>
      <c r="AM40" s="25" t="s">
        <v>285</v>
      </c>
      <c r="AN40" s="30">
        <v>-6.8940424702956804E-5</v>
      </c>
      <c r="AO40" s="30">
        <v>-9.6756869521896771E-4</v>
      </c>
      <c r="AP40" s="30">
        <v>1.0042230098900012E-2</v>
      </c>
      <c r="AQ40" s="30">
        <v>1.1350816835259014E-2</v>
      </c>
      <c r="AR40" s="30">
        <v>1.424370351982801E-2</v>
      </c>
      <c r="AS40" s="30">
        <v>7.3785186720428015</v>
      </c>
      <c r="AT40" s="30">
        <v>-1.3254676870748994E-2</v>
      </c>
      <c r="AU40" s="30">
        <v>-3.1363575178356001E-2</v>
      </c>
      <c r="AV40" s="31">
        <v>0.99382151029749011</v>
      </c>
      <c r="AW40" s="30">
        <v>5.3996008614040969E-2</v>
      </c>
    </row>
    <row r="41" spans="8:49" x14ac:dyDescent="0.3">
      <c r="H41" s="25"/>
      <c r="I41" s="30"/>
      <c r="J41" s="30"/>
      <c r="K41" s="30"/>
      <c r="L41" s="30"/>
      <c r="M41" s="30"/>
      <c r="N41" s="30"/>
      <c r="O41" s="30"/>
      <c r="P41" s="30"/>
      <c r="Q41" s="30"/>
      <c r="R41" s="30"/>
      <c r="AM41" s="25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8:49" x14ac:dyDescent="0.3">
      <c r="H42" s="43"/>
      <c r="I42" s="30"/>
      <c r="J42" s="30"/>
      <c r="K42" s="30"/>
      <c r="L42" s="30"/>
      <c r="M42" s="30"/>
      <c r="N42" s="30"/>
      <c r="O42" s="30"/>
      <c r="P42" s="30"/>
      <c r="Q42" s="30"/>
      <c r="R42" s="30"/>
      <c r="AM42" s="26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8:49" x14ac:dyDescent="0.3">
      <c r="H43" s="46" t="s">
        <v>246</v>
      </c>
      <c r="I43" s="47">
        <f>AVEDEV(I32:I40)</f>
        <v>2.0361771653500788E-3</v>
      </c>
      <c r="J43" s="47">
        <f t="shared" ref="J43:R43" si="11">AVEDEV(J32:J40)</f>
        <v>2.6629510417620814E-3</v>
      </c>
      <c r="K43" s="47">
        <f t="shared" si="11"/>
        <v>1.2094311771851985E-3</v>
      </c>
      <c r="L43" s="47">
        <f t="shared" si="11"/>
        <v>1.7259992078893166E-3</v>
      </c>
      <c r="M43" s="47">
        <f>AVEDEV(M32:M40)</f>
        <v>1.6411754117158376E-3</v>
      </c>
      <c r="N43" s="47">
        <f t="shared" si="11"/>
        <v>0.19857339166349902</v>
      </c>
      <c r="O43" s="47">
        <f t="shared" si="11"/>
        <v>1.8979434854729024E-2</v>
      </c>
      <c r="P43" s="47">
        <f t="shared" si="11"/>
        <v>2.4056550466538616E-2</v>
      </c>
      <c r="Q43" s="47">
        <f t="shared" si="11"/>
        <v>8.1395437198616583E-2</v>
      </c>
      <c r="R43" s="47">
        <f t="shared" si="11"/>
        <v>3.0039936039002037E-2</v>
      </c>
      <c r="AM43" s="46" t="s">
        <v>246</v>
      </c>
      <c r="AN43" s="47">
        <f t="shared" ref="AN43:AW43" si="12">AVEDEV(AN32:AN40)</f>
        <v>6.4907217330156678E-4</v>
      </c>
      <c r="AO43" s="47">
        <f t="shared" si="12"/>
        <v>9.1096322445954128E-3</v>
      </c>
      <c r="AP43" s="47">
        <f t="shared" si="12"/>
        <v>8.1946111682393331E-3</v>
      </c>
      <c r="AQ43" s="47">
        <f t="shared" si="12"/>
        <v>9.2505536148065927E-3</v>
      </c>
      <c r="AR43" s="47">
        <f t="shared" si="12"/>
        <v>1.0343669765883926E-2</v>
      </c>
      <c r="AS43" s="47">
        <f t="shared" si="12"/>
        <v>4.0054073173863332</v>
      </c>
      <c r="AT43" s="47">
        <f t="shared" si="12"/>
        <v>1.5622891520587332E-2</v>
      </c>
      <c r="AU43" s="47">
        <f t="shared" si="12"/>
        <v>4.324634423001697E-2</v>
      </c>
      <c r="AV43" s="47">
        <f t="shared" si="12"/>
        <v>0.42046996053902475</v>
      </c>
      <c r="AW43" s="47">
        <f t="shared" si="12"/>
        <v>0.10832918636175909</v>
      </c>
    </row>
    <row r="44" spans="8:49" x14ac:dyDescent="0.3">
      <c r="AR44" t="s">
        <v>231</v>
      </c>
    </row>
    <row r="45" spans="8:49" x14ac:dyDescent="0.3">
      <c r="I45" s="20">
        <f t="shared" ref="I45:R45" si="13">MAX(I32:I42)</f>
        <v>1.6815390429700261E-3</v>
      </c>
      <c r="J45" s="20">
        <f t="shared" si="13"/>
        <v>2.1991485919991005E-3</v>
      </c>
      <c r="K45" s="20">
        <f t="shared" si="13"/>
        <v>1.0399014027356011E-3</v>
      </c>
      <c r="L45" s="20">
        <f t="shared" si="13"/>
        <v>6.4173171601968979E-3</v>
      </c>
      <c r="M45" s="20">
        <f t="shared" si="13"/>
        <v>5.6307787280747007E-3</v>
      </c>
      <c r="N45" s="20">
        <f t="shared" si="13"/>
        <v>0.28700870416363999</v>
      </c>
      <c r="O45" s="20">
        <f t="shared" si="13"/>
        <v>1.7736585040590808E-2</v>
      </c>
      <c r="P45" s="20">
        <f t="shared" si="13"/>
        <v>9.4947812971341985E-2</v>
      </c>
      <c r="Q45" s="20">
        <f t="shared" si="13"/>
        <v>0.16689594244967598</v>
      </c>
      <c r="R45" s="20">
        <f t="shared" si="13"/>
        <v>0.11268551337758059</v>
      </c>
      <c r="AN45" s="20">
        <f>MAX(AN32:AN42)</f>
        <v>3.1798161050700102E-4</v>
      </c>
      <c r="AO45" s="20">
        <f t="shared" ref="AO45:AW45" si="14">MAX(AO32:AO42)</f>
        <v>4.4628250161050098E-3</v>
      </c>
      <c r="AP45" s="20">
        <f t="shared" si="14"/>
        <v>1.9561649576457008E-2</v>
      </c>
      <c r="AQ45" s="20">
        <f t="shared" si="14"/>
        <v>3.5030235020297007E-2</v>
      </c>
      <c r="AR45" s="20">
        <f t="shared" si="14"/>
        <v>2.6541710564196991E-2</v>
      </c>
      <c r="AS45" s="20">
        <f t="shared" si="14"/>
        <v>13.257794777103697</v>
      </c>
      <c r="AT45" s="20">
        <f t="shared" si="14"/>
        <v>7.4652777777770574E-3</v>
      </c>
      <c r="AU45" s="20">
        <f t="shared" si="14"/>
        <v>4.0175912207237985E-2</v>
      </c>
      <c r="AV45" s="20">
        <f t="shared" si="14"/>
        <v>0.99382151029749011</v>
      </c>
      <c r="AW45" s="20">
        <f t="shared" si="14"/>
        <v>0.20941107197448106</v>
      </c>
    </row>
    <row r="46" spans="8:49" x14ac:dyDescent="0.3">
      <c r="I46" s="20">
        <f t="shared" ref="I46:R46" si="15">MIN(I32:I42)</f>
        <v>-5.9745874893409878E-3</v>
      </c>
      <c r="J46" s="20">
        <f t="shared" si="15"/>
        <v>-7.8136786177473994E-3</v>
      </c>
      <c r="K46" s="20">
        <f t="shared" si="15"/>
        <v>-2.8139089738630895E-3</v>
      </c>
      <c r="L46" s="20">
        <f t="shared" si="15"/>
        <v>-1.1871091681833496E-3</v>
      </c>
      <c r="M46" s="20">
        <f t="shared" si="15"/>
        <v>-1.6856812836663002E-3</v>
      </c>
      <c r="N46" s="20">
        <f t="shared" si="15"/>
        <v>-0.29752505362917292</v>
      </c>
      <c r="O46" s="20">
        <f t="shared" si="15"/>
        <v>-6.2188430484180796E-2</v>
      </c>
      <c r="P46" s="20">
        <f t="shared" si="15"/>
        <v>-3.2376392572945209E-2</v>
      </c>
      <c r="Q46" s="20">
        <f t="shared" si="15"/>
        <v>-0.20799615275318553</v>
      </c>
      <c r="R46" s="20">
        <f t="shared" si="15"/>
        <v>-1.742207467036572E-2</v>
      </c>
      <c r="AN46" s="20">
        <f>MIN(AN32:AN42)</f>
        <v>-2.7585386756440178E-3</v>
      </c>
      <c r="AO46" s="20">
        <f t="shared" ref="AO46:AW46" si="16">MIN(AO32:AO42)</f>
        <v>-3.8715683557631997E-2</v>
      </c>
      <c r="AP46" s="20">
        <f t="shared" si="16"/>
        <v>-2.1531895170632004E-2</v>
      </c>
      <c r="AQ46" s="20">
        <f t="shared" si="16"/>
        <v>-3.4514909614699885E-3</v>
      </c>
      <c r="AR46" s="20">
        <f t="shared" si="16"/>
        <v>-1.1654434334163993E-2</v>
      </c>
      <c r="AS46" s="20">
        <f t="shared" si="16"/>
        <v>-0.77859215435050189</v>
      </c>
      <c r="AT46" s="20">
        <f t="shared" si="16"/>
        <v>-8.0361519607842991E-2</v>
      </c>
      <c r="AU46" s="20">
        <f t="shared" si="16"/>
        <v>-0.13175430632347052</v>
      </c>
      <c r="AV46" s="20">
        <f t="shared" si="16"/>
        <v>-0.94837944664031015</v>
      </c>
      <c r="AW46" s="20">
        <f t="shared" si="16"/>
        <v>-0.22997418687857807</v>
      </c>
    </row>
    <row r="99" spans="7:44" ht="64.8" customHeight="1" x14ac:dyDescent="0.3"/>
    <row r="112" spans="7:44" x14ac:dyDescent="0.3"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</row>
    <row r="113" spans="7:44" x14ac:dyDescent="0.3"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</row>
  </sheetData>
  <mergeCells count="1">
    <mergeCell ref="B1:C1"/>
  </mergeCells>
  <conditionalFormatting sqref="AN32:AN40">
    <cfRule type="cellIs" dxfId="5" priority="3" operator="equal">
      <formula>$AN$45</formula>
    </cfRule>
  </conditionalFormatting>
  <conditionalFormatting sqref="AO32:AO37 AO39:AO40">
    <cfRule type="cellIs" dxfId="4" priority="4" operator="equal">
      <formula>$AN$45+$AO$45</formula>
    </cfRule>
    <cfRule type="cellIs" dxfId="3" priority="5" operator="equal">
      <formula>$AO$45</formula>
    </cfRule>
    <cfRule type="cellIs" dxfId="2" priority="8" operator="equal">
      <formula>$AO$45</formula>
    </cfRule>
  </conditionalFormatting>
  <conditionalFormatting sqref="AO32:AW37 AO39:AW40">
    <cfRule type="cellIs" dxfId="1" priority="7" operator="equal">
      <formula>$AN$45</formula>
    </cfRule>
  </conditionalFormatting>
  <conditionalFormatting sqref="AO38:AW38">
    <cfRule type="cellIs" dxfId="0" priority="1" operator="equal">
      <formula>$AN$45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2D80-CAE0-42A8-9EDF-0210307EF6E8}">
  <dimension ref="A1:BX124"/>
  <sheetViews>
    <sheetView topLeftCell="AE1" zoomScale="85" zoomScaleNormal="85" workbookViewId="0">
      <selection activeCell="E29" sqref="E29"/>
    </sheetView>
  </sheetViews>
  <sheetFormatPr defaultRowHeight="14.4" x14ac:dyDescent="0.3"/>
  <cols>
    <col min="1" max="1" width="49.21875" customWidth="1"/>
    <col min="2" max="2" width="11.44140625" bestFit="1" customWidth="1"/>
    <col min="3" max="3" width="12.77734375" bestFit="1" customWidth="1"/>
    <col min="4" max="4" width="10.88671875" bestFit="1" customWidth="1"/>
    <col min="7" max="7" width="13.5546875" bestFit="1" customWidth="1"/>
    <col min="8" max="8" width="9.44140625" bestFit="1" customWidth="1"/>
    <col min="9" max="9" width="14.44140625" bestFit="1" customWidth="1"/>
    <col min="10" max="13" width="9.44140625" bestFit="1" customWidth="1"/>
    <col min="14" max="16" width="9.5546875" bestFit="1" customWidth="1"/>
    <col min="17" max="17" width="9.33203125" bestFit="1" customWidth="1"/>
    <col min="18" max="18" width="14" bestFit="1" customWidth="1"/>
    <col min="22" max="22" width="8.88671875" customWidth="1"/>
    <col min="23" max="23" width="9" customWidth="1"/>
    <col min="24" max="24" width="11.5546875" customWidth="1"/>
    <col min="25" max="28" width="11.109375" bestFit="1" customWidth="1"/>
    <col min="29" max="29" width="10.77734375" bestFit="1" customWidth="1"/>
    <col min="30" max="30" width="11.109375" bestFit="1" customWidth="1"/>
    <col min="31" max="31" width="10.77734375" bestFit="1" customWidth="1"/>
    <col min="32" max="34" width="11.109375" bestFit="1" customWidth="1"/>
    <col min="36" max="36" width="9" bestFit="1" customWidth="1"/>
    <col min="40" max="40" width="14.33203125" bestFit="1" customWidth="1"/>
    <col min="41" max="41" width="13.88671875" bestFit="1" customWidth="1"/>
    <col min="42" max="42" width="13.33203125" bestFit="1" customWidth="1"/>
    <col min="43" max="46" width="15.109375" bestFit="1" customWidth="1"/>
    <col min="47" max="47" width="14" bestFit="1" customWidth="1"/>
    <col min="48" max="49" width="15.109375" bestFit="1" customWidth="1"/>
    <col min="50" max="51" width="9" bestFit="1" customWidth="1"/>
    <col min="64" max="71" width="9.109375" bestFit="1" customWidth="1"/>
    <col min="72" max="72" width="15" bestFit="1" customWidth="1"/>
    <col min="73" max="73" width="14.33203125" bestFit="1" customWidth="1"/>
  </cols>
  <sheetData>
    <row r="1" spans="1:45" ht="23.4" x14ac:dyDescent="0.3">
      <c r="A1" s="1" t="s">
        <v>0</v>
      </c>
      <c r="B1" s="87" t="s">
        <v>1</v>
      </c>
      <c r="C1" s="87"/>
      <c r="D1" s="87"/>
      <c r="L1" t="s">
        <v>245</v>
      </c>
      <c r="AB1" t="s">
        <v>245</v>
      </c>
      <c r="AR1" t="s">
        <v>234</v>
      </c>
    </row>
    <row r="2" spans="1:45" ht="15.6" x14ac:dyDescent="0.35">
      <c r="A2" s="21" t="s">
        <v>15</v>
      </c>
      <c r="B2" s="3" t="s">
        <v>20</v>
      </c>
      <c r="C2" s="4" t="s">
        <v>19</v>
      </c>
      <c r="D2" s="3" t="s">
        <v>18</v>
      </c>
    </row>
    <row r="3" spans="1:45" ht="62.4" x14ac:dyDescent="0.3">
      <c r="A3" s="22" t="s">
        <v>216</v>
      </c>
      <c r="B3" s="18">
        <v>0.74358970000000002</v>
      </c>
      <c r="C3" s="18">
        <v>0.90653629999999996</v>
      </c>
      <c r="D3" s="18">
        <v>0.85459180000000001</v>
      </c>
      <c r="I3" s="27" t="s">
        <v>216</v>
      </c>
      <c r="J3" s="28" t="s">
        <v>217</v>
      </c>
      <c r="K3" s="27" t="s">
        <v>218</v>
      </c>
      <c r="L3" s="28" t="s">
        <v>219</v>
      </c>
      <c r="M3" s="27" t="s">
        <v>220</v>
      </c>
      <c r="N3" s="28" t="s">
        <v>221</v>
      </c>
      <c r="O3" s="27" t="s">
        <v>222</v>
      </c>
      <c r="P3" s="28" t="s">
        <v>223</v>
      </c>
      <c r="Q3" s="27" t="s">
        <v>224</v>
      </c>
      <c r="R3" s="28" t="s">
        <v>225</v>
      </c>
      <c r="AP3" s="1" t="s">
        <v>0</v>
      </c>
      <c r="AQ3" s="87" t="s">
        <v>1</v>
      </c>
      <c r="AR3" s="87"/>
      <c r="AS3" s="87"/>
    </row>
    <row r="4" spans="1:45" ht="15.6" x14ac:dyDescent="0.35">
      <c r="A4" s="23" t="s">
        <v>217</v>
      </c>
      <c r="B4" s="19">
        <v>0.74085470085470095</v>
      </c>
      <c r="C4" s="19">
        <v>0.42389981093391099</v>
      </c>
      <c r="D4" s="19">
        <v>0.70168031799566399</v>
      </c>
      <c r="G4" s="29">
        <v>0.99658236500341801</v>
      </c>
      <c r="H4" s="24" t="s">
        <v>93</v>
      </c>
      <c r="I4" s="29">
        <v>0.99663752521856097</v>
      </c>
      <c r="J4" s="29">
        <v>0.99043301940030604</v>
      </c>
      <c r="K4" s="29">
        <v>0.74504001940334696</v>
      </c>
      <c r="L4" s="29">
        <v>0.31474654377880201</v>
      </c>
      <c r="M4" s="29">
        <v>0.379629257535889</v>
      </c>
      <c r="N4" s="29">
        <v>1.21194665824982</v>
      </c>
      <c r="O4" s="29">
        <v>0.99234773017131395</v>
      </c>
      <c r="P4" s="29">
        <v>0.40064126424209801</v>
      </c>
      <c r="Q4" s="29">
        <v>0.249952247825106</v>
      </c>
      <c r="R4" s="29">
        <v>0.28905148858337698</v>
      </c>
      <c r="Y4" s="38">
        <f>(I4-$D$3)</f>
        <v>0.14204572521856096</v>
      </c>
      <c r="Z4" s="38">
        <f>(J4-$D$4)</f>
        <v>0.28875270140464204</v>
      </c>
      <c r="AA4" s="38">
        <f>(K4-$D$5)</f>
        <v>0.61040250501899695</v>
      </c>
      <c r="AB4" s="38">
        <f>(L4-$D$6)</f>
        <v>0.2674312859372282</v>
      </c>
      <c r="AC4" s="38">
        <f>(M4-$D$7)</f>
        <v>0.22039587334466298</v>
      </c>
      <c r="AD4" s="38">
        <f>(N4-$D$8)</f>
        <v>1.0220732405283011</v>
      </c>
      <c r="AE4" s="38">
        <f>(O4-$D$9)</f>
        <v>0.24774311442248598</v>
      </c>
      <c r="AF4" s="38">
        <f>(P4-$D$10)</f>
        <v>0.248677020046396</v>
      </c>
      <c r="AG4" s="38">
        <f>(Q4-$D$11)</f>
        <v>0.16674832295923331</v>
      </c>
      <c r="AH4" s="38">
        <f>(R4-$D$12)</f>
        <v>0.21580895188374377</v>
      </c>
      <c r="AP4" s="21" t="s">
        <v>15</v>
      </c>
      <c r="AQ4" s="3" t="s">
        <v>20</v>
      </c>
      <c r="AR4" s="4" t="s">
        <v>19</v>
      </c>
      <c r="AS4" s="3" t="s">
        <v>18</v>
      </c>
    </row>
    <row r="5" spans="1:45" ht="15.6" x14ac:dyDescent="0.3">
      <c r="A5" s="22" t="s">
        <v>218</v>
      </c>
      <c r="B5" s="18">
        <v>0.34997565816574899</v>
      </c>
      <c r="C5" s="18">
        <v>5.2161077823329502E-2</v>
      </c>
      <c r="D5" s="18">
        <v>0.13463751438435001</v>
      </c>
      <c r="G5" s="29">
        <v>0.990276076451302</v>
      </c>
      <c r="H5" s="25" t="s">
        <v>98</v>
      </c>
      <c r="I5" s="29">
        <v>0.99726589200273397</v>
      </c>
      <c r="J5" s="29">
        <v>0.99222086116104202</v>
      </c>
      <c r="K5" s="29">
        <v>0.743859649122807</v>
      </c>
      <c r="L5" s="29">
        <v>0.32268518518518502</v>
      </c>
      <c r="M5" s="29">
        <v>0.373518092572938</v>
      </c>
      <c r="N5" s="29">
        <v>1.19548872180451</v>
      </c>
      <c r="O5" s="29">
        <v>0.99598405682619895</v>
      </c>
      <c r="P5" s="29">
        <v>0.39885585572849702</v>
      </c>
      <c r="Q5" s="29">
        <v>0.23619931502441699</v>
      </c>
      <c r="R5" s="29">
        <v>0.216283074817268</v>
      </c>
      <c r="Y5" s="38">
        <f t="shared" ref="Y5:Y14" si="0">(I5-$D$3)</f>
        <v>0.14267409200273395</v>
      </c>
      <c r="Z5" s="38">
        <f t="shared" ref="Z5:Z14" si="1">(J5-$D$4)</f>
        <v>0.29054054316537803</v>
      </c>
      <c r="AA5" s="38">
        <f t="shared" ref="AA5:AA14" si="2">(K5-$D$5)</f>
        <v>0.60922213473845699</v>
      </c>
      <c r="AB5" s="38">
        <f t="shared" ref="AB5:AB14" si="3">(L5-$D$6)</f>
        <v>0.27536992734361121</v>
      </c>
      <c r="AC5" s="38">
        <f t="shared" ref="AC5:AC14" si="4">(M5-$D$7)</f>
        <v>0.21428470838171199</v>
      </c>
      <c r="AD5" s="38">
        <f t="shared" ref="AD5:AD14" si="5">(N5-$D$8)</f>
        <v>1.0056153040829909</v>
      </c>
      <c r="AE5" s="38">
        <f t="shared" ref="AE5:AE14" si="6">(O5-$D$9)</f>
        <v>0.25137944107737098</v>
      </c>
      <c r="AF5" s="38">
        <f t="shared" ref="AF5:AF14" si="7">(P5-$D$10)</f>
        <v>0.24689161153279501</v>
      </c>
      <c r="AG5" s="38">
        <f t="shared" ref="AG5:AG14" si="8">(Q5-$D$11)</f>
        <v>0.1529953901585443</v>
      </c>
      <c r="AH5" s="38">
        <f t="shared" ref="AH5:AH14" si="9">(R5-$D$12)</f>
        <v>0.14304053811763479</v>
      </c>
      <c r="AP5" s="22" t="s">
        <v>216</v>
      </c>
      <c r="AQ5" s="18">
        <v>0.74358970000000002</v>
      </c>
      <c r="AR5" s="18">
        <v>0.90653629999999996</v>
      </c>
      <c r="AS5" s="18">
        <v>0.85459180000000001</v>
      </c>
    </row>
    <row r="6" spans="1:45" ht="15.6" x14ac:dyDescent="0.3">
      <c r="A6" s="23" t="s">
        <v>219</v>
      </c>
      <c r="B6" s="19">
        <v>5.6744186046511498E-2</v>
      </c>
      <c r="C6" s="19">
        <v>8.77212916071506E-2</v>
      </c>
      <c r="D6" s="19">
        <v>4.7315257841573803E-2</v>
      </c>
      <c r="G6" s="29">
        <v>0.74314616625128305</v>
      </c>
      <c r="H6" s="25" t="s">
        <v>99</v>
      </c>
      <c r="I6" s="29">
        <v>0.99667332002661302</v>
      </c>
      <c r="J6" s="29">
        <v>0.99053486350515996</v>
      </c>
      <c r="K6" s="29">
        <v>0.74828791724534305</v>
      </c>
      <c r="L6" s="29">
        <v>0.17943585077342999</v>
      </c>
      <c r="M6" s="29">
        <v>0.37348163366272502</v>
      </c>
      <c r="N6" s="29">
        <v>1.2593697106472199</v>
      </c>
      <c r="O6" s="29">
        <v>0.99238561269521897</v>
      </c>
      <c r="P6" s="29">
        <v>0.39248333191585699</v>
      </c>
      <c r="Q6" s="29">
        <v>0.25152056934056999</v>
      </c>
      <c r="R6" s="29">
        <v>0.29947977790646402</v>
      </c>
      <c r="Y6" s="38">
        <f t="shared" si="0"/>
        <v>0.14208152002661301</v>
      </c>
      <c r="Z6" s="38">
        <f t="shared" si="1"/>
        <v>0.28885454550949596</v>
      </c>
      <c r="AA6" s="38">
        <f t="shared" si="2"/>
        <v>0.61365040286099304</v>
      </c>
      <c r="AB6" s="38">
        <f t="shared" si="3"/>
        <v>0.13212059293185618</v>
      </c>
      <c r="AC6" s="38">
        <f t="shared" si="4"/>
        <v>0.21424824947149901</v>
      </c>
      <c r="AD6" s="38">
        <f t="shared" si="5"/>
        <v>1.069496292925701</v>
      </c>
      <c r="AE6" s="38">
        <f t="shared" si="6"/>
        <v>0.247780996946391</v>
      </c>
      <c r="AF6" s="38">
        <f t="shared" si="7"/>
        <v>0.24051908772015498</v>
      </c>
      <c r="AG6" s="38">
        <f t="shared" si="8"/>
        <v>0.1683166444746973</v>
      </c>
      <c r="AH6" s="38">
        <f t="shared" si="9"/>
        <v>0.22623724120683081</v>
      </c>
      <c r="AP6" s="23" t="s">
        <v>217</v>
      </c>
      <c r="AQ6" s="19">
        <v>0.74085470085470095</v>
      </c>
      <c r="AR6" s="19">
        <v>0.42389981093391099</v>
      </c>
      <c r="AS6" s="19">
        <v>0.70168031799566399</v>
      </c>
    </row>
    <row r="7" spans="1:45" ht="15.6" x14ac:dyDescent="0.3">
      <c r="A7" s="22" t="s">
        <v>220</v>
      </c>
      <c r="B7" s="18">
        <v>0.13552035694367001</v>
      </c>
      <c r="C7" s="18">
        <v>7.4842985266396794E-2</v>
      </c>
      <c r="D7" s="18">
        <v>0.15923338419122601</v>
      </c>
      <c r="G7" s="29">
        <v>0.223769730733519</v>
      </c>
      <c r="H7" s="25" t="s">
        <v>100</v>
      </c>
      <c r="I7" s="29">
        <v>0.99659632402995202</v>
      </c>
      <c r="J7" s="29">
        <v>0.99031579295320304</v>
      </c>
      <c r="K7" s="29">
        <v>0.74504001940334696</v>
      </c>
      <c r="L7" s="29">
        <v>0.32304147465437799</v>
      </c>
      <c r="M7" s="29">
        <v>0.37042832139819099</v>
      </c>
      <c r="N7" s="29">
        <v>1.21194665824982</v>
      </c>
      <c r="O7" s="29">
        <v>0.99198903002309502</v>
      </c>
      <c r="P7" s="29">
        <v>0.39603724455945699</v>
      </c>
      <c r="Q7" s="29">
        <v>0.236012259931145</v>
      </c>
      <c r="R7" s="29">
        <v>0.30552731685559098</v>
      </c>
      <c r="Y7" s="38">
        <f t="shared" si="0"/>
        <v>0.14200452402995201</v>
      </c>
      <c r="Z7" s="38">
        <f t="shared" si="1"/>
        <v>0.28863547495753905</v>
      </c>
      <c r="AA7" s="38">
        <f t="shared" si="2"/>
        <v>0.61040250501899695</v>
      </c>
      <c r="AB7" s="38">
        <f t="shared" si="3"/>
        <v>0.27572621681280418</v>
      </c>
      <c r="AC7" s="38">
        <f t="shared" si="4"/>
        <v>0.21119493720696497</v>
      </c>
      <c r="AD7" s="38">
        <f t="shared" si="5"/>
        <v>1.0220732405283011</v>
      </c>
      <c r="AE7" s="38">
        <f t="shared" si="6"/>
        <v>0.24738441427426705</v>
      </c>
      <c r="AF7" s="38">
        <f t="shared" si="7"/>
        <v>0.24407300036375498</v>
      </c>
      <c r="AG7" s="38">
        <f t="shared" si="8"/>
        <v>0.1528083350652723</v>
      </c>
      <c r="AH7" s="38">
        <f t="shared" si="9"/>
        <v>0.23228478015595777</v>
      </c>
      <c r="AP7" s="22" t="s">
        <v>218</v>
      </c>
      <c r="AQ7" s="18">
        <v>0.34997565816574899</v>
      </c>
      <c r="AR7" s="18">
        <v>5.2161077823329502E-2</v>
      </c>
      <c r="AS7" s="18">
        <v>0.13463751438435001</v>
      </c>
    </row>
    <row r="8" spans="1:45" ht="15.6" x14ac:dyDescent="0.3">
      <c r="A8" s="23" t="s">
        <v>221</v>
      </c>
      <c r="B8" s="19">
        <v>0.63337345543464696</v>
      </c>
      <c r="C8" s="19">
        <v>7.0560562161905899E-2</v>
      </c>
      <c r="D8" s="19">
        <v>0.189873417721519</v>
      </c>
      <c r="G8" s="29">
        <v>0.37552474505530598</v>
      </c>
      <c r="H8" s="25" t="s">
        <v>101</v>
      </c>
      <c r="I8" s="29">
        <v>0.99795221843003401</v>
      </c>
      <c r="J8" s="29">
        <v>0.99417361085935396</v>
      </c>
      <c r="K8" s="29">
        <v>0.82892295674250605</v>
      </c>
      <c r="L8" s="29">
        <v>0.35899814471243002</v>
      </c>
      <c r="M8" s="29">
        <v>0.37552474505530598</v>
      </c>
      <c r="N8" s="29">
        <v>1.3257847883804501</v>
      </c>
      <c r="O8" s="37">
        <v>1</v>
      </c>
      <c r="P8" s="29">
        <v>0.400037291151848</v>
      </c>
      <c r="Q8" s="29">
        <v>0.240223463687151</v>
      </c>
      <c r="R8" s="29">
        <v>0.39376671389473999</v>
      </c>
      <c r="Y8" s="38">
        <f t="shared" si="0"/>
        <v>0.143360418430034</v>
      </c>
      <c r="Z8" s="38">
        <f t="shared" si="1"/>
        <v>0.29249329286368997</v>
      </c>
      <c r="AA8" s="38">
        <f t="shared" si="2"/>
        <v>0.69428544235815604</v>
      </c>
      <c r="AB8" s="38">
        <f t="shared" si="3"/>
        <v>0.31168288687085621</v>
      </c>
      <c r="AC8" s="38">
        <f t="shared" si="4"/>
        <v>0.21629136086407996</v>
      </c>
      <c r="AD8" s="38">
        <f t="shared" si="5"/>
        <v>1.1359113706589312</v>
      </c>
      <c r="AE8" s="38">
        <f t="shared" si="6"/>
        <v>0.25539538425117203</v>
      </c>
      <c r="AF8" s="38">
        <f t="shared" si="7"/>
        <v>0.24807304695614599</v>
      </c>
      <c r="AG8" s="38">
        <f t="shared" si="8"/>
        <v>0.15701953882127828</v>
      </c>
      <c r="AH8" s="38">
        <f t="shared" si="9"/>
        <v>0.32052417719510679</v>
      </c>
      <c r="AP8" s="23" t="s">
        <v>219</v>
      </c>
      <c r="AQ8" s="19">
        <v>5.6744186046511498E-2</v>
      </c>
      <c r="AR8" s="19">
        <v>8.77212916071506E-2</v>
      </c>
      <c r="AS8" s="19">
        <v>4.7315257841573803E-2</v>
      </c>
    </row>
    <row r="9" spans="1:45" ht="15.6" x14ac:dyDescent="0.3">
      <c r="A9" s="22" t="s">
        <v>222</v>
      </c>
      <c r="B9" s="18">
        <v>0.77814626136274501</v>
      </c>
      <c r="C9" s="18">
        <v>0.38317424350943902</v>
      </c>
      <c r="D9" s="18">
        <v>0.74460461574882797</v>
      </c>
      <c r="G9" s="29">
        <v>1.18573099415205</v>
      </c>
      <c r="H9" s="25" t="s">
        <v>102</v>
      </c>
      <c r="I9" s="29">
        <v>0.99725274725274704</v>
      </c>
      <c r="J9" s="29">
        <v>0.99218346145508496</v>
      </c>
      <c r="K9" s="29">
        <v>0.73754119644462202</v>
      </c>
      <c r="L9" s="29">
        <v>0.447438330170778</v>
      </c>
      <c r="M9" s="29">
        <v>0.39684198471096899</v>
      </c>
      <c r="N9" s="29">
        <v>1.11370833961695</v>
      </c>
      <c r="O9" s="29">
        <v>0.99617386508565697</v>
      </c>
      <c r="P9" s="29">
        <v>0.419841460576861</v>
      </c>
      <c r="Q9" s="29">
        <v>0.25091597353661299</v>
      </c>
      <c r="R9" s="29">
        <v>0.36143019562842499</v>
      </c>
      <c r="Y9" s="38">
        <f t="shared" si="0"/>
        <v>0.14266094725274703</v>
      </c>
      <c r="Z9" s="38">
        <f t="shared" si="1"/>
        <v>0.29050314345942096</v>
      </c>
      <c r="AA9" s="38">
        <f t="shared" si="2"/>
        <v>0.60290368206027201</v>
      </c>
      <c r="AB9" s="38">
        <f t="shared" si="3"/>
        <v>0.40012307232920419</v>
      </c>
      <c r="AC9" s="38">
        <f t="shared" si="4"/>
        <v>0.23760860051974297</v>
      </c>
      <c r="AD9" s="38">
        <f t="shared" si="5"/>
        <v>0.92383492189543104</v>
      </c>
      <c r="AE9" s="38">
        <f t="shared" si="6"/>
        <v>0.251569249336829</v>
      </c>
      <c r="AF9" s="38">
        <f t="shared" si="7"/>
        <v>0.26787721638115902</v>
      </c>
      <c r="AG9" s="38">
        <f t="shared" si="8"/>
        <v>0.1677120486707403</v>
      </c>
      <c r="AH9" s="38">
        <f t="shared" si="9"/>
        <v>0.28818765892879178</v>
      </c>
      <c r="AP9" s="22" t="s">
        <v>220</v>
      </c>
      <c r="AQ9" s="18">
        <v>0.13552035694367001</v>
      </c>
      <c r="AR9" s="18">
        <v>7.4842985266396794E-2</v>
      </c>
      <c r="AS9" s="18">
        <v>0.15923338419122601</v>
      </c>
    </row>
    <row r="10" spans="1:45" ht="15.6" x14ac:dyDescent="0.3">
      <c r="A10" s="23" t="s">
        <v>223</v>
      </c>
      <c r="B10" s="19">
        <v>0.12847249342601999</v>
      </c>
      <c r="C10" s="19">
        <v>7.9289908366977802E-2</v>
      </c>
      <c r="D10" s="19">
        <v>0.15196424419570201</v>
      </c>
      <c r="G10" s="29">
        <v>0.99203053763955495</v>
      </c>
      <c r="H10" s="25" t="s">
        <v>103</v>
      </c>
      <c r="I10" s="29">
        <v>0.99932019034670305</v>
      </c>
      <c r="J10" s="29">
        <v>0.99806579195761502</v>
      </c>
      <c r="K10" s="37">
        <v>1</v>
      </c>
      <c r="L10" s="37">
        <v>1</v>
      </c>
      <c r="M10" s="29">
        <v>0.40689356167353102</v>
      </c>
      <c r="N10" s="29">
        <v>1.4921763869132301</v>
      </c>
      <c r="O10" s="37">
        <v>1</v>
      </c>
      <c r="P10" s="29">
        <v>0.42520398999418002</v>
      </c>
      <c r="Q10" s="29">
        <v>0.26776649746192899</v>
      </c>
      <c r="R10" s="29">
        <v>1.0587384672148099</v>
      </c>
      <c r="Y10" s="38">
        <f t="shared" si="0"/>
        <v>0.14472839034670304</v>
      </c>
      <c r="Z10" s="38">
        <f t="shared" si="1"/>
        <v>0.29638547396195103</v>
      </c>
      <c r="AA10" s="38">
        <f t="shared" si="2"/>
        <v>0.86536248561564999</v>
      </c>
      <c r="AB10" s="38">
        <f t="shared" si="3"/>
        <v>0.95268474215842625</v>
      </c>
      <c r="AC10" s="38">
        <f t="shared" si="4"/>
        <v>0.24766017748230501</v>
      </c>
      <c r="AD10" s="38">
        <f t="shared" si="5"/>
        <v>1.302302969191711</v>
      </c>
      <c r="AE10" s="38">
        <f t="shared" si="6"/>
        <v>0.25539538425117203</v>
      </c>
      <c r="AF10" s="38">
        <f t="shared" si="7"/>
        <v>0.27323974579847798</v>
      </c>
      <c r="AG10" s="38">
        <f t="shared" si="8"/>
        <v>0.1845625725960563</v>
      </c>
      <c r="AH10" s="38">
        <f t="shared" si="9"/>
        <v>0.9854959305151767</v>
      </c>
      <c r="AP10" s="23" t="s">
        <v>221</v>
      </c>
      <c r="AQ10" s="19">
        <v>0.63337345543464696</v>
      </c>
      <c r="AR10" s="19">
        <v>7.0560562161905899E-2</v>
      </c>
      <c r="AS10" s="19">
        <v>0.189873417721519</v>
      </c>
    </row>
    <row r="11" spans="1:45" ht="15.6" x14ac:dyDescent="0.3">
      <c r="A11" s="22" t="s">
        <v>224</v>
      </c>
      <c r="B11" s="18">
        <v>0.114041347742529</v>
      </c>
      <c r="C11" s="18">
        <v>3.1281018166612599E-2</v>
      </c>
      <c r="D11" s="18">
        <v>8.3203924865872705E-2</v>
      </c>
      <c r="G11" s="29">
        <v>0.40144602835927801</v>
      </c>
      <c r="H11" s="25" t="s">
        <v>104</v>
      </c>
      <c r="I11" s="29">
        <v>0.99656121045391999</v>
      </c>
      <c r="J11" s="29">
        <v>0.99021588710333897</v>
      </c>
      <c r="K11" s="29">
        <v>0.740252038547072</v>
      </c>
      <c r="L11" s="29">
        <v>0.31737089201877899</v>
      </c>
      <c r="M11" s="29">
        <v>0.383240852450904</v>
      </c>
      <c r="N11" s="29">
        <v>1.1475522868306101</v>
      </c>
      <c r="O11" s="29">
        <v>0.992091998788865</v>
      </c>
      <c r="P11" s="29">
        <v>0.40958441591637301</v>
      </c>
      <c r="Q11" s="29">
        <v>0.23985319299494601</v>
      </c>
      <c r="R11" s="29">
        <v>0.283464061733677</v>
      </c>
      <c r="Y11" s="38">
        <f t="shared" si="0"/>
        <v>0.14196941045391998</v>
      </c>
      <c r="Z11" s="38">
        <f>(J11-$D$4)</f>
        <v>0.28853556910767497</v>
      </c>
      <c r="AA11" s="38">
        <f t="shared" si="2"/>
        <v>0.60561452416272199</v>
      </c>
      <c r="AB11" s="38">
        <f t="shared" si="3"/>
        <v>0.27005563417720518</v>
      </c>
      <c r="AC11" s="38">
        <f t="shared" si="4"/>
        <v>0.22400746825967799</v>
      </c>
      <c r="AD11" s="38">
        <f t="shared" si="5"/>
        <v>0.95767886910909106</v>
      </c>
      <c r="AE11" s="38">
        <f t="shared" si="6"/>
        <v>0.24748738304003703</v>
      </c>
      <c r="AF11" s="38">
        <f t="shared" si="7"/>
        <v>0.25762017172067098</v>
      </c>
      <c r="AG11" s="38">
        <f t="shared" si="8"/>
        <v>0.15664926812907332</v>
      </c>
      <c r="AH11" s="38">
        <f t="shared" si="9"/>
        <v>0.21022152503404379</v>
      </c>
      <c r="AP11" s="22" t="s">
        <v>222</v>
      </c>
      <c r="AQ11" s="18">
        <v>0.77814626136274501</v>
      </c>
      <c r="AR11" s="18">
        <v>0.38317424350943902</v>
      </c>
      <c r="AS11" s="18">
        <v>0.74460461574882797</v>
      </c>
    </row>
    <row r="12" spans="1:45" ht="15.6" x14ac:dyDescent="0.3">
      <c r="A12" s="23" t="s">
        <v>225</v>
      </c>
      <c r="B12" s="19">
        <v>8.3388142499254997E-2</v>
      </c>
      <c r="C12" s="19">
        <v>1.48654693328942E-3</v>
      </c>
      <c r="D12" s="19">
        <v>7.3242536699633196E-2</v>
      </c>
      <c r="G12" s="29">
        <v>0.23754577390128301</v>
      </c>
      <c r="H12" s="25" t="s">
        <v>105</v>
      </c>
      <c r="I12" s="29">
        <v>0.99797570850202399</v>
      </c>
      <c r="J12" s="29">
        <v>0.99424044528269395</v>
      </c>
      <c r="K12" s="29">
        <v>0.74433310633330096</v>
      </c>
      <c r="L12" s="29">
        <v>0.36968576709796702</v>
      </c>
      <c r="M12" s="29">
        <v>0.38226734310239402</v>
      </c>
      <c r="N12" s="29">
        <v>1.20204241948154</v>
      </c>
      <c r="O12" s="37">
        <v>1</v>
      </c>
      <c r="P12" s="29">
        <v>0.402005358409038</v>
      </c>
      <c r="Q12" s="29">
        <v>0.25031289111389199</v>
      </c>
      <c r="R12" s="29">
        <v>0.13732321183823401</v>
      </c>
      <c r="Y12" s="38">
        <f t="shared" si="0"/>
        <v>0.14338390850202398</v>
      </c>
      <c r="Z12" s="38">
        <f t="shared" si="1"/>
        <v>0.29256012728702996</v>
      </c>
      <c r="AA12" s="38">
        <f t="shared" si="2"/>
        <v>0.60969559194895095</v>
      </c>
      <c r="AB12" s="38">
        <f t="shared" si="3"/>
        <v>0.32237050925639321</v>
      </c>
      <c r="AC12" s="38">
        <f t="shared" si="4"/>
        <v>0.22303395891116801</v>
      </c>
      <c r="AD12" s="38">
        <f t="shared" si="5"/>
        <v>1.0121690017600211</v>
      </c>
      <c r="AE12" s="38">
        <f t="shared" si="6"/>
        <v>0.25539538425117203</v>
      </c>
      <c r="AF12" s="38">
        <f t="shared" si="7"/>
        <v>0.25004111421333597</v>
      </c>
      <c r="AG12" s="38">
        <f t="shared" si="8"/>
        <v>0.1671089662480193</v>
      </c>
      <c r="AH12" s="38">
        <f t="shared" si="9"/>
        <v>6.4080675138600815E-2</v>
      </c>
      <c r="AP12" s="23" t="s">
        <v>223</v>
      </c>
      <c r="AQ12" s="19">
        <v>0.12847249342601999</v>
      </c>
      <c r="AR12" s="19">
        <v>7.9289908366977802E-2</v>
      </c>
      <c r="AS12" s="19">
        <v>0.15196424419570201</v>
      </c>
    </row>
    <row r="13" spans="1:45" ht="15.6" x14ac:dyDescent="0.3">
      <c r="G13" s="29">
        <v>0.29687088521914001</v>
      </c>
      <c r="H13" s="25" t="s">
        <v>106</v>
      </c>
      <c r="I13" s="29">
        <v>0.99658236500341801</v>
      </c>
      <c r="J13" s="29">
        <v>0.990276076451302</v>
      </c>
      <c r="K13" s="29">
        <v>0.74314616625128305</v>
      </c>
      <c r="L13" s="29">
        <v>0.223769730733519</v>
      </c>
      <c r="M13" s="29">
        <v>0.37552474505530598</v>
      </c>
      <c r="N13" s="29">
        <v>1.18573099415205</v>
      </c>
      <c r="O13" s="29">
        <v>0.99203053763955495</v>
      </c>
      <c r="P13" s="29">
        <v>0.40144602835927801</v>
      </c>
      <c r="Q13" s="29">
        <v>0.23754577390128301</v>
      </c>
      <c r="R13" s="29">
        <v>0.29687088521914001</v>
      </c>
      <c r="Y13" s="38">
        <f t="shared" si="0"/>
        <v>0.141990565003418</v>
      </c>
      <c r="Z13" s="38">
        <f t="shared" si="1"/>
        <v>0.28859575845563801</v>
      </c>
      <c r="AA13" s="38">
        <f t="shared" si="2"/>
        <v>0.60850865186693304</v>
      </c>
      <c r="AB13" s="38">
        <f t="shared" si="3"/>
        <v>0.17645447289194519</v>
      </c>
      <c r="AC13" s="38">
        <f t="shared" si="4"/>
        <v>0.21629136086407996</v>
      </c>
      <c r="AD13" s="38">
        <f t="shared" si="5"/>
        <v>0.99585757643053097</v>
      </c>
      <c r="AE13" s="38">
        <f t="shared" si="6"/>
        <v>0.24742592189072699</v>
      </c>
      <c r="AF13" s="38">
        <f t="shared" si="7"/>
        <v>0.249481784163576</v>
      </c>
      <c r="AG13" s="38">
        <f t="shared" si="8"/>
        <v>0.15434184903541032</v>
      </c>
      <c r="AH13" s="38">
        <f t="shared" si="9"/>
        <v>0.2236283485195068</v>
      </c>
      <c r="AP13" s="22" t="s">
        <v>224</v>
      </c>
      <c r="AQ13" s="18">
        <v>0.114041347742529</v>
      </c>
      <c r="AR13" s="18">
        <v>3.1281018166612599E-2</v>
      </c>
      <c r="AS13" s="18">
        <v>8.3203924865872705E-2</v>
      </c>
    </row>
    <row r="14" spans="1:45" ht="15.6" x14ac:dyDescent="0.3">
      <c r="H14" s="26" t="s">
        <v>107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X14" t="s">
        <v>235</v>
      </c>
      <c r="Y14" s="20">
        <f t="shared" si="0"/>
        <v>-0.85459180000000001</v>
      </c>
      <c r="Z14" s="20">
        <f t="shared" si="1"/>
        <v>-0.70168031799566399</v>
      </c>
      <c r="AA14" s="20">
        <f t="shared" si="2"/>
        <v>-0.13463751438435001</v>
      </c>
      <c r="AB14" s="20">
        <f t="shared" si="3"/>
        <v>-4.7315257841573803E-2</v>
      </c>
      <c r="AC14" s="20">
        <f t="shared" si="4"/>
        <v>-0.15923338419122601</v>
      </c>
      <c r="AD14" s="20">
        <f t="shared" si="5"/>
        <v>-0.189873417721519</v>
      </c>
      <c r="AE14" s="20">
        <f t="shared" si="6"/>
        <v>-0.74460461574882797</v>
      </c>
      <c r="AF14" s="20">
        <f t="shared" si="7"/>
        <v>-0.15196424419570201</v>
      </c>
      <c r="AG14" s="20">
        <f t="shared" si="8"/>
        <v>-8.3203924865872705E-2</v>
      </c>
      <c r="AH14" s="20">
        <f t="shared" si="9"/>
        <v>-7.3242536699633196E-2</v>
      </c>
      <c r="AP14" s="23" t="s">
        <v>225</v>
      </c>
      <c r="AQ14" s="19">
        <v>8.3388142499254997E-2</v>
      </c>
      <c r="AR14" s="19">
        <v>1.48654693328942E-3</v>
      </c>
      <c r="AS14" s="19">
        <v>7.3242536699633196E-2</v>
      </c>
    </row>
    <row r="15" spans="1:45" x14ac:dyDescent="0.3">
      <c r="R15">
        <v>0</v>
      </c>
    </row>
    <row r="16" spans="1:45" x14ac:dyDescent="0.3">
      <c r="R16">
        <v>7.3925144942052198E-2</v>
      </c>
    </row>
    <row r="17" spans="1:73" x14ac:dyDescent="0.3">
      <c r="A17" t="s">
        <v>226</v>
      </c>
    </row>
    <row r="18" spans="1:73" x14ac:dyDescent="0.3">
      <c r="H18" t="s">
        <v>228</v>
      </c>
      <c r="Z18" t="s">
        <v>229</v>
      </c>
    </row>
    <row r="20" spans="1:73" x14ac:dyDescent="0.3">
      <c r="A20" t="s">
        <v>227</v>
      </c>
    </row>
    <row r="21" spans="1:73" x14ac:dyDescent="0.3">
      <c r="K21" t="s">
        <v>232</v>
      </c>
    </row>
    <row r="22" spans="1:73" x14ac:dyDescent="0.3">
      <c r="A22" s="16"/>
      <c r="K22" t="s">
        <v>233</v>
      </c>
    </row>
    <row r="23" spans="1:73" x14ac:dyDescent="0.3">
      <c r="A23" s="16"/>
    </row>
    <row r="24" spans="1:73" x14ac:dyDescent="0.3">
      <c r="A24" s="16"/>
    </row>
    <row r="25" spans="1:73" x14ac:dyDescent="0.3">
      <c r="A25" s="17"/>
    </row>
    <row r="29" spans="1:73" x14ac:dyDescent="0.3">
      <c r="M29" t="s">
        <v>230</v>
      </c>
    </row>
    <row r="31" spans="1:73" ht="62.4" x14ac:dyDescent="0.3">
      <c r="I31" s="27" t="s">
        <v>216</v>
      </c>
      <c r="J31" s="28" t="s">
        <v>217</v>
      </c>
      <c r="K31" s="27" t="s">
        <v>218</v>
      </c>
      <c r="L31" s="28" t="s">
        <v>219</v>
      </c>
      <c r="M31" s="27" t="s">
        <v>220</v>
      </c>
      <c r="N31" s="28" t="s">
        <v>221</v>
      </c>
      <c r="O31" s="27" t="s">
        <v>222</v>
      </c>
      <c r="P31" s="28" t="s">
        <v>223</v>
      </c>
      <c r="Q31" s="27" t="s">
        <v>224</v>
      </c>
      <c r="R31" s="28" t="s">
        <v>225</v>
      </c>
      <c r="AN31" s="27" t="s">
        <v>216</v>
      </c>
      <c r="AO31" s="28" t="s">
        <v>217</v>
      </c>
      <c r="AP31" s="27" t="s">
        <v>218</v>
      </c>
      <c r="AQ31" s="28" t="s">
        <v>219</v>
      </c>
      <c r="AR31" s="27" t="s">
        <v>220</v>
      </c>
      <c r="AS31" s="28" t="s">
        <v>221</v>
      </c>
      <c r="AT31" s="27" t="s">
        <v>222</v>
      </c>
      <c r="AU31" s="28" t="s">
        <v>223</v>
      </c>
      <c r="AV31" s="27" t="s">
        <v>224</v>
      </c>
      <c r="AW31" s="28" t="s">
        <v>225</v>
      </c>
      <c r="BL31" s="27" t="s">
        <v>216</v>
      </c>
      <c r="BM31" s="28" t="s">
        <v>217</v>
      </c>
      <c r="BN31" s="27" t="s">
        <v>218</v>
      </c>
      <c r="BO31" s="28" t="s">
        <v>219</v>
      </c>
      <c r="BP31" s="27" t="s">
        <v>220</v>
      </c>
      <c r="BQ31" s="28" t="s">
        <v>221</v>
      </c>
      <c r="BR31" s="27" t="s">
        <v>222</v>
      </c>
      <c r="BS31" s="28" t="s">
        <v>223</v>
      </c>
      <c r="BT31" s="27" t="s">
        <v>224</v>
      </c>
      <c r="BU31" s="28" t="s">
        <v>225</v>
      </c>
    </row>
    <row r="32" spans="1:73" x14ac:dyDescent="0.3">
      <c r="H32" s="24" t="s">
        <v>93</v>
      </c>
      <c r="I32" s="30">
        <v>-4.7888729841489841E-3</v>
      </c>
      <c r="J32" s="30">
        <v>-4.8399983506809408E-3</v>
      </c>
      <c r="K32" s="34">
        <v>-2.250317695641102E-2</v>
      </c>
      <c r="L32" s="30">
        <v>-1.4761869813069997E-2</v>
      </c>
      <c r="M32" s="30">
        <v>7.0708662122589971E-3</v>
      </c>
      <c r="N32" s="30">
        <v>-4.6880098619928923E-2</v>
      </c>
      <c r="O32" s="30">
        <v>5.052745434992012E-3</v>
      </c>
      <c r="P32" s="30">
        <v>4.6666151657299981E-3</v>
      </c>
      <c r="Q32" s="30">
        <v>5.0525388453619979E-3</v>
      </c>
      <c r="R32" s="34">
        <v>-3.28183369310023E-2</v>
      </c>
      <c r="AM32" s="24" t="s">
        <v>93</v>
      </c>
      <c r="AN32">
        <v>-1.2249025802399949E-3</v>
      </c>
      <c r="AO32">
        <v>-2.5130879773239689E-3</v>
      </c>
      <c r="AP32">
        <v>-7.676148350600015E-3</v>
      </c>
      <c r="AQ32">
        <v>-4.2163003995380338E-4</v>
      </c>
      <c r="AR32">
        <v>5.2123746480739752E-3</v>
      </c>
      <c r="AS32">
        <v>-1.194216021435901E-2</v>
      </c>
      <c r="AT32">
        <v>-1.7189082262791811E-4</v>
      </c>
      <c r="AU32">
        <v>2.4564918878879904E-3</v>
      </c>
      <c r="AV32">
        <v>5.3900568314972919E-3</v>
      </c>
      <c r="AW32">
        <v>1.4185516882216809E-2</v>
      </c>
      <c r="BK32" s="24" t="s">
        <v>93</v>
      </c>
      <c r="BL32" s="35">
        <v>-1.8611330000000148E-3</v>
      </c>
      <c r="BM32" s="35">
        <v>-1.147211893391098E-2</v>
      </c>
      <c r="BN32">
        <v>-1.5718718233295043E-3</v>
      </c>
      <c r="BO32">
        <v>1.6328523392849403E-2</v>
      </c>
      <c r="BP32">
        <v>-1.4898092663967882E-3</v>
      </c>
      <c r="BQ32">
        <v>-2.392314161905898E-3</v>
      </c>
      <c r="BR32">
        <v>-3.1218936509439021E-2</v>
      </c>
      <c r="BS32">
        <v>3.8259163302219179E-4</v>
      </c>
      <c r="BT32">
        <v>-1.6773081666126011E-3</v>
      </c>
      <c r="BU32">
        <v>7.2068490667105811E-3</v>
      </c>
    </row>
    <row r="33" spans="8:73" x14ac:dyDescent="0.3">
      <c r="H33" s="25" t="s">
        <v>98</v>
      </c>
      <c r="I33" s="30">
        <v>4.6717742698190179E-3</v>
      </c>
      <c r="J33" s="30">
        <v>4.7215624739960216E-3</v>
      </c>
      <c r="K33" s="30">
        <v>1.2160399092260021E-2</v>
      </c>
      <c r="L33" s="30">
        <v>4.6871289930740245E-4</v>
      </c>
      <c r="M33" s="30">
        <v>2.4343030059519877E-3</v>
      </c>
      <c r="N33" s="30">
        <v>6.8206358373880116E-3</v>
      </c>
      <c r="O33" s="30">
        <v>4.3806896583309385E-3</v>
      </c>
      <c r="P33" s="30">
        <v>1.7317119858740182E-3</v>
      </c>
      <c r="Q33" s="30">
        <v>2.0735408812600081E-3</v>
      </c>
      <c r="R33" s="30">
        <v>5.8207535800924998E-3</v>
      </c>
      <c r="U33" s="20">
        <f>MAX(R32:R42)</f>
        <v>2.1302968992064006E-2</v>
      </c>
      <c r="AM33" s="25" t="s">
        <v>98</v>
      </c>
      <c r="AN33">
        <v>-1.7835366042699974E-3</v>
      </c>
      <c r="AO33">
        <v>-3.6591826714540421E-3</v>
      </c>
      <c r="AP33">
        <v>-9.0851704526599963E-3</v>
      </c>
      <c r="AQ33">
        <v>1.6632689653761981E-3</v>
      </c>
      <c r="AR33">
        <v>1.1960724145539947E-3</v>
      </c>
      <c r="AS33">
        <v>-1.7182287620529008E-2</v>
      </c>
      <c r="AT33">
        <v>-4.4033686939879413E-3</v>
      </c>
      <c r="AU33">
        <v>2.6609000183079878E-3</v>
      </c>
      <c r="AV33" s="35">
        <v>-2.0476444704527058E-3</v>
      </c>
      <c r="AW33">
        <v>5.4595703963568054E-3</v>
      </c>
      <c r="BJ33" s="20"/>
      <c r="BK33" s="25" t="s">
        <v>98</v>
      </c>
      <c r="BL33" s="20">
        <v>1.3261079999999925E-3</v>
      </c>
      <c r="BM33" s="20">
        <v>8.1737010660890008E-3</v>
      </c>
      <c r="BN33" s="20">
        <v>3.7314981766704974E-3</v>
      </c>
      <c r="BO33" s="20">
        <v>-9.4864876071505955E-3</v>
      </c>
      <c r="BP33" s="20">
        <v>1.7866387336031991E-3</v>
      </c>
      <c r="BQ33" s="20">
        <v>4.0249758380941081E-3</v>
      </c>
      <c r="BR33" s="20">
        <v>2.1899481490560979E-2</v>
      </c>
      <c r="BS33" s="20">
        <v>3.6099163302219517E-4</v>
      </c>
      <c r="BT33">
        <v>1.6211018333874005E-3</v>
      </c>
      <c r="BU33">
        <v>5.6313670667105806E-3</v>
      </c>
    </row>
    <row r="34" spans="8:73" x14ac:dyDescent="0.3">
      <c r="H34" s="25" t="s">
        <v>99</v>
      </c>
      <c r="I34" s="30">
        <v>3.4973459218640146E-3</v>
      </c>
      <c r="J34" s="30">
        <v>3.5346068903300276E-3</v>
      </c>
      <c r="K34" s="30">
        <v>5.3968810668900136E-3</v>
      </c>
      <c r="L34" s="30">
        <v>-5.103669641347397E-3</v>
      </c>
      <c r="M34" s="30">
        <v>-3.5127481806601635E-4</v>
      </c>
      <c r="N34" s="30">
        <v>2.5128822391303096E-2</v>
      </c>
      <c r="O34" s="30">
        <v>6.1204740501620281E-3</v>
      </c>
      <c r="P34" s="30">
        <v>-2.6504729047990006E-3</v>
      </c>
      <c r="Q34" s="30">
        <v>3.4107392302510087E-3</v>
      </c>
      <c r="R34" s="30">
        <v>8.2117638749860944E-4</v>
      </c>
      <c r="U34" s="20">
        <f>MIN(K32:K42)</f>
        <v>-2.250317695641102E-2</v>
      </c>
      <c r="V34" s="20">
        <f>MIN(L32:L42)</f>
        <v>-2.2337417834143697E-2</v>
      </c>
      <c r="W34" s="20">
        <f t="shared" ref="W34:AB34" si="10">MIN(M32:M42)</f>
        <v>-2.8088006461370052E-3</v>
      </c>
      <c r="X34" s="20">
        <f t="shared" si="10"/>
        <v>-8.2196540462777912E-2</v>
      </c>
      <c r="Y34" s="20">
        <f t="shared" si="10"/>
        <v>-1.6711060832417024E-2</v>
      </c>
      <c r="Z34" s="20">
        <f t="shared" si="10"/>
        <v>-3.4260849930739801E-3</v>
      </c>
      <c r="AA34" s="20">
        <f t="shared" si="10"/>
        <v>-3.8376050017580043E-3</v>
      </c>
      <c r="AB34" s="20">
        <f t="shared" si="10"/>
        <v>-3.28183369310023E-2</v>
      </c>
      <c r="AM34" s="25" t="s">
        <v>99</v>
      </c>
      <c r="AN34">
        <v>6.6307728129999521E-4</v>
      </c>
      <c r="AO34">
        <v>1.3602953271659723E-3</v>
      </c>
      <c r="AP34">
        <v>5.7552152488799801E-3</v>
      </c>
      <c r="AQ34">
        <v>2.0009814746561952E-3</v>
      </c>
      <c r="AR34">
        <v>-2.1467284892460192E-3</v>
      </c>
      <c r="AS34">
        <v>1.4429435102960991E-2</v>
      </c>
      <c r="AT34">
        <v>-4.4818788477951621E-5</v>
      </c>
      <c r="AU34">
        <v>-3.0990370792819966E-3</v>
      </c>
      <c r="AV34">
        <v>1.3409409678272893E-3</v>
      </c>
      <c r="AW34">
        <v>-6.9391350336531904E-3</v>
      </c>
      <c r="BJ34" s="20"/>
      <c r="BK34" s="25" t="s">
        <v>99</v>
      </c>
      <c r="BL34" s="20">
        <v>2.2272050000000654E-3</v>
      </c>
      <c r="BM34" s="20">
        <v>1.3727972066089E-2</v>
      </c>
      <c r="BN34" s="36">
        <v>-7.3347458233294985E-3</v>
      </c>
      <c r="BO34" s="20">
        <v>-2.9501375607150604E-2</v>
      </c>
      <c r="BP34" s="20">
        <v>4.935672733603208E-3</v>
      </c>
      <c r="BQ34" s="36">
        <v>-8.2422711619059008E-3</v>
      </c>
      <c r="BR34" s="20">
        <v>5.6597930490560999E-2</v>
      </c>
      <c r="BS34" s="20">
        <v>1.6759163302219882E-4</v>
      </c>
      <c r="BT34">
        <v>5.982111833387399E-3</v>
      </c>
      <c r="BU34">
        <v>2.8130281066710582E-2</v>
      </c>
    </row>
    <row r="35" spans="8:73" x14ac:dyDescent="0.3">
      <c r="H35" s="25" t="s">
        <v>100</v>
      </c>
      <c r="I35" s="30">
        <v>4.3589743925487312E-8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AM35" s="25" t="s">
        <v>100</v>
      </c>
      <c r="AN35">
        <v>3.6734689956574584E-8</v>
      </c>
      <c r="AO35">
        <v>-3.9968028886505635E-15</v>
      </c>
      <c r="AP35">
        <v>0</v>
      </c>
      <c r="AQ35">
        <v>-3.8025138593411612E-15</v>
      </c>
      <c r="AR35">
        <v>-6.0229599085914742E-15</v>
      </c>
      <c r="AS35">
        <v>-8.992806499463768E-15</v>
      </c>
      <c r="AT35">
        <v>-7.9936057773011271E-15</v>
      </c>
      <c r="AU35">
        <v>-1.9984014443252818E-15</v>
      </c>
      <c r="AV35">
        <v>-2.7061686225238191E-15</v>
      </c>
      <c r="AW35">
        <v>-3.1918911957973251E-15</v>
      </c>
      <c r="BJ35" s="20"/>
      <c r="BK35" s="25" t="s">
        <v>100</v>
      </c>
      <c r="BL35" s="20">
        <v>4.7000000003016851E-8</v>
      </c>
      <c r="BM35" s="20">
        <v>6.6089023142978931E-11</v>
      </c>
      <c r="BN35" s="20">
        <v>1.7667049767577936E-10</v>
      </c>
      <c r="BO35" s="20">
        <v>3.9284940578365735E-10</v>
      </c>
      <c r="BP35" s="20">
        <v>-2.6639679351347922E-10</v>
      </c>
      <c r="BQ35" s="20">
        <v>-1.6190590534925775E-10</v>
      </c>
      <c r="BR35" s="20">
        <v>4.9056098072597365E-10</v>
      </c>
      <c r="BS35" s="20">
        <v>-8.3669778050410315E-9</v>
      </c>
      <c r="BT35">
        <v>-8.1666126014456886E-9</v>
      </c>
      <c r="BU35" s="35">
        <v>6.6710579985432283E-11</v>
      </c>
    </row>
    <row r="36" spans="8:73" x14ac:dyDescent="0.3">
      <c r="H36" s="25" t="s">
        <v>101</v>
      </c>
      <c r="I36" s="30">
        <v>3.4812855272229326E-3</v>
      </c>
      <c r="J36" s="30">
        <v>3.5183751848120171E-3</v>
      </c>
      <c r="K36" s="30">
        <v>9.7649086084199976E-3</v>
      </c>
      <c r="L36" s="30">
        <v>1.3822716436769009E-3</v>
      </c>
      <c r="M36" s="34">
        <v>-2.8088006461370052E-3</v>
      </c>
      <c r="N36" s="31">
        <v>3.1471312170174071E-2</v>
      </c>
      <c r="O36" s="30">
        <v>2.0168521694290398E-3</v>
      </c>
      <c r="P36" s="34">
        <v>-3.4260849930739801E-3</v>
      </c>
      <c r="Q36" s="30">
        <v>2.9558008695700078E-4</v>
      </c>
      <c r="R36" s="30">
        <v>1.0643035236694298E-2</v>
      </c>
      <c r="AM36" s="25" t="s">
        <v>101</v>
      </c>
      <c r="AN36">
        <v>-6.6644607465005112E-4</v>
      </c>
      <c r="AO36">
        <v>-1.3673574803440003E-3</v>
      </c>
      <c r="AP36">
        <v>-1.0718094810410014E-2</v>
      </c>
      <c r="AQ36">
        <v>-7.3990657281138017E-3</v>
      </c>
      <c r="AR36">
        <v>1.2687705773639923E-3</v>
      </c>
      <c r="AS36">
        <v>-1.7646427805199011E-2</v>
      </c>
      <c r="AT36">
        <v>3.2377710985119768E-3</v>
      </c>
      <c r="AU36">
        <v>1.8597632276479981E-3</v>
      </c>
      <c r="AV36">
        <v>-1.2098635480227021E-3</v>
      </c>
      <c r="AW36">
        <v>1.1881392748816805E-2</v>
      </c>
      <c r="BJ36" s="20"/>
      <c r="BK36" s="25" t="s">
        <v>101</v>
      </c>
      <c r="BL36" s="20">
        <v>1.2694779999999906E-3</v>
      </c>
      <c r="BM36" s="20">
        <v>7.8246370660889908E-3</v>
      </c>
      <c r="BN36" s="20">
        <v>5.3010871766705006E-3</v>
      </c>
      <c r="BO36" s="20">
        <v>-7.3887896071506004E-3</v>
      </c>
      <c r="BP36" s="20">
        <v>9.5372073360321108E-4</v>
      </c>
      <c r="BQ36" s="20">
        <v>6.4182618380941026E-3</v>
      </c>
      <c r="BR36" s="20">
        <v>1.7690097490560996E-2</v>
      </c>
      <c r="BS36" s="20">
        <v>-7.9508366977801281E-5</v>
      </c>
      <c r="BT36">
        <v>1.0319918333874037E-3</v>
      </c>
      <c r="BU36">
        <v>2.4118920667105803E-3</v>
      </c>
    </row>
    <row r="37" spans="8:73" x14ac:dyDescent="0.3">
      <c r="H37" s="25" t="s">
        <v>102</v>
      </c>
      <c r="I37" s="31">
        <v>5.8703431965440034E-3</v>
      </c>
      <c r="J37" s="31">
        <v>5.9329161359400473E-3</v>
      </c>
      <c r="K37" s="30">
        <v>-1.5916364883300504E-4</v>
      </c>
      <c r="L37" s="34">
        <v>-2.2337417834143697E-2</v>
      </c>
      <c r="M37" s="30">
        <v>1.6216147397591002E-2</v>
      </c>
      <c r="N37" s="34">
        <v>-8.2196540462777912E-2</v>
      </c>
      <c r="O37" s="31">
        <v>1.8151669524866021E-2</v>
      </c>
      <c r="P37" s="31">
        <v>1.626925559505002E-2</v>
      </c>
      <c r="Q37" s="30">
        <v>2.6602207826170038E-3</v>
      </c>
      <c r="R37" s="30">
        <v>-3.1132775954926098E-2</v>
      </c>
      <c r="AM37" s="25" t="s">
        <v>102</v>
      </c>
      <c r="AN37">
        <v>1.3590018181809937E-2</v>
      </c>
      <c r="AO37">
        <v>2.7881233437725972E-2</v>
      </c>
      <c r="AP37">
        <v>5.8062005009130002E-2</v>
      </c>
      <c r="AQ37" s="35">
        <v>-2.7707414704323804E-2</v>
      </c>
      <c r="AR37">
        <v>7.021163199913999E-3</v>
      </c>
      <c r="AS37">
        <v>6.3892850775530974E-2</v>
      </c>
      <c r="AT37">
        <v>4.0163853349372003E-2</v>
      </c>
      <c r="AU37">
        <v>2.6646739057679947E-3</v>
      </c>
      <c r="AV37">
        <v>5.669881713107297E-3</v>
      </c>
      <c r="AW37">
        <v>-1.06654164602632E-2</v>
      </c>
      <c r="BJ37" s="20"/>
      <c r="BK37" s="25" t="s">
        <v>102</v>
      </c>
      <c r="BL37" s="33">
        <v>6.9975349999999992E-3</v>
      </c>
      <c r="BM37" s="33">
        <v>4.3131782066089031E-2</v>
      </c>
      <c r="BN37" s="20">
        <v>3.1022253176670497E-2</v>
      </c>
      <c r="BO37" s="36">
        <v>-4.1553653607150604E-2</v>
      </c>
      <c r="BP37" s="33">
        <v>8.8344007336032121E-3</v>
      </c>
      <c r="BQ37" s="20">
        <v>3.2774973838094107E-2</v>
      </c>
      <c r="BR37" s="33">
        <v>0.10229027149056097</v>
      </c>
      <c r="BS37" s="33">
        <v>1.7031916330221969E-3</v>
      </c>
      <c r="BT37" s="32">
        <v>8.6505618333874018E-3</v>
      </c>
      <c r="BU37">
        <v>1.8452835066710579E-2</v>
      </c>
    </row>
    <row r="38" spans="8:73" x14ac:dyDescent="0.3">
      <c r="H38" s="25" t="s">
        <v>103</v>
      </c>
      <c r="I38" s="30">
        <v>1.2378862068960217E-3</v>
      </c>
      <c r="J38" s="30">
        <v>1.2510462717360005E-3</v>
      </c>
      <c r="K38" s="30">
        <v>1.8089731219880223E-3</v>
      </c>
      <c r="L38" s="30">
        <v>-1.9379883831709965E-3</v>
      </c>
      <c r="M38" s="30">
        <v>3.1674208003998339E-4</v>
      </c>
      <c r="N38" s="30">
        <v>8.2912358143890641E-3</v>
      </c>
      <c r="O38" s="30">
        <v>2.3855240713679393E-3</v>
      </c>
      <c r="P38" s="30">
        <v>-7.4760495393599857E-4</v>
      </c>
      <c r="Q38" s="30">
        <v>1.7774891866649961E-3</v>
      </c>
      <c r="R38" s="30">
        <v>-4.5931167345449053E-4</v>
      </c>
      <c r="AM38" s="25" t="s">
        <v>103</v>
      </c>
      <c r="AN38" s="32">
        <v>2.8939821790849973E-2</v>
      </c>
      <c r="AO38" s="32">
        <v>5.9372921584025962E-2</v>
      </c>
      <c r="AP38" s="32">
        <v>0.15295742232450998</v>
      </c>
      <c r="AQ38">
        <v>-2.6487072071733803E-2</v>
      </c>
      <c r="AR38" s="35">
        <v>-6.8423668165760176E-3</v>
      </c>
      <c r="AS38" s="32">
        <v>0.23306031273268102</v>
      </c>
      <c r="AT38" s="32">
        <v>6.4258247640551991E-2</v>
      </c>
      <c r="AU38" s="35">
        <v>-1.4940498842201999E-2</v>
      </c>
      <c r="AV38" s="32">
        <v>9.3754427365972948E-3</v>
      </c>
      <c r="AW38" s="35">
        <v>-5.5259231979693194E-2</v>
      </c>
      <c r="BJ38" s="20"/>
      <c r="BK38" s="25" t="s">
        <v>103</v>
      </c>
      <c r="BL38" s="20">
        <v>5.2284060000000743E-3</v>
      </c>
      <c r="BM38" s="20">
        <v>3.2227058066088998E-2</v>
      </c>
      <c r="BN38" s="20">
        <v>3.3022788176670495E-2</v>
      </c>
      <c r="BO38" s="20">
        <v>-2.0389620607150605E-2</v>
      </c>
      <c r="BP38" s="20">
        <v>1.7866387336031991E-3</v>
      </c>
      <c r="BQ38" s="20">
        <v>4.3555462838094097E-2</v>
      </c>
      <c r="BR38" s="20">
        <v>6.1682575490560998E-2</v>
      </c>
      <c r="BS38" s="20">
        <v>-2.5781083669778049E-3</v>
      </c>
      <c r="BT38">
        <v>5.0355518333874E-3</v>
      </c>
      <c r="BU38">
        <v>7.8075106671058009E-4</v>
      </c>
    </row>
    <row r="39" spans="8:73" x14ac:dyDescent="0.3">
      <c r="H39" s="25" t="s">
        <v>104</v>
      </c>
      <c r="I39" s="30">
        <v>4.1327947442190149E-3</v>
      </c>
      <c r="J39" s="30">
        <v>4.1768338334560173E-3</v>
      </c>
      <c r="K39" s="31">
        <v>3.4061020850277013E-2</v>
      </c>
      <c r="L39" s="31">
        <v>3.4783727763478801E-2</v>
      </c>
      <c r="M39" s="31">
        <v>1.7750392913226998E-2</v>
      </c>
      <c r="N39" s="30">
        <v>-2.8278626306000976E-2</v>
      </c>
      <c r="O39" s="30">
        <v>-8.4846884369109699E-3</v>
      </c>
      <c r="P39" s="30">
        <v>1.5585067360914001E-2</v>
      </c>
      <c r="Q39" s="31">
        <v>1.2316354889048003E-2</v>
      </c>
      <c r="R39" s="31">
        <v>2.1302968992064006E-2</v>
      </c>
      <c r="AM39" s="25" t="s">
        <v>104</v>
      </c>
      <c r="AN39">
        <v>8.8672377113100387E-3</v>
      </c>
      <c r="AO39">
        <v>1.8191967467376058E-2</v>
      </c>
      <c r="AP39">
        <v>8.3789697894239984E-2</v>
      </c>
      <c r="AQ39" s="32">
        <v>3.6366347275166196E-2</v>
      </c>
      <c r="AR39" s="32">
        <v>1.2925327295253974E-2</v>
      </c>
      <c r="AS39">
        <v>7.7804575228681006E-2</v>
      </c>
      <c r="AT39">
        <v>8.8274131767207553E-4</v>
      </c>
      <c r="AU39" s="32">
        <v>9.3394741790580049E-3</v>
      </c>
      <c r="AV39">
        <v>8.7082670523872946E-3</v>
      </c>
      <c r="AW39">
        <v>-5.3984549258633191E-2</v>
      </c>
      <c r="BJ39" s="20"/>
      <c r="BK39" s="25" t="s">
        <v>104</v>
      </c>
      <c r="BL39" s="20">
        <v>5.9322139999999912E-3</v>
      </c>
      <c r="BM39" s="20">
        <v>3.6565257066088985E-2</v>
      </c>
      <c r="BN39" s="33">
        <v>8.5871913176670492E-2</v>
      </c>
      <c r="BO39" s="20">
        <v>2.6424824392849405E-2</v>
      </c>
      <c r="BP39" s="20">
        <v>3.3526137336032102E-3</v>
      </c>
      <c r="BQ39" s="33">
        <v>8.76345508380941E-2</v>
      </c>
      <c r="BR39" s="20">
        <v>2.6261422490560959E-2</v>
      </c>
      <c r="BS39" s="20">
        <v>5.564916330221964E-4</v>
      </c>
      <c r="BT39">
        <v>5.2841418333873999E-3</v>
      </c>
      <c r="BU39" s="32">
        <v>5.5697180066710573E-2</v>
      </c>
    </row>
    <row r="40" spans="8:73" x14ac:dyDescent="0.3">
      <c r="H40" s="25" t="s">
        <v>105</v>
      </c>
      <c r="I40" s="30">
        <v>7.5574208361894879E-4</v>
      </c>
      <c r="J40" s="30">
        <v>7.6375927781002773E-4</v>
      </c>
      <c r="K40" s="30">
        <v>5.2085283800801241E-4</v>
      </c>
      <c r="L40" s="30">
        <v>-2.0301556622399006E-3</v>
      </c>
      <c r="M40" s="30">
        <v>1.6207976187139761E-3</v>
      </c>
      <c r="N40" s="30">
        <v>9.3026598184230425E-3</v>
      </c>
      <c r="O40" s="30">
        <v>2.5223955892069716E-3</v>
      </c>
      <c r="P40" s="30">
        <v>-6.544173416969945E-4</v>
      </c>
      <c r="Q40" s="30">
        <v>4.3080206513869956E-3</v>
      </c>
      <c r="R40" s="30">
        <v>-3.3571424206012002E-3</v>
      </c>
      <c r="AM40" s="25" t="s">
        <v>105</v>
      </c>
      <c r="AN40">
        <v>-2.0276974359000333E-3</v>
      </c>
      <c r="AO40">
        <v>-4.1601035277339937E-3</v>
      </c>
      <c r="AP40">
        <v>-1.7640592812020003E-2</v>
      </c>
      <c r="AQ40">
        <v>-6.0509909407838042E-3</v>
      </c>
      <c r="AR40">
        <v>5.7637458505439831E-3</v>
      </c>
      <c r="AS40">
        <v>-3.0281209732439002E-2</v>
      </c>
      <c r="AT40">
        <v>1.1686738625420467E-3</v>
      </c>
      <c r="AU40">
        <v>4.9416951222879812E-3</v>
      </c>
      <c r="AV40">
        <v>1.929088942797294E-3</v>
      </c>
      <c r="AW40">
        <v>2.28529398430668E-2</v>
      </c>
      <c r="BJ40" s="20"/>
      <c r="BK40" s="25" t="s">
        <v>105</v>
      </c>
      <c r="BL40" s="20">
        <v>5.4062300000001784E-4</v>
      </c>
      <c r="BM40" s="20">
        <v>3.3320550660890236E-3</v>
      </c>
      <c r="BN40" s="20">
        <v>3.4672612176670503E-2</v>
      </c>
      <c r="BO40" s="33">
        <v>2.8258790392849398E-2</v>
      </c>
      <c r="BP40" s="36">
        <v>-4.6491842663967942E-3</v>
      </c>
      <c r="BQ40" s="20">
        <v>4.35281958380941E-2</v>
      </c>
      <c r="BR40" s="36">
        <v>-3.2469022509439005E-2</v>
      </c>
      <c r="BS40" s="20">
        <v>-2.3860083669778043E-3</v>
      </c>
      <c r="BT40" s="35">
        <v>-2.4339781666125986E-3</v>
      </c>
      <c r="BU40">
        <v>3.824718006671058E-2</v>
      </c>
    </row>
    <row r="41" spans="8:73" x14ac:dyDescent="0.3">
      <c r="H41" s="25" t="s">
        <v>106</v>
      </c>
      <c r="I41" s="34">
        <v>-8.6668388499300253E-3</v>
      </c>
      <c r="J41" s="34">
        <v>-8.7593291856969957E-3</v>
      </c>
      <c r="K41" s="30">
        <v>-1.0487680873791982E-2</v>
      </c>
      <c r="L41" s="30">
        <v>1.6119234274535897E-2</v>
      </c>
      <c r="M41" s="30">
        <v>1.1617789243759946E-3</v>
      </c>
      <c r="N41" s="30">
        <v>-3.9409317240152952E-2</v>
      </c>
      <c r="O41" s="34">
        <v>-1.6711060832417024E-2</v>
      </c>
      <c r="P41" s="30">
        <v>4.4643831312300153E-3</v>
      </c>
      <c r="Q41" s="34">
        <v>-3.8376050017580043E-3</v>
      </c>
      <c r="R41" s="30">
        <v>8.6673165266820673E-4</v>
      </c>
      <c r="AM41" s="25" t="s">
        <v>106</v>
      </c>
      <c r="AN41" s="35">
        <v>-2.5509836734700642E-3</v>
      </c>
      <c r="AO41" s="35">
        <v>-5.2336786316640183E-3</v>
      </c>
      <c r="AP41" s="35">
        <v>-3.5571209905040008E-2</v>
      </c>
      <c r="AQ41">
        <v>-2.2059857739713803E-2</v>
      </c>
      <c r="AR41">
        <v>5.3038784353439949E-3</v>
      </c>
      <c r="AS41" s="35">
        <v>-5.1325038066969003E-2</v>
      </c>
      <c r="AT41">
        <v>9.889410774002072E-3</v>
      </c>
      <c r="AU41">
        <v>3.8308234320479917E-3</v>
      </c>
      <c r="AV41">
        <v>2.0138457354272887E-3</v>
      </c>
      <c r="AW41" s="32">
        <v>4.2122609036786801E-2</v>
      </c>
      <c r="BJ41" s="20"/>
      <c r="BK41" s="25" t="s">
        <v>106</v>
      </c>
      <c r="BL41" s="20">
        <v>6.3747840000000222E-3</v>
      </c>
      <c r="BM41" s="20">
        <v>3.9293213066089017E-2</v>
      </c>
      <c r="BN41" s="20">
        <v>4.6757526176670491E-2</v>
      </c>
      <c r="BO41" s="20">
        <v>-1.8479532607150601E-2</v>
      </c>
      <c r="BP41" s="20">
        <v>4.9915273360320866E-4</v>
      </c>
      <c r="BQ41" s="20">
        <v>6.3511850838094103E-2</v>
      </c>
      <c r="BR41" s="20">
        <v>6.6810919490561005E-2</v>
      </c>
      <c r="BS41" s="36">
        <v>-4.4697083669777982E-3</v>
      </c>
      <c r="BT41">
        <v>5.824971833387399E-3</v>
      </c>
      <c r="BU41">
        <v>1.078830006671058E-2</v>
      </c>
    </row>
    <row r="42" spans="8:73" x14ac:dyDescent="0.3">
      <c r="H42" s="43" t="s">
        <v>107</v>
      </c>
      <c r="I42" s="44">
        <v>5.3201507607203435E-4</v>
      </c>
      <c r="J42" s="44">
        <v>5.3764584884907762E-4</v>
      </c>
      <c r="K42" s="44">
        <v>-1.8936582735020191E-3</v>
      </c>
      <c r="L42" s="44">
        <v>-4.7146472139986961E-3</v>
      </c>
      <c r="M42" s="44">
        <v>8.8057285642298422E-4</v>
      </c>
      <c r="N42" s="44">
        <v>-1.7777861529300054E-3</v>
      </c>
      <c r="O42" s="44">
        <v>3.2051596638500435E-3</v>
      </c>
      <c r="P42" s="44">
        <v>1.0771708973100758E-4</v>
      </c>
      <c r="Q42" s="44">
        <v>1.1838518508709983E-3</v>
      </c>
      <c r="R42" s="44">
        <v>-5.0688822310418907E-3</v>
      </c>
      <c r="AM42" s="26" t="s">
        <v>107</v>
      </c>
      <c r="AN42">
        <v>-1.6695135517099668E-3</v>
      </c>
      <c r="AO42">
        <v>-3.4252527460939541E-3</v>
      </c>
      <c r="AP42">
        <v>-3.6198726022400041E-3</v>
      </c>
      <c r="AQ42">
        <v>6.8744749920361947E-3</v>
      </c>
      <c r="AR42">
        <v>1.8427507076539951E-3</v>
      </c>
      <c r="AS42">
        <v>-9.6650367865490083E-3</v>
      </c>
      <c r="AT42" s="35">
        <v>-6.8765878538880054E-3</v>
      </c>
      <c r="AU42">
        <v>2.6458658787579803E-3</v>
      </c>
      <c r="AV42">
        <v>-5.4644082027270613E-4</v>
      </c>
      <c r="AW42">
        <v>6.8260824241681006E-4</v>
      </c>
      <c r="BJ42" s="20"/>
      <c r="BK42" s="26" t="s">
        <v>107</v>
      </c>
      <c r="BL42" s="20">
        <v>2.0526570000000133E-3</v>
      </c>
      <c r="BM42" s="20">
        <v>1.2652074066088981E-2</v>
      </c>
      <c r="BN42" s="20">
        <v>6.0839251766704947E-3</v>
      </c>
      <c r="BO42" s="20">
        <v>-1.4497808607150595E-2</v>
      </c>
      <c r="BP42" s="20">
        <v>2.0740687336032043E-3</v>
      </c>
      <c r="BQ42" s="20">
        <v>7.6189068380941027E-3</v>
      </c>
      <c r="BR42" s="20">
        <v>3.2926332490560983E-2</v>
      </c>
      <c r="BS42" s="20">
        <v>-1.1280836697780128E-4</v>
      </c>
      <c r="BT42">
        <v>2.4311918333874E-3</v>
      </c>
      <c r="BU42">
        <v>7.6488060667105808E-3</v>
      </c>
    </row>
    <row r="43" spans="8:73" x14ac:dyDescent="0.3">
      <c r="H43" s="46" t="s">
        <v>246</v>
      </c>
      <c r="I43" s="47">
        <f>AVEDEV(I32:I42)</f>
        <v>3.0985886915816468E-3</v>
      </c>
      <c r="J43" s="47">
        <f t="shared" ref="J43:R43" si="11">AVEDEV(J32:J42)</f>
        <v>3.1316403042919608E-3</v>
      </c>
      <c r="K43" s="47">
        <f t="shared" si="11"/>
        <v>9.2650889668611132E-3</v>
      </c>
      <c r="L43" s="47">
        <f t="shared" si="11"/>
        <v>9.4681094257665424E-3</v>
      </c>
      <c r="M43" s="47">
        <f t="shared" si="11"/>
        <v>5.2650726466233096E-3</v>
      </c>
      <c r="N43" s="47">
        <f t="shared" si="11"/>
        <v>2.8004952031686195E-2</v>
      </c>
      <c r="O43" s="47">
        <f t="shared" si="11"/>
        <v>5.5053309858056031E-3</v>
      </c>
      <c r="P43" s="47">
        <f t="shared" si="11"/>
        <v>5.114939723009455E-3</v>
      </c>
      <c r="Q43" s="47">
        <f t="shared" si="11"/>
        <v>2.6284787003638854E-3</v>
      </c>
      <c r="R43" s="47">
        <f t="shared" si="11"/>
        <v>1.0952419495293436E-2</v>
      </c>
      <c r="AM43" s="46" t="s">
        <v>246</v>
      </c>
      <c r="AN43" s="47">
        <f>AVEDEV(AN32:AN42)</f>
        <v>7.2554796559423148E-3</v>
      </c>
      <c r="AO43" s="47">
        <f t="shared" ref="AO43" si="12">AVEDEV(AO32:AO42)</f>
        <v>1.4885356744386445E-2</v>
      </c>
      <c r="AP43" s="47">
        <f t="shared" ref="AP43" si="13">AVEDEV(AP32:AP42)</f>
        <v>4.2878357402897686E-2</v>
      </c>
      <c r="AQ43" s="47">
        <f t="shared" ref="AQ43" si="14">AVEDEV(AQ32:AQ42)</f>
        <v>1.2737911081725622E-2</v>
      </c>
      <c r="AR43" s="47">
        <f t="shared" ref="AR43" si="15">AVEDEV(AR32:AR42)</f>
        <v>3.9796106546456196E-3</v>
      </c>
      <c r="AS43" s="47">
        <f t="shared" ref="AS43" si="16">AVEDEV(AS32:AS42)</f>
        <v>5.5684298929990411E-2</v>
      </c>
      <c r="AT43" s="47">
        <f t="shared" ref="AT43" si="17">AVEDEV(AT32:AT42)</f>
        <v>1.5423380723176856E-2</v>
      </c>
      <c r="AU43" s="47">
        <f t="shared" ref="AU43" si="18">AVEDEV(AU32:AU42)</f>
        <v>3.8928157078872688E-3</v>
      </c>
      <c r="AV43" s="47">
        <f t="shared" ref="AV43" si="19">AVEDEV(AV32:AV42)</f>
        <v>3.2741459686928933E-3</v>
      </c>
      <c r="AW43" s="47">
        <f t="shared" ref="AW43" si="20">AVEDEV(AW32:AW42)</f>
        <v>2.1102097152468267E-2</v>
      </c>
      <c r="BJ43" s="20"/>
      <c r="BK43" s="46" t="s">
        <v>246</v>
      </c>
      <c r="BL43" s="47">
        <f>AVEDEV(BL32:BL42)</f>
        <v>2.4712501322314106E-3</v>
      </c>
      <c r="BM43" s="47">
        <f t="shared" ref="BM43" si="21">AVEDEV(BM32:BM42)</f>
        <v>1.5232527107438019E-2</v>
      </c>
      <c r="BN43" s="47">
        <f t="shared" ref="BN43" si="22">AVEDEV(BN32:BN42)</f>
        <v>2.2430299041322311E-2</v>
      </c>
      <c r="BO43" s="47">
        <f t="shared" ref="BO43" si="23">AVEDEV(BO32:BO42)</f>
        <v>1.7558248644628099E-2</v>
      </c>
      <c r="BP43" s="47">
        <f t="shared" ref="BP43" si="24">AVEDEV(BP32:BP42)</f>
        <v>2.3465601487603288E-3</v>
      </c>
      <c r="BQ43" s="47">
        <f t="shared" ref="BQ43" si="25">AVEDEV(BQ32:BQ42)</f>
        <v>2.6262684462809913E-2</v>
      </c>
      <c r="BR43" s="47">
        <f t="shared" ref="BR43" si="26">AVEDEV(BR32:BR42)</f>
        <v>3.1587321685950416E-2</v>
      </c>
      <c r="BS43" s="47">
        <f t="shared" ref="BS43" si="27">AVEDEV(BS32:BS42)</f>
        <v>1.3951438016528922E-3</v>
      </c>
      <c r="BT43" s="47">
        <f t="shared" ref="BT43" si="28">AVEDEV(BT32:BT42)</f>
        <v>2.9718856198347105E-3</v>
      </c>
      <c r="BU43" s="47">
        <f t="shared" ref="BU43" si="29">AVEDEV(BU32:BU42)</f>
        <v>1.3980503669421489E-2</v>
      </c>
    </row>
    <row r="44" spans="8:73" x14ac:dyDescent="0.3">
      <c r="AR44" t="s">
        <v>231</v>
      </c>
    </row>
    <row r="45" spans="8:73" x14ac:dyDescent="0.3">
      <c r="I45" s="45"/>
      <c r="AN45">
        <f>MAX(AN32:AN42)</f>
        <v>2.8939821790849973E-2</v>
      </c>
      <c r="AO45">
        <f t="shared" ref="AO45:AW45" si="30">MAX(AO32:AO42)</f>
        <v>5.9372921584025962E-2</v>
      </c>
      <c r="AP45">
        <f t="shared" si="30"/>
        <v>0.15295742232450998</v>
      </c>
      <c r="AQ45">
        <f t="shared" si="30"/>
        <v>3.6366347275166196E-2</v>
      </c>
      <c r="AR45">
        <f t="shared" si="30"/>
        <v>1.2925327295253974E-2</v>
      </c>
      <c r="AS45">
        <f t="shared" si="30"/>
        <v>0.23306031273268102</v>
      </c>
      <c r="AT45">
        <f t="shared" si="30"/>
        <v>6.4258247640551991E-2</v>
      </c>
      <c r="AU45">
        <f t="shared" si="30"/>
        <v>9.3394741790580049E-3</v>
      </c>
      <c r="AV45">
        <f t="shared" si="30"/>
        <v>9.3754427365972948E-3</v>
      </c>
      <c r="AW45">
        <f t="shared" si="30"/>
        <v>4.2122609036786801E-2</v>
      </c>
      <c r="BL45">
        <f>MAX(BL32:BL42)</f>
        <v>6.9975349999999992E-3</v>
      </c>
      <c r="BM45">
        <f t="shared" ref="BM45:BU45" si="31">MAX(BM32:BM42)</f>
        <v>4.3131782066089031E-2</v>
      </c>
      <c r="BN45">
        <f t="shared" si="31"/>
        <v>8.5871913176670492E-2</v>
      </c>
      <c r="BO45">
        <f t="shared" si="31"/>
        <v>2.8258790392849398E-2</v>
      </c>
      <c r="BP45">
        <f t="shared" si="31"/>
        <v>8.8344007336032121E-3</v>
      </c>
      <c r="BQ45">
        <f t="shared" si="31"/>
        <v>8.76345508380941E-2</v>
      </c>
      <c r="BR45">
        <f t="shared" si="31"/>
        <v>0.10229027149056097</v>
      </c>
      <c r="BS45">
        <f>MAX(BS32:BS42)</f>
        <v>1.7031916330221969E-3</v>
      </c>
      <c r="BT45">
        <f t="shared" si="31"/>
        <v>8.6505618333874018E-3</v>
      </c>
      <c r="BU45">
        <f t="shared" si="31"/>
        <v>5.5697180066710573E-2</v>
      </c>
    </row>
    <row r="46" spans="8:73" x14ac:dyDescent="0.3">
      <c r="AN46">
        <f>MIN(AN32:AN42)</f>
        <v>-2.5509836734700642E-3</v>
      </c>
      <c r="AO46">
        <f t="shared" ref="AO46:AW46" si="32">MIN(AO32:AO42)</f>
        <v>-5.2336786316640183E-3</v>
      </c>
      <c r="AP46">
        <f t="shared" si="32"/>
        <v>-3.5571209905040008E-2</v>
      </c>
      <c r="AQ46">
        <f t="shared" si="32"/>
        <v>-2.7707414704323804E-2</v>
      </c>
      <c r="AR46">
        <f t="shared" si="32"/>
        <v>-6.8423668165760176E-3</v>
      </c>
      <c r="AS46">
        <f t="shared" si="32"/>
        <v>-5.1325038066969003E-2</v>
      </c>
      <c r="AT46">
        <f t="shared" si="32"/>
        <v>-6.8765878538880054E-3</v>
      </c>
      <c r="AU46">
        <f t="shared" si="32"/>
        <v>-1.4940498842201999E-2</v>
      </c>
      <c r="AV46">
        <f t="shared" si="32"/>
        <v>-2.0476444704527058E-3</v>
      </c>
      <c r="AW46">
        <f t="shared" si="32"/>
        <v>-5.5259231979693194E-2</v>
      </c>
      <c r="BL46">
        <f>MIN(BL32:BL42)</f>
        <v>-1.8611330000000148E-3</v>
      </c>
      <c r="BM46">
        <f t="shared" ref="BM46:BU46" si="33">MIN(BM32:BM42)</f>
        <v>-1.147211893391098E-2</v>
      </c>
      <c r="BN46">
        <f t="shared" si="33"/>
        <v>-7.3347458233294985E-3</v>
      </c>
      <c r="BO46">
        <f t="shared" si="33"/>
        <v>-4.1553653607150604E-2</v>
      </c>
      <c r="BP46">
        <f t="shared" si="33"/>
        <v>-4.6491842663967942E-3</v>
      </c>
      <c r="BQ46">
        <f t="shared" si="33"/>
        <v>-8.2422711619059008E-3</v>
      </c>
      <c r="BR46">
        <f t="shared" si="33"/>
        <v>-3.2469022509439005E-2</v>
      </c>
      <c r="BS46">
        <f t="shared" si="33"/>
        <v>-4.4697083669777982E-3</v>
      </c>
      <c r="BT46">
        <f t="shared" si="33"/>
        <v>-2.4339781666125986E-3</v>
      </c>
      <c r="BU46">
        <f t="shared" si="33"/>
        <v>6.6710579985432283E-11</v>
      </c>
    </row>
    <row r="51" spans="66:66" x14ac:dyDescent="0.3">
      <c r="BN51" t="s">
        <v>14</v>
      </c>
    </row>
    <row r="96" spans="10:40" x14ac:dyDescent="0.3">
      <c r="J96" t="s">
        <v>238</v>
      </c>
      <c r="AN96" t="s">
        <v>103</v>
      </c>
    </row>
    <row r="97" spans="1:76" x14ac:dyDescent="0.3">
      <c r="BQ97" t="s">
        <v>241</v>
      </c>
      <c r="BW97" t="s">
        <v>242</v>
      </c>
    </row>
    <row r="98" spans="1:76" x14ac:dyDescent="0.3">
      <c r="B98" t="s">
        <v>239</v>
      </c>
    </row>
    <row r="99" spans="1:76" ht="64.8" customHeight="1" x14ac:dyDescent="0.35">
      <c r="A99" s="21" t="s">
        <v>15</v>
      </c>
      <c r="B99" s="3" t="s">
        <v>236</v>
      </c>
      <c r="G99" s="27" t="s">
        <v>216</v>
      </c>
      <c r="H99" s="28" t="s">
        <v>217</v>
      </c>
      <c r="I99" s="27" t="s">
        <v>218</v>
      </c>
      <c r="J99" s="28" t="s">
        <v>219</v>
      </c>
      <c r="K99" s="27" t="s">
        <v>220</v>
      </c>
      <c r="L99" s="28" t="s">
        <v>221</v>
      </c>
      <c r="M99" s="27" t="s">
        <v>222</v>
      </c>
      <c r="N99" s="28" t="s">
        <v>223</v>
      </c>
      <c r="O99" s="27" t="s">
        <v>224</v>
      </c>
      <c r="P99" s="28" t="s">
        <v>225</v>
      </c>
      <c r="AC99" s="21" t="s">
        <v>15</v>
      </c>
      <c r="AD99" s="3" t="s">
        <v>244</v>
      </c>
      <c r="AI99" s="27" t="s">
        <v>216</v>
      </c>
      <c r="AJ99" s="28" t="s">
        <v>217</v>
      </c>
      <c r="AK99" s="27" t="s">
        <v>218</v>
      </c>
      <c r="AL99" s="28" t="s">
        <v>219</v>
      </c>
      <c r="AM99" s="27" t="s">
        <v>220</v>
      </c>
      <c r="AN99" s="28" t="s">
        <v>221</v>
      </c>
      <c r="AO99" s="27" t="s">
        <v>222</v>
      </c>
      <c r="AP99" s="28" t="s">
        <v>223</v>
      </c>
      <c r="AQ99" s="27" t="s">
        <v>224</v>
      </c>
      <c r="AR99" s="28" t="s">
        <v>225</v>
      </c>
      <c r="BH99" s="21" t="s">
        <v>15</v>
      </c>
      <c r="BI99" s="3" t="s">
        <v>240</v>
      </c>
      <c r="BO99" s="27" t="s">
        <v>216</v>
      </c>
      <c r="BP99" s="28" t="s">
        <v>217</v>
      </c>
      <c r="BQ99" s="27" t="s">
        <v>218</v>
      </c>
      <c r="BR99" s="28" t="s">
        <v>219</v>
      </c>
      <c r="BS99" s="27" t="s">
        <v>220</v>
      </c>
      <c r="BT99" s="28" t="s">
        <v>221</v>
      </c>
      <c r="BU99" s="27" t="s">
        <v>222</v>
      </c>
      <c r="BV99" s="28" t="s">
        <v>223</v>
      </c>
      <c r="BW99" s="27" t="s">
        <v>224</v>
      </c>
      <c r="BX99" s="28" t="s">
        <v>225</v>
      </c>
    </row>
    <row r="100" spans="1:76" ht="15.6" x14ac:dyDescent="0.3">
      <c r="A100" s="22" t="s">
        <v>216</v>
      </c>
      <c r="B100" s="18">
        <v>0.99939939939939904</v>
      </c>
      <c r="F100" s="24" t="s">
        <v>93</v>
      </c>
      <c r="G100" s="40">
        <v>6.4235358360198447E-6</v>
      </c>
      <c r="H100" s="40">
        <v>9.1870843902119859E-3</v>
      </c>
      <c r="I100" s="40">
        <v>1.4713385513709376E-4</v>
      </c>
      <c r="J100" s="40">
        <v>-3.9132431528909883E-3</v>
      </c>
      <c r="K100" s="40">
        <v>8.0798632828760208E-3</v>
      </c>
      <c r="L100" s="40">
        <v>3.1954850254700684E-3</v>
      </c>
      <c r="M100" s="40">
        <v>0</v>
      </c>
      <c r="N100" s="40">
        <v>-1.3164020800039977E-3</v>
      </c>
      <c r="O100" s="40">
        <v>1.1825322436204017E-2</v>
      </c>
      <c r="P100" s="40">
        <v>-6.2218009862700097E-3</v>
      </c>
      <c r="AC100" s="22" t="s">
        <v>216</v>
      </c>
      <c r="AD100" s="18">
        <v>0.99659632402995202</v>
      </c>
      <c r="AH100" s="24" t="s">
        <v>93</v>
      </c>
      <c r="AI100" s="40">
        <v>4.1201188608952499E-5</v>
      </c>
      <c r="AJ100" s="40">
        <v>1.1722644710299157E-4</v>
      </c>
      <c r="AK100" s="40">
        <v>0</v>
      </c>
      <c r="AL100" s="40">
        <v>-8.2949308755759787E-3</v>
      </c>
      <c r="AM100" s="40">
        <v>9.2009361376980126E-3</v>
      </c>
      <c r="AN100" s="40">
        <v>0</v>
      </c>
      <c r="AO100" s="40">
        <v>3.5870014821892671E-4</v>
      </c>
      <c r="AP100" s="40">
        <v>4.604019682641014E-3</v>
      </c>
      <c r="AQ100" s="40">
        <v>1.3939987893961003E-2</v>
      </c>
      <c r="AR100" s="40">
        <v>-1.6475828272213999E-2</v>
      </c>
      <c r="BH100" s="22" t="s">
        <v>216</v>
      </c>
      <c r="BI100" s="18">
        <v>0.92835641180011996</v>
      </c>
      <c r="BN100" s="24" t="s">
        <v>93</v>
      </c>
      <c r="BO100" s="42">
        <v>-3.6702193315009124E-3</v>
      </c>
      <c r="BP100" s="42">
        <v>-4.0666422205778985E-2</v>
      </c>
      <c r="BQ100" s="40">
        <v>-2.2775667574079103E-2</v>
      </c>
      <c r="BR100" s="40">
        <v>2.39721435327446E-2</v>
      </c>
      <c r="BS100" s="40">
        <v>-3.3097435748177008E-3</v>
      </c>
      <c r="BT100" s="40">
        <v>-3.0542187135738603E-2</v>
      </c>
      <c r="BU100" s="40">
        <v>-9.3092934422627283E-2</v>
      </c>
      <c r="BV100" s="40">
        <v>2.4557402513201015E-3</v>
      </c>
      <c r="BW100" s="40">
        <v>-7.0259008303961189E-3</v>
      </c>
      <c r="BX100" s="40">
        <v>6.6841211299282013E-3</v>
      </c>
    </row>
    <row r="101" spans="1:76" ht="15.6" x14ac:dyDescent="0.3">
      <c r="A101" s="23" t="s">
        <v>217</v>
      </c>
      <c r="B101" s="19">
        <v>0.95315191819646905</v>
      </c>
      <c r="F101" s="25" t="s">
        <v>98</v>
      </c>
      <c r="G101" s="40">
        <v>-2.8997011490838887E-6</v>
      </c>
      <c r="H101" s="40">
        <v>-2.2618265203899757E-4</v>
      </c>
      <c r="I101" s="40">
        <v>-5.9096939664993187E-4</v>
      </c>
      <c r="J101" s="40">
        <v>-6.4671437088530959E-2</v>
      </c>
      <c r="K101" s="40">
        <v>0</v>
      </c>
      <c r="L101" s="40">
        <v>-1.2695692192939978E-2</v>
      </c>
      <c r="M101" s="40">
        <v>0</v>
      </c>
      <c r="N101" s="40">
        <v>-5.2261217447202579E-4</v>
      </c>
      <c r="O101" s="42">
        <v>-2.7502708531089992E-3</v>
      </c>
      <c r="P101" s="40">
        <v>-4.1445310986419015E-2</v>
      </c>
      <c r="AC101" s="23" t="s">
        <v>217</v>
      </c>
      <c r="AD101" s="19">
        <v>0.99031579295320304</v>
      </c>
      <c r="AH101" s="25" t="s">
        <v>98</v>
      </c>
      <c r="AI101" s="40">
        <v>6.6956797278194813E-4</v>
      </c>
      <c r="AJ101" s="40">
        <v>1.905068207838978E-3</v>
      </c>
      <c r="AK101" s="40">
        <v>-1.1803702805399663E-3</v>
      </c>
      <c r="AL101" s="40">
        <v>-3.5628946919297189E-4</v>
      </c>
      <c r="AM101" s="40">
        <v>3.0897711747470136E-3</v>
      </c>
      <c r="AN101" s="40">
        <v>-1.6457936445309906E-2</v>
      </c>
      <c r="AO101" s="40">
        <v>3.9950268031039293E-3</v>
      </c>
      <c r="AP101" s="40">
        <v>2.8186111690400306E-3</v>
      </c>
      <c r="AQ101" s="40">
        <v>1.8705509327199277E-4</v>
      </c>
      <c r="AR101" s="40">
        <v>-8.9244242038322985E-2</v>
      </c>
      <c r="BH101" s="23" t="s">
        <v>217</v>
      </c>
      <c r="BI101" s="19">
        <v>0.20618139055967899</v>
      </c>
      <c r="BN101" s="25" t="s">
        <v>98</v>
      </c>
      <c r="BO101" s="40">
        <v>-1.8277078309703043E-6</v>
      </c>
      <c r="BP101" s="40">
        <v>-2.0251197987986025E-5</v>
      </c>
      <c r="BQ101" s="40">
        <v>-6.2600032616586046E-3</v>
      </c>
      <c r="BR101" s="40">
        <v>-6.0136134175417105E-3</v>
      </c>
      <c r="BS101" s="40">
        <v>1.8896291964387996E-3</v>
      </c>
      <c r="BT101" s="40">
        <v>-9.2054584903831019E-3</v>
      </c>
      <c r="BU101" s="40">
        <v>1.1358808330034997E-2</v>
      </c>
      <c r="BV101" s="40">
        <v>1.2939194043211019E-3</v>
      </c>
      <c r="BW101" s="40">
        <v>7.3277128492166017E-4</v>
      </c>
      <c r="BX101" s="40">
        <v>-8.8418475754933959E-3</v>
      </c>
    </row>
    <row r="102" spans="1:76" ht="15.6" x14ac:dyDescent="0.3">
      <c r="A102" s="22" t="s">
        <v>218</v>
      </c>
      <c r="B102" s="18">
        <v>0.82137949986259995</v>
      </c>
      <c r="F102" s="25" t="s">
        <v>99</v>
      </c>
      <c r="G102" s="41">
        <v>1.3056534795996555E-5</v>
      </c>
      <c r="H102" s="40">
        <v>2.7158308291899136E-3</v>
      </c>
      <c r="I102" s="40">
        <v>2.6118350954290603E-3</v>
      </c>
      <c r="J102" s="40">
        <v>-2.8531189090069686E-3</v>
      </c>
      <c r="K102" s="40">
        <v>2.3528575384820227E-3</v>
      </c>
      <c r="L102" s="40">
        <v>5.88787004414002E-2</v>
      </c>
      <c r="M102" s="40">
        <v>0</v>
      </c>
      <c r="N102" s="41">
        <v>2.2912681297779791E-3</v>
      </c>
      <c r="O102" s="40">
        <v>1.3231270995245986E-2</v>
      </c>
      <c r="P102" s="40">
        <v>-5.6282284623909717E-4</v>
      </c>
      <c r="AC102" s="22" t="s">
        <v>218</v>
      </c>
      <c r="AD102" s="18">
        <v>0.74504001940334696</v>
      </c>
      <c r="AH102" s="25" t="s">
        <v>99</v>
      </c>
      <c r="AI102" s="40">
        <v>7.6995996661000099E-5</v>
      </c>
      <c r="AJ102" s="40">
        <v>2.190705519569125E-4</v>
      </c>
      <c r="AK102" s="40">
        <v>3.2478978419960836E-3</v>
      </c>
      <c r="AL102" s="42">
        <v>-0.143605623880948</v>
      </c>
      <c r="AM102" s="40">
        <v>3.053312264534036E-3</v>
      </c>
      <c r="AN102" s="40">
        <v>4.7423052397399967E-2</v>
      </c>
      <c r="AO102" s="40">
        <v>3.9658267212394627E-4</v>
      </c>
      <c r="AP102" s="42">
        <v>-3.553912643599999E-3</v>
      </c>
      <c r="AQ102" s="40">
        <v>1.5508309409424992E-2</v>
      </c>
      <c r="AR102" s="40">
        <v>-6.0475389491269627E-3</v>
      </c>
      <c r="BH102" s="22" t="s">
        <v>218</v>
      </c>
      <c r="BI102" s="18">
        <v>4.5349502597059603E-2</v>
      </c>
      <c r="BN102" s="25" t="s">
        <v>99</v>
      </c>
      <c r="BO102" s="40">
        <v>-7.1702864472300565E-4</v>
      </c>
      <c r="BP102" s="40">
        <v>-7.9447539687009794E-3</v>
      </c>
      <c r="BQ102" s="40">
        <v>-1.2326268055420225E-4</v>
      </c>
      <c r="BR102" s="40">
        <v>9.0054251238247951E-3</v>
      </c>
      <c r="BS102" s="40">
        <v>-2.3303359313644016E-3</v>
      </c>
      <c r="BT102" s="40">
        <v>1.6028513818421991E-3</v>
      </c>
      <c r="BU102" s="40">
        <v>-2.5956093401590094E-2</v>
      </c>
      <c r="BV102" s="40">
        <v>-8.3929906852069774E-4</v>
      </c>
      <c r="BW102" s="40">
        <v>-1.8223363469311903E-3</v>
      </c>
      <c r="BX102" s="40">
        <v>7.6923009531894015E-3</v>
      </c>
    </row>
    <row r="103" spans="1:76" ht="15.6" x14ac:dyDescent="0.3">
      <c r="A103" s="23" t="s">
        <v>219</v>
      </c>
      <c r="B103" s="19">
        <v>0.60782004475326801</v>
      </c>
      <c r="F103" s="25" t="s">
        <v>100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  <c r="AC103" s="23" t="s">
        <v>219</v>
      </c>
      <c r="AD103" s="19">
        <v>0.32304147465437799</v>
      </c>
      <c r="AH103" s="25" t="s">
        <v>100</v>
      </c>
      <c r="AI103" s="40">
        <v>0</v>
      </c>
      <c r="AJ103" s="40">
        <v>0</v>
      </c>
      <c r="AK103" s="40">
        <v>0</v>
      </c>
      <c r="AL103" s="40">
        <v>0</v>
      </c>
      <c r="AM103" s="42">
        <v>0</v>
      </c>
      <c r="AN103" s="40">
        <v>0</v>
      </c>
      <c r="AO103" s="42">
        <v>0</v>
      </c>
      <c r="AP103" s="40">
        <v>0</v>
      </c>
      <c r="AQ103" s="42">
        <v>0</v>
      </c>
      <c r="AR103" s="40">
        <v>0</v>
      </c>
      <c r="BH103" s="23" t="s">
        <v>219</v>
      </c>
      <c r="BI103" s="19">
        <v>7.9318698163304405E-2</v>
      </c>
      <c r="BN103" s="25" t="s">
        <v>100</v>
      </c>
      <c r="BO103" s="40">
        <v>0</v>
      </c>
      <c r="BP103" s="40">
        <v>0</v>
      </c>
      <c r="BQ103" s="40">
        <v>0</v>
      </c>
      <c r="BR103" s="40">
        <v>0</v>
      </c>
      <c r="BS103" s="40">
        <v>0</v>
      </c>
      <c r="BT103" s="40">
        <v>0</v>
      </c>
      <c r="BU103" s="40">
        <v>0</v>
      </c>
      <c r="BV103" s="40">
        <v>0</v>
      </c>
      <c r="BW103" s="40">
        <v>0</v>
      </c>
      <c r="BX103" s="40">
        <v>0</v>
      </c>
    </row>
    <row r="104" spans="1:76" ht="15.6" x14ac:dyDescent="0.3">
      <c r="A104" s="22" t="s">
        <v>220</v>
      </c>
      <c r="B104" s="18">
        <v>0.33946396480672197</v>
      </c>
      <c r="F104" s="25" t="s">
        <v>102</v>
      </c>
      <c r="G104" s="42">
        <v>-1.5162946197078142E-5</v>
      </c>
      <c r="H104" s="42">
        <v>-1.0383268635110188E-3</v>
      </c>
      <c r="I104" s="42">
        <v>-9.9632924520133948E-2</v>
      </c>
      <c r="J104" s="40">
        <v>-0.21740908584915802</v>
      </c>
      <c r="K104" s="41">
        <v>2.0591295501748041E-2</v>
      </c>
      <c r="L104" s="42">
        <v>-0.27387186365313987</v>
      </c>
      <c r="M104" s="40">
        <v>0</v>
      </c>
      <c r="N104" s="40">
        <v>-1.0309791972905047E-2</v>
      </c>
      <c r="O104" s="40">
        <v>2.7624334660580063E-3</v>
      </c>
      <c r="P104" s="42">
        <v>-0.38831535124089006</v>
      </c>
      <c r="AC104" s="22" t="s">
        <v>220</v>
      </c>
      <c r="AD104" s="18">
        <v>0.37042832139819099</v>
      </c>
      <c r="AH104" s="25" t="s">
        <v>101</v>
      </c>
      <c r="AI104" s="40">
        <v>1.3558944000819917E-3</v>
      </c>
      <c r="AJ104" s="40">
        <v>3.8578179061509177E-3</v>
      </c>
      <c r="AK104" s="40">
        <v>8.388293733915908E-2</v>
      </c>
      <c r="AL104" s="40">
        <v>3.5956670058052032E-2</v>
      </c>
      <c r="AM104" s="40">
        <v>5.0964236571149901E-3</v>
      </c>
      <c r="AN104" s="40">
        <v>0.11383813013063016</v>
      </c>
      <c r="AO104" s="40">
        <v>8.0109699769049802E-3</v>
      </c>
      <c r="AP104" s="40">
        <v>4.0000465923910045E-3</v>
      </c>
      <c r="AQ104" s="40">
        <v>4.2112037560060045E-3</v>
      </c>
      <c r="AR104" s="40">
        <v>8.8239397039149015E-2</v>
      </c>
      <c r="BH104" s="22" t="s">
        <v>220</v>
      </c>
      <c r="BI104" s="18">
        <v>2.6408053084972401E-2</v>
      </c>
      <c r="BN104" s="25" t="s">
        <v>101</v>
      </c>
      <c r="BO104" s="40">
        <v>-1.1277883919940113E-3</v>
      </c>
      <c r="BP104" s="40">
        <v>-1.2496015841336E-2</v>
      </c>
      <c r="BQ104" s="40">
        <v>-5.4730167746278036E-3</v>
      </c>
      <c r="BR104" s="40">
        <v>9.071965227358994E-3</v>
      </c>
      <c r="BS104" s="40">
        <v>-1.298890748619802E-3</v>
      </c>
      <c r="BT104" s="40">
        <v>-8.0635218644045034E-3</v>
      </c>
      <c r="BU104" s="40">
        <v>-3.4439042064783501E-2</v>
      </c>
      <c r="BV104" s="40">
        <v>7.7111391217839914E-4</v>
      </c>
      <c r="BW104" s="40">
        <v>-2.6676155959151106E-3</v>
      </c>
      <c r="BX104" s="40">
        <v>4.4569142711953016E-3</v>
      </c>
    </row>
    <row r="105" spans="1:76" ht="15.6" x14ac:dyDescent="0.3">
      <c r="A105" s="23" t="s">
        <v>221</v>
      </c>
      <c r="B105" s="19">
        <v>1.3518769787426499</v>
      </c>
      <c r="F105" s="25" t="s">
        <v>103</v>
      </c>
      <c r="G105" s="40">
        <v>-7.2230980208143336E-7</v>
      </c>
      <c r="H105" s="40">
        <v>5.155260956130947E-3</v>
      </c>
      <c r="I105" s="40">
        <v>-1.4737665027897418E-4</v>
      </c>
      <c r="J105" s="40">
        <v>1.478948978399508E-4</v>
      </c>
      <c r="K105" s="42">
        <v>0</v>
      </c>
      <c r="L105" s="40">
        <v>-3.1868251744497922E-3</v>
      </c>
      <c r="M105" s="40">
        <v>0</v>
      </c>
      <c r="N105" s="40">
        <v>-1.3086911811099888E-4</v>
      </c>
      <c r="O105" s="40">
        <v>-6.8870481533900296E-4</v>
      </c>
      <c r="P105" s="40">
        <v>1.3356701173972141E-5</v>
      </c>
      <c r="AC105" s="23" t="s">
        <v>221</v>
      </c>
      <c r="AD105" s="19">
        <v>1.21194665824982</v>
      </c>
      <c r="AH105" s="25" t="s">
        <v>102</v>
      </c>
      <c r="AI105" s="40">
        <v>6.5642322279502174E-4</v>
      </c>
      <c r="AJ105" s="40">
        <v>1.8676685018819139E-3</v>
      </c>
      <c r="AK105" s="42">
        <v>-7.4988229587249489E-3</v>
      </c>
      <c r="AL105" s="40">
        <v>0.12439685551640001</v>
      </c>
      <c r="AM105" s="40">
        <v>2.6413663312778002E-2</v>
      </c>
      <c r="AN105" s="42">
        <v>-9.8238318632869914E-2</v>
      </c>
      <c r="AO105" s="40">
        <v>4.1848350625619535E-3</v>
      </c>
      <c r="AP105" s="40">
        <v>2.3804216017404012E-2</v>
      </c>
      <c r="AQ105" s="40">
        <v>1.4903713605467994E-2</v>
      </c>
      <c r="AR105" s="40">
        <v>5.5902878772834008E-2</v>
      </c>
      <c r="BH105" s="23" t="s">
        <v>221</v>
      </c>
      <c r="BI105" s="19">
        <v>6.0929091016618503E-2</v>
      </c>
      <c r="BN105" s="25" t="s">
        <v>102</v>
      </c>
      <c r="BO105" s="40">
        <v>-1.0165103222870009E-3</v>
      </c>
      <c r="BP105" s="40">
        <v>-1.1263042943480989E-2</v>
      </c>
      <c r="BQ105" s="40">
        <v>6.0018487542918969E-3</v>
      </c>
      <c r="BR105" s="40">
        <v>1.8587582993225896E-2</v>
      </c>
      <c r="BS105" s="40">
        <v>-2.2234369991436E-3</v>
      </c>
      <c r="BT105" s="40">
        <v>3.2600981725707939E-3</v>
      </c>
      <c r="BU105" s="40">
        <v>-4.5138528019935599E-2</v>
      </c>
      <c r="BV105" s="40">
        <v>6.1001148396989946E-4</v>
      </c>
      <c r="BW105" s="40">
        <v>-3.4040798901973099E-3</v>
      </c>
      <c r="BX105" s="40">
        <v>1.7844794467381506E-2</v>
      </c>
    </row>
    <row r="106" spans="1:76" ht="15.6" x14ac:dyDescent="0.3">
      <c r="A106" s="22" t="s">
        <v>222</v>
      </c>
      <c r="B106" s="18">
        <v>1</v>
      </c>
      <c r="F106" s="25" t="s">
        <v>104</v>
      </c>
      <c r="G106" s="40">
        <v>3.5856752279572746E-6</v>
      </c>
      <c r="H106" s="41">
        <v>3.3912417424943997E-2</v>
      </c>
      <c r="I106" s="41">
        <v>0.12260147090408502</v>
      </c>
      <c r="J106" s="41">
        <v>3.6100023273943016E-2</v>
      </c>
      <c r="K106" s="40">
        <v>1.8113932573238012E-2</v>
      </c>
      <c r="L106" s="41">
        <v>8.2388682267200197E-2</v>
      </c>
      <c r="M106" s="40">
        <v>0</v>
      </c>
      <c r="N106" s="42">
        <v>-1.270801853231901E-2</v>
      </c>
      <c r="O106" s="41">
        <v>3.324892137381999E-2</v>
      </c>
      <c r="P106" s="41">
        <v>0.10140558701079894</v>
      </c>
      <c r="AC106" s="22" t="s">
        <v>222</v>
      </c>
      <c r="AD106" s="18">
        <v>0.99198903002309502</v>
      </c>
      <c r="AH106" s="25" t="s">
        <v>104</v>
      </c>
      <c r="AI106" s="41">
        <v>2.7238663167510335E-3</v>
      </c>
      <c r="AJ106" s="41">
        <v>7.7499990044119782E-3</v>
      </c>
      <c r="AK106" s="41">
        <v>0.25495998059665304</v>
      </c>
      <c r="AL106" s="41">
        <v>0.67695852534562206</v>
      </c>
      <c r="AM106" s="41">
        <v>3.6465240275340038E-2</v>
      </c>
      <c r="AN106" s="41">
        <v>0.28022972866341012</v>
      </c>
      <c r="AO106" s="41">
        <v>8.0109699769049802E-3</v>
      </c>
      <c r="AP106" s="41">
        <v>2.9166745434723029E-2</v>
      </c>
      <c r="AQ106" s="41">
        <v>3.1754237530783991E-2</v>
      </c>
      <c r="AR106" s="41">
        <v>0.75321115035921893</v>
      </c>
      <c r="BH106" s="22" t="s">
        <v>222</v>
      </c>
      <c r="BI106" s="18">
        <v>0.100936468472484</v>
      </c>
      <c r="BN106" s="25" t="s">
        <v>103</v>
      </c>
      <c r="BO106" s="40">
        <v>-9.9563698171800663E-4</v>
      </c>
      <c r="BP106" s="40">
        <v>-1.1031764100509989E-2</v>
      </c>
      <c r="BQ106" s="42">
        <v>-4.2666754221120096E-2</v>
      </c>
      <c r="BR106" s="42">
        <v>-2.7965129664534905E-2</v>
      </c>
      <c r="BS106" s="41">
        <v>9.3098381856774985E-3</v>
      </c>
      <c r="BT106" s="42">
        <v>-5.7386002966488131E-2</v>
      </c>
      <c r="BU106" s="41">
        <v>4.7319133238290012E-2</v>
      </c>
      <c r="BV106" s="41">
        <v>6.7473283406198001E-3</v>
      </c>
      <c r="BW106" s="41">
        <v>3.5795221335044201E-3</v>
      </c>
      <c r="BX106" s="42">
        <v>-3.3261154062696835E-2</v>
      </c>
    </row>
    <row r="107" spans="1:76" ht="15.6" x14ac:dyDescent="0.3">
      <c r="A107" s="23" t="s">
        <v>223</v>
      </c>
      <c r="B107" s="19">
        <v>0.43739658025372302</v>
      </c>
      <c r="F107" s="25" t="s">
        <v>105</v>
      </c>
      <c r="G107" s="40">
        <v>-4.7262759120814124E-6</v>
      </c>
      <c r="H107" s="40">
        <v>5.0572485401290113E-4</v>
      </c>
      <c r="I107" s="40">
        <v>-9.2664975655587956E-2</v>
      </c>
      <c r="J107" s="42">
        <v>-0.228855103183986</v>
      </c>
      <c r="K107" s="40">
        <v>7.0875390094510271E-3</v>
      </c>
      <c r="L107" s="40">
        <v>-0.19097272342349991</v>
      </c>
      <c r="M107" s="40">
        <v>0</v>
      </c>
      <c r="N107" s="40">
        <v>-3.4926597678039961E-3</v>
      </c>
      <c r="O107" s="40">
        <v>1.3796913694359703E-3</v>
      </c>
      <c r="P107" s="40">
        <v>-0.28696183894509203</v>
      </c>
      <c r="AC107" s="23" t="s">
        <v>223</v>
      </c>
      <c r="AD107" s="19">
        <v>0.39603724455945699</v>
      </c>
      <c r="AH107" s="25" t="s">
        <v>105</v>
      </c>
      <c r="AI107" s="42">
        <v>-3.5113576032030913E-5</v>
      </c>
      <c r="AJ107" s="42">
        <v>-9.9905849864079244E-5</v>
      </c>
      <c r="AK107" s="40">
        <v>-4.7879808562749648E-3</v>
      </c>
      <c r="AL107" s="40">
        <v>-5.6705826355989974E-3</v>
      </c>
      <c r="AM107" s="40">
        <v>1.2812531052713017E-2</v>
      </c>
      <c r="AN107" s="40">
        <v>-6.4394371419209895E-2</v>
      </c>
      <c r="AO107" s="40">
        <v>1.0296876576998404E-4</v>
      </c>
      <c r="AP107" s="40">
        <v>1.3547171356916021E-2</v>
      </c>
      <c r="AQ107" s="40">
        <v>3.8409330638010108E-3</v>
      </c>
      <c r="AR107" s="40">
        <v>-2.2063255121913983E-2</v>
      </c>
      <c r="BH107" s="23" t="s">
        <v>223</v>
      </c>
      <c r="BI107" s="19">
        <v>3.6347653433607401E-2</v>
      </c>
      <c r="BN107" s="25" t="s">
        <v>104</v>
      </c>
      <c r="BO107" s="40">
        <v>-2.0603468407199843E-3</v>
      </c>
      <c r="BP107" s="40">
        <v>-2.282886305892598E-2</v>
      </c>
      <c r="BQ107" s="41">
        <v>3.1661964139827796E-2</v>
      </c>
      <c r="BR107" s="41">
        <v>5.541880765405259E-2</v>
      </c>
      <c r="BS107" s="40">
        <v>-6.8561057277094009E-3</v>
      </c>
      <c r="BT107" s="40">
        <v>2.4901062928046794E-2</v>
      </c>
      <c r="BU107" s="42">
        <v>-9.9350129320223746E-2</v>
      </c>
      <c r="BV107" s="40">
        <v>-6.4833936139402359E-5</v>
      </c>
      <c r="BW107" s="42">
        <v>-7.5037739711592043E-3</v>
      </c>
      <c r="BX107" s="41">
        <v>6.1500633630846797E-2</v>
      </c>
    </row>
    <row r="108" spans="1:76" ht="15.6" x14ac:dyDescent="0.3">
      <c r="A108" s="22" t="s">
        <v>224</v>
      </c>
      <c r="B108" s="18">
        <v>0.24931053502482101</v>
      </c>
      <c r="F108" s="25" t="s">
        <v>106</v>
      </c>
      <c r="G108" s="40">
        <v>5.3625053629824393E-6</v>
      </c>
      <c r="H108" s="40">
        <v>9.1198326091159743E-3</v>
      </c>
      <c r="I108" s="40">
        <v>-8.8649236704704926E-2</v>
      </c>
      <c r="J108" s="40">
        <v>-0.22624109738484699</v>
      </c>
      <c r="K108" s="40">
        <v>5.9108736401600193E-3</v>
      </c>
      <c r="L108" s="40">
        <v>-0.13798052097697999</v>
      </c>
      <c r="M108" s="40">
        <v>0</v>
      </c>
      <c r="N108" s="40">
        <v>-4.1712439586599759E-4</v>
      </c>
      <c r="O108" s="40">
        <v>8.3241123932799865E-3</v>
      </c>
      <c r="P108" s="40">
        <v>-0.28162037052767808</v>
      </c>
      <c r="AC108" s="22" t="s">
        <v>224</v>
      </c>
      <c r="AD108" s="18">
        <v>0.236012259931145</v>
      </c>
      <c r="AH108" s="25" t="s">
        <v>106</v>
      </c>
      <c r="AI108" s="40">
        <v>1.3793844720719761E-3</v>
      </c>
      <c r="AJ108" s="40">
        <v>3.9246523294909075E-3</v>
      </c>
      <c r="AK108" s="40">
        <v>-7.0691307004600024E-4</v>
      </c>
      <c r="AL108" s="40">
        <v>4.664429244358903E-2</v>
      </c>
      <c r="AM108" s="40">
        <v>1.1839021704203034E-2</v>
      </c>
      <c r="AN108" s="40">
        <v>-9.9042387682799493E-3</v>
      </c>
      <c r="AO108" s="40">
        <v>8.0109699769049802E-3</v>
      </c>
      <c r="AP108" s="40">
        <v>5.9681138495810138E-3</v>
      </c>
      <c r="AQ108" s="40">
        <v>1.4300631182746992E-2</v>
      </c>
      <c r="AR108" s="42">
        <v>-0.16820410501735697</v>
      </c>
      <c r="BH108" s="22" t="s">
        <v>224</v>
      </c>
      <c r="BI108" s="18">
        <v>7.6354805815139802E-3</v>
      </c>
      <c r="BN108" s="25" t="s">
        <v>105</v>
      </c>
      <c r="BO108" s="41">
        <v>1.0839774942840164E-3</v>
      </c>
      <c r="BP108" s="41">
        <v>1.2010586415298008E-2</v>
      </c>
      <c r="BQ108" s="40">
        <v>3.0588375579624495E-2</v>
      </c>
      <c r="BR108" s="40">
        <v>1.5809111066409101E-2</v>
      </c>
      <c r="BS108" s="40">
        <v>-3.9981973447074E-3</v>
      </c>
      <c r="BT108" s="41">
        <v>3.69139443264168E-2</v>
      </c>
      <c r="BU108" s="40">
        <v>-1.3126197918840496E-2</v>
      </c>
      <c r="BV108" s="40">
        <v>-3.204341058102203E-3</v>
      </c>
      <c r="BW108" s="40">
        <v>-9.1037155852125018E-4</v>
      </c>
      <c r="BX108" s="40">
        <v>3.0457698811504806E-2</v>
      </c>
    </row>
    <row r="109" spans="1:76" ht="15.6" x14ac:dyDescent="0.3">
      <c r="A109" s="23" t="s">
        <v>225</v>
      </c>
      <c r="B109" s="19">
        <v>0.66722373776061406</v>
      </c>
      <c r="F109" s="25" t="s">
        <v>107</v>
      </c>
      <c r="G109" s="40">
        <v>-1.8090379529933642E-6</v>
      </c>
      <c r="H109" s="40">
        <v>7.2906151401097574E-4</v>
      </c>
      <c r="I109" s="40">
        <v>-9.0865403676861911E-2</v>
      </c>
      <c r="J109" s="40">
        <v>-0.12398919898212402</v>
      </c>
      <c r="K109" s="40">
        <v>3.5169682336710362E-3</v>
      </c>
      <c r="L109" s="40">
        <v>-0.16773719379640983</v>
      </c>
      <c r="M109" s="40">
        <v>0</v>
      </c>
      <c r="N109" s="40">
        <v>-1.7256801985049974E-3</v>
      </c>
      <c r="O109" s="40">
        <v>1.3796913694359703E-3</v>
      </c>
      <c r="P109" s="40">
        <v>-0.17387336161151806</v>
      </c>
      <c r="AC109" s="23" t="s">
        <v>225</v>
      </c>
      <c r="AD109" s="19">
        <v>0.30552731685559098</v>
      </c>
      <c r="AH109" s="25" t="s">
        <v>107</v>
      </c>
      <c r="AI109" s="40">
        <v>-1.3959026534005048E-5</v>
      </c>
      <c r="AJ109" s="40">
        <v>-3.9716501901043699E-5</v>
      </c>
      <c r="AK109" s="40">
        <v>-1.8938531520639179E-3</v>
      </c>
      <c r="AL109" s="40">
        <v>-9.9271743920858996E-2</v>
      </c>
      <c r="AM109" s="40">
        <v>5.0964236571149901E-3</v>
      </c>
      <c r="AN109" s="40">
        <v>-2.6215664097769986E-2</v>
      </c>
      <c r="AO109" s="40">
        <v>4.1507616459934837E-5</v>
      </c>
      <c r="AP109" s="40">
        <v>5.4087837998210153E-3</v>
      </c>
      <c r="AQ109" s="40">
        <v>1.5335139701380118E-3</v>
      </c>
      <c r="AR109" s="40">
        <v>-8.6564316364509675E-3</v>
      </c>
      <c r="BH109" s="23" t="s">
        <v>225</v>
      </c>
      <c r="BI109" s="19">
        <v>4.1483983488877198E-2</v>
      </c>
      <c r="BN109" s="25" t="s">
        <v>106</v>
      </c>
      <c r="BO109" s="40">
        <v>-6.0204695966192823E-4</v>
      </c>
      <c r="BP109" s="40">
        <v>-6.6707446171459794E-3</v>
      </c>
      <c r="BQ109" s="40">
        <v>2.4329207846500299E-2</v>
      </c>
      <c r="BR109" s="40">
        <v>3.0940320008650601E-2</v>
      </c>
      <c r="BS109" s="42">
        <v>-8.2619140281224024E-3</v>
      </c>
      <c r="BT109" s="40">
        <v>3.2866237718469402E-2</v>
      </c>
      <c r="BU109" s="40">
        <v>-7.3224167985641103E-2</v>
      </c>
      <c r="BV109" s="42">
        <v>-4.0637898114442017E-3</v>
      </c>
      <c r="BW109" s="40">
        <v>-5.5443515316771002E-3</v>
      </c>
      <c r="BX109" s="40">
        <v>4.0910270655033408E-2</v>
      </c>
    </row>
    <row r="110" spans="1:76" x14ac:dyDescent="0.3">
      <c r="A110" s="20"/>
      <c r="F110" s="46" t="s">
        <v>246</v>
      </c>
      <c r="G110" s="47">
        <f>AVEDEV(G100:G109)</f>
        <v>5.4370118278201926E-6</v>
      </c>
      <c r="H110" s="47">
        <f>AVEDEV(H100:H109)</f>
        <v>6.8402247011303914E-3</v>
      </c>
      <c r="I110" s="47">
        <f t="shared" ref="I110" si="34">AVEDEV(I100:I109)</f>
        <v>5.4587272371492426E-2</v>
      </c>
      <c r="J110" s="47">
        <f t="shared" ref="J110" si="35">AVEDEV(J100:J109)</f>
        <v>9.2764147769722125E-2</v>
      </c>
      <c r="K110" s="47">
        <f t="shared" ref="K110" si="36">AVEDEV(K100:K109)</f>
        <v>5.5222596910925268E-3</v>
      </c>
      <c r="L110" s="47">
        <f t="shared" ref="L110" si="37">AVEDEV(L100:L109)</f>
        <v>0.10275390425133801</v>
      </c>
      <c r="M110" s="47">
        <f t="shared" ref="M110" si="38">AVEDEV(M100:M109)</f>
        <v>0</v>
      </c>
      <c r="N110" s="47">
        <f t="shared" ref="N110" si="39">AVEDEV(N100:N109)</f>
        <v>3.6021806479931253E-3</v>
      </c>
      <c r="O110" s="47">
        <f t="shared" ref="O110" si="40">AVEDEV(O100:O109)</f>
        <v>7.8289280209074413E-3</v>
      </c>
      <c r="P110" s="47">
        <f t="shared" ref="P110" si="41">AVEDEV(P100:P109)</f>
        <v>0.13994763139046498</v>
      </c>
      <c r="AH110" s="46" t="s">
        <v>246</v>
      </c>
      <c r="AI110" s="47">
        <f>AVEDEV(AI100:AI109)</f>
        <v>6.8057337974984709E-4</v>
      </c>
      <c r="AJ110" s="47">
        <f>AVEDEV(AJ100:AJ109)</f>
        <v>1.9363810121865918E-3</v>
      </c>
      <c r="AK110" s="47">
        <f t="shared" ref="AK110:AR110" si="42">AVEDEV(AK100:AK109)</f>
        <v>5.4727668568756084E-2</v>
      </c>
      <c r="AL110" s="47">
        <f t="shared" si="42"/>
        <v>0.13520078926914492</v>
      </c>
      <c r="AM110" s="47">
        <f t="shared" si="42"/>
        <v>8.4607054101073671E-3</v>
      </c>
      <c r="AN110" s="47">
        <f t="shared" si="42"/>
        <v>7.4721359328608003E-2</v>
      </c>
      <c r="AO110" s="47">
        <f t="shared" si="42"/>
        <v>3.1313012593808033E-3</v>
      </c>
      <c r="AP110" s="47">
        <f t="shared" si="42"/>
        <v>8.1577988462735833E-3</v>
      </c>
      <c r="AQ110" s="47">
        <f t="shared" si="42"/>
        <v>8.0634173739167949E-3</v>
      </c>
      <c r="AR110" s="47">
        <f t="shared" si="42"/>
        <v>0.14482362847424096</v>
      </c>
      <c r="BN110" s="46" t="s">
        <v>246</v>
      </c>
      <c r="BO110" s="47">
        <f>AVEDEV(BO100:BO109)</f>
        <v>8.6335760502880281E-4</v>
      </c>
      <c r="BP110" s="47">
        <f>AVEDEV(BP100:BP109)</f>
        <v>9.5660944781494998E-3</v>
      </c>
      <c r="BQ110" s="47">
        <f t="shared" ref="BQ110" si="43">AVEDEV(BQ100:BQ109)</f>
        <v>1.7293663919392525E-2</v>
      </c>
      <c r="BR110" s="47">
        <f t="shared" ref="BR110" si="44">AVEDEV(BR100:BR109)</f>
        <v>1.6062931798597559E-2</v>
      </c>
      <c r="BS110" s="47">
        <f t="shared" ref="BS110" si="45">AVEDEV(BS100:BS109)</f>
        <v>3.3464478844887719E-3</v>
      </c>
      <c r="BT110" s="47">
        <f t="shared" ref="BT110" si="46">AVEDEV(BT100:BT109)</f>
        <v>2.0587196017029397E-2</v>
      </c>
      <c r="BU110" s="47">
        <f t="shared" ref="BU110" si="47">AVEDEV(BU100:BU109)</f>
        <v>3.6484045206110566E-2</v>
      </c>
      <c r="BV110" s="47">
        <f t="shared" ref="BV110" si="48">AVEDEV(BV100:BV109)</f>
        <v>2.0050377266615802E-3</v>
      </c>
      <c r="BW110" s="47">
        <f t="shared" ref="BW110" si="49">AVEDEV(BW100:BW109)</f>
        <v>2.7725307332318481E-3</v>
      </c>
      <c r="BX110" s="47">
        <f t="shared" ref="BX110" si="50">AVEDEV(BX100:BX109)</f>
        <v>1.9947180930482165E-2</v>
      </c>
    </row>
    <row r="111" spans="1:76" x14ac:dyDescent="0.3">
      <c r="A111" s="20"/>
    </row>
    <row r="112" spans="1:76" x14ac:dyDescent="0.3">
      <c r="G112" s="39">
        <f>MAX(G100:G109)</f>
        <v>1.3056534795996555E-5</v>
      </c>
      <c r="H112" s="39">
        <f t="shared" ref="H112:P112" si="51">MAX(H100:H109)</f>
        <v>3.3912417424943997E-2</v>
      </c>
      <c r="I112" s="39">
        <f t="shared" si="51"/>
        <v>0.12260147090408502</v>
      </c>
      <c r="J112" s="39">
        <f t="shared" si="51"/>
        <v>3.6100023273943016E-2</v>
      </c>
      <c r="K112" s="39">
        <f t="shared" si="51"/>
        <v>2.0591295501748041E-2</v>
      </c>
      <c r="L112" s="39">
        <f t="shared" si="51"/>
        <v>8.2388682267200197E-2</v>
      </c>
      <c r="M112" s="39">
        <f t="shared" si="51"/>
        <v>0</v>
      </c>
      <c r="N112" s="39">
        <f t="shared" si="51"/>
        <v>2.2912681297779791E-3</v>
      </c>
      <c r="O112" s="39">
        <f t="shared" si="51"/>
        <v>3.324892137381999E-2</v>
      </c>
      <c r="P112" s="39">
        <f t="shared" si="51"/>
        <v>0.10140558701079894</v>
      </c>
      <c r="AI112" s="39">
        <f>MAX(AI100:AI109)</f>
        <v>2.7238663167510335E-3</v>
      </c>
      <c r="AJ112" s="39">
        <f t="shared" ref="AJ112:AR112" si="52">MAX(AJ100:AJ109)</f>
        <v>7.7499990044119782E-3</v>
      </c>
      <c r="AK112" s="39">
        <f t="shared" si="52"/>
        <v>0.25495998059665304</v>
      </c>
      <c r="AL112" s="39">
        <f t="shared" si="52"/>
        <v>0.67695852534562206</v>
      </c>
      <c r="AM112" s="39">
        <f t="shared" si="52"/>
        <v>3.6465240275340038E-2</v>
      </c>
      <c r="AN112" s="39">
        <f t="shared" si="52"/>
        <v>0.28022972866341012</v>
      </c>
      <c r="AO112" s="39">
        <f t="shared" si="52"/>
        <v>8.0109699769049802E-3</v>
      </c>
      <c r="AP112" s="39">
        <f t="shared" si="52"/>
        <v>2.9166745434723029E-2</v>
      </c>
      <c r="AQ112" s="39">
        <f t="shared" si="52"/>
        <v>3.1754237530783991E-2</v>
      </c>
      <c r="AR112" s="39">
        <f t="shared" si="52"/>
        <v>0.75321115035921893</v>
      </c>
      <c r="BO112" s="39">
        <f>MAX(BO100:BO109)</f>
        <v>1.0839774942840164E-3</v>
      </c>
      <c r="BP112" s="39">
        <f t="shared" ref="BP112:BX112" si="53">MAX(BP100:BP109)</f>
        <v>1.2010586415298008E-2</v>
      </c>
      <c r="BQ112" s="39">
        <f t="shared" si="53"/>
        <v>3.1661964139827796E-2</v>
      </c>
      <c r="BR112" s="39">
        <f t="shared" si="53"/>
        <v>5.541880765405259E-2</v>
      </c>
      <c r="BS112" s="39">
        <f t="shared" si="53"/>
        <v>9.3098381856774985E-3</v>
      </c>
      <c r="BT112" s="39">
        <f t="shared" si="53"/>
        <v>3.69139443264168E-2</v>
      </c>
      <c r="BU112" s="39">
        <f t="shared" si="53"/>
        <v>4.7319133238290012E-2</v>
      </c>
      <c r="BV112" s="39">
        <f t="shared" si="53"/>
        <v>6.7473283406198001E-3</v>
      </c>
      <c r="BW112" s="39">
        <f t="shared" si="53"/>
        <v>3.5795221335044201E-3</v>
      </c>
      <c r="BX112" s="39">
        <f t="shared" si="53"/>
        <v>6.1500633630846797E-2</v>
      </c>
    </row>
    <row r="113" spans="1:76" x14ac:dyDescent="0.3">
      <c r="G113" s="39">
        <f>MIN(G99:G109)</f>
        <v>-1.5162946197078142E-5</v>
      </c>
      <c r="H113" s="39">
        <f t="shared" ref="H113:P113" si="54">MIN(H99:H109)</f>
        <v>-1.0383268635110188E-3</v>
      </c>
      <c r="I113" s="39">
        <f t="shared" si="54"/>
        <v>-9.9632924520133948E-2</v>
      </c>
      <c r="J113" s="39">
        <f t="shared" si="54"/>
        <v>-0.228855103183986</v>
      </c>
      <c r="K113" s="39">
        <f t="shared" si="54"/>
        <v>0</v>
      </c>
      <c r="L113" s="39">
        <f t="shared" si="54"/>
        <v>-0.27387186365313987</v>
      </c>
      <c r="M113" s="39">
        <f t="shared" si="54"/>
        <v>0</v>
      </c>
      <c r="N113" s="39">
        <f t="shared" si="54"/>
        <v>-1.270801853231901E-2</v>
      </c>
      <c r="O113" s="39">
        <f t="shared" si="54"/>
        <v>-2.7502708531089992E-3</v>
      </c>
      <c r="P113" s="39">
        <f t="shared" si="54"/>
        <v>-0.38831535124089006</v>
      </c>
      <c r="AI113" s="39">
        <f>MIN(AI99:AI109)</f>
        <v>-3.5113576032030913E-5</v>
      </c>
      <c r="AJ113" s="39">
        <f>MIN(AJ99:AJ109)</f>
        <v>-9.9905849864079244E-5</v>
      </c>
      <c r="AK113" s="39">
        <f t="shared" ref="AK113:AR113" si="55">MIN(AK99:AK109)</f>
        <v>-7.4988229587249489E-3</v>
      </c>
      <c r="AL113" s="39">
        <f t="shared" si="55"/>
        <v>-0.143605623880948</v>
      </c>
      <c r="AM113" s="39">
        <f t="shared" si="55"/>
        <v>0</v>
      </c>
      <c r="AN113" s="39">
        <f t="shared" si="55"/>
        <v>-9.8238318632869914E-2</v>
      </c>
      <c r="AO113" s="39">
        <f t="shared" si="55"/>
        <v>0</v>
      </c>
      <c r="AP113" s="39">
        <f t="shared" si="55"/>
        <v>-3.553912643599999E-3</v>
      </c>
      <c r="AQ113" s="39">
        <f t="shared" si="55"/>
        <v>0</v>
      </c>
      <c r="AR113" s="39">
        <f t="shared" si="55"/>
        <v>-0.16820410501735697</v>
      </c>
      <c r="BO113" s="39">
        <f>MIN(BO99:BO109)</f>
        <v>-3.6702193315009124E-3</v>
      </c>
      <c r="BP113" s="39">
        <f t="shared" ref="BP113:BX113" si="56">MIN(BP99:BP109)</f>
        <v>-4.0666422205778985E-2</v>
      </c>
      <c r="BQ113" s="39">
        <f t="shared" si="56"/>
        <v>-4.2666754221120096E-2</v>
      </c>
      <c r="BR113" s="39">
        <f t="shared" si="56"/>
        <v>-2.7965129664534905E-2</v>
      </c>
      <c r="BS113" s="39">
        <f t="shared" si="56"/>
        <v>-8.2619140281224024E-3</v>
      </c>
      <c r="BT113" s="39">
        <f t="shared" si="56"/>
        <v>-5.7386002966488131E-2</v>
      </c>
      <c r="BU113" s="39">
        <f t="shared" si="56"/>
        <v>-9.9350129320223746E-2</v>
      </c>
      <c r="BV113" s="39">
        <f t="shared" si="56"/>
        <v>-4.0637898114442017E-3</v>
      </c>
      <c r="BW113" s="39">
        <f t="shared" si="56"/>
        <v>-7.5037739711592043E-3</v>
      </c>
      <c r="BX113" s="39">
        <f t="shared" si="56"/>
        <v>-3.3261154062696835E-2</v>
      </c>
    </row>
    <row r="123" spans="1:76" x14ac:dyDescent="0.3">
      <c r="A123" t="s">
        <v>243</v>
      </c>
    </row>
    <row r="124" spans="1:76" x14ac:dyDescent="0.3">
      <c r="A124" t="s">
        <v>237</v>
      </c>
    </row>
  </sheetData>
  <mergeCells count="2">
    <mergeCell ref="B1:D1"/>
    <mergeCell ref="AQ3:AS3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4D97-AC36-4963-83CC-2899F0B25AD2}">
  <dimension ref="A1:AT220"/>
  <sheetViews>
    <sheetView zoomScale="52" zoomScaleNormal="70" workbookViewId="0">
      <selection activeCell="B3" sqref="B3"/>
    </sheetView>
  </sheetViews>
  <sheetFormatPr defaultRowHeight="14.4" x14ac:dyDescent="0.3"/>
  <cols>
    <col min="1" max="1" width="36.33203125" customWidth="1"/>
    <col min="2" max="2" width="24.33203125" bestFit="1" customWidth="1"/>
    <col min="3" max="3" width="30.6640625" bestFit="1" customWidth="1"/>
    <col min="4" max="4" width="28.44140625" bestFit="1" customWidth="1"/>
    <col min="5" max="5" width="26.6640625" bestFit="1" customWidth="1"/>
    <col min="6" max="6" width="35.21875" bestFit="1" customWidth="1"/>
    <col min="7" max="7" width="32.6640625" bestFit="1" customWidth="1"/>
    <col min="8" max="8" width="31.88671875" bestFit="1" customWidth="1"/>
    <col min="9" max="9" width="28.88671875" bestFit="1" customWidth="1"/>
    <col min="10" max="10" width="16.77734375" customWidth="1"/>
    <col min="11" max="11" width="13.33203125" customWidth="1"/>
    <col min="22" max="22" width="26.77734375" bestFit="1" customWidth="1"/>
    <col min="23" max="23" width="22.77734375" bestFit="1" customWidth="1"/>
    <col min="24" max="24" width="29.44140625" bestFit="1" customWidth="1"/>
    <col min="25" max="25" width="26.5546875" bestFit="1" customWidth="1"/>
    <col min="26" max="26" width="25.5546875" customWidth="1"/>
    <col min="27" max="27" width="33.44140625" customWidth="1"/>
    <col min="28" max="28" width="30.44140625" customWidth="1"/>
    <col min="29" max="29" width="30.21875" customWidth="1"/>
    <col min="30" max="30" width="26.77734375" customWidth="1"/>
    <col min="31" max="31" width="29.77734375" bestFit="1" customWidth="1"/>
    <col min="32" max="32" width="42.77734375" bestFit="1" customWidth="1"/>
    <col min="34" max="34" width="47.88671875" bestFit="1" customWidth="1"/>
    <col min="35" max="35" width="22.33203125" bestFit="1" customWidth="1"/>
    <col min="36" max="37" width="29" bestFit="1" customWidth="1"/>
    <col min="38" max="38" width="22.33203125" bestFit="1" customWidth="1"/>
    <col min="39" max="39" width="26.21875" customWidth="1"/>
    <col min="40" max="40" width="31.77734375" customWidth="1"/>
    <col min="42" max="42" width="13.44140625" bestFit="1" customWidth="1"/>
    <col min="43" max="43" width="11.77734375" bestFit="1" customWidth="1"/>
  </cols>
  <sheetData>
    <row r="1" spans="1:46" ht="25.2" x14ac:dyDescent="0.3">
      <c r="A1" s="48" t="s">
        <v>0</v>
      </c>
      <c r="B1" s="94" t="s">
        <v>1</v>
      </c>
      <c r="C1" s="95"/>
      <c r="D1" s="95"/>
      <c r="E1" s="95"/>
      <c r="F1" s="95"/>
      <c r="G1" s="95"/>
      <c r="H1" s="95"/>
      <c r="I1" s="95"/>
      <c r="V1" s="48" t="s">
        <v>0</v>
      </c>
      <c r="W1" s="94" t="s">
        <v>10</v>
      </c>
      <c r="X1" s="95"/>
      <c r="Y1" s="95"/>
      <c r="Z1" s="95"/>
      <c r="AA1" s="95"/>
      <c r="AB1" s="95"/>
      <c r="AD1" s="59"/>
      <c r="AH1" s="48" t="s">
        <v>0</v>
      </c>
      <c r="AI1" s="94" t="s">
        <v>311</v>
      </c>
      <c r="AJ1" s="95"/>
      <c r="AK1" s="95"/>
      <c r="AL1" s="95"/>
      <c r="AM1" s="95"/>
      <c r="AN1" s="95"/>
      <c r="AP1" s="59"/>
    </row>
    <row r="2" spans="1:46" ht="40.799999999999997" x14ac:dyDescent="0.45">
      <c r="A2" s="49" t="s">
        <v>15</v>
      </c>
      <c r="B2" s="102" t="s">
        <v>256</v>
      </c>
      <c r="C2" s="103"/>
      <c r="D2" s="103"/>
      <c r="E2" s="103"/>
      <c r="F2" s="103"/>
      <c r="G2" s="103"/>
      <c r="H2" s="103"/>
      <c r="I2" s="103"/>
      <c r="V2" s="49" t="s">
        <v>15</v>
      </c>
      <c r="W2" s="96" t="s">
        <v>310</v>
      </c>
      <c r="X2" s="97"/>
      <c r="Y2" s="97"/>
      <c r="Z2" s="97"/>
      <c r="AA2" s="97"/>
      <c r="AB2" s="97"/>
      <c r="AD2" s="59"/>
      <c r="AH2" s="49" t="s">
        <v>15</v>
      </c>
      <c r="AI2" s="96" t="s">
        <v>310</v>
      </c>
      <c r="AJ2" s="97"/>
      <c r="AK2" s="97"/>
      <c r="AL2" s="97"/>
      <c r="AM2" s="97"/>
      <c r="AN2" s="97"/>
      <c r="AP2" s="59"/>
    </row>
    <row r="3" spans="1:46" ht="18" x14ac:dyDescent="0.3">
      <c r="A3" s="48" t="s">
        <v>247</v>
      </c>
      <c r="B3" s="56" t="s">
        <v>249</v>
      </c>
      <c r="C3" s="56" t="s">
        <v>250</v>
      </c>
      <c r="D3" s="56" t="s">
        <v>248</v>
      </c>
      <c r="E3" s="56" t="s">
        <v>251</v>
      </c>
      <c r="F3" s="56" t="s">
        <v>252</v>
      </c>
      <c r="G3" s="56" t="s">
        <v>253</v>
      </c>
      <c r="H3" s="56" t="s">
        <v>254</v>
      </c>
      <c r="I3" s="56" t="s">
        <v>255</v>
      </c>
      <c r="J3" s="98" t="s">
        <v>257</v>
      </c>
      <c r="K3" s="101" t="s">
        <v>258</v>
      </c>
      <c r="V3" s="48" t="s">
        <v>247</v>
      </c>
      <c r="W3" s="56" t="s">
        <v>287</v>
      </c>
      <c r="X3" s="56" t="s">
        <v>288</v>
      </c>
      <c r="Y3" s="56" t="s">
        <v>289</v>
      </c>
      <c r="Z3" s="56" t="s">
        <v>290</v>
      </c>
      <c r="AA3" s="98" t="s">
        <v>257</v>
      </c>
      <c r="AB3" s="101" t="s">
        <v>258</v>
      </c>
      <c r="AD3" s="20">
        <f t="shared" ref="AD3:AD45" si="0" xml:space="preserve"> MAX(W4:Z4)</f>
        <v>0.97077594894188801</v>
      </c>
      <c r="AE3" s="20">
        <f>MIN(X4:Z4)</f>
        <v>0.26973463218004701</v>
      </c>
      <c r="AH3" s="48" t="s">
        <v>247</v>
      </c>
      <c r="AI3" s="56" t="s">
        <v>312</v>
      </c>
      <c r="AJ3" s="56" t="s">
        <v>313</v>
      </c>
      <c r="AK3" s="56" t="s">
        <v>314</v>
      </c>
      <c r="AL3" s="56" t="s">
        <v>315</v>
      </c>
      <c r="AM3" s="98" t="s">
        <v>257</v>
      </c>
      <c r="AN3" s="101" t="s">
        <v>258</v>
      </c>
      <c r="AP3" s="20">
        <f t="shared" ref="AP3:AP45" si="1" xml:space="preserve"> MAX(AI4:AL4)</f>
        <v>0.78947368421052599</v>
      </c>
      <c r="AQ3" s="20">
        <f>MIN(AJ4:AL4)</f>
        <v>0.71052631578947401</v>
      </c>
      <c r="AT3" t="s">
        <v>318</v>
      </c>
    </row>
    <row r="4" spans="1:46" ht="20.399999999999999" x14ac:dyDescent="0.45">
      <c r="A4" s="49" t="s">
        <v>216</v>
      </c>
      <c r="B4" s="50">
        <v>0</v>
      </c>
      <c r="C4" s="50">
        <v>0.97928994082840204</v>
      </c>
      <c r="D4" s="50">
        <v>0.91321499013806695</v>
      </c>
      <c r="E4" s="50">
        <v>0.87968441814595699</v>
      </c>
      <c r="F4" s="52">
        <v>0.98915187376725799</v>
      </c>
      <c r="G4" s="50">
        <v>0.97041420118343202</v>
      </c>
      <c r="H4" s="50">
        <v>0.92011834319526598</v>
      </c>
      <c r="I4" s="51">
        <v>0.59171597633136097</v>
      </c>
      <c r="J4" s="99"/>
      <c r="K4" s="101"/>
      <c r="M4" s="20">
        <f t="shared" ref="M4:M13" si="2" xml:space="preserve"> MAX(C4:I4)</f>
        <v>0.98915187376725799</v>
      </c>
      <c r="N4" s="20">
        <f t="shared" ref="N4:N13" si="3">MIN(C4:I4)</f>
        <v>0.59171597633136097</v>
      </c>
      <c r="O4" s="4" t="s">
        <v>19</v>
      </c>
      <c r="P4" s="3" t="s">
        <v>18</v>
      </c>
      <c r="V4" s="49" t="s">
        <v>216</v>
      </c>
      <c r="W4" s="50">
        <v>0</v>
      </c>
      <c r="X4" s="52">
        <v>0.97077594894188801</v>
      </c>
      <c r="Y4" s="50">
        <v>0.95095733960362805</v>
      </c>
      <c r="Z4" s="51">
        <v>0.26973463218004701</v>
      </c>
      <c r="AA4" s="99"/>
      <c r="AB4" s="101"/>
      <c r="AD4" s="20">
        <f t="shared" si="0"/>
        <v>0.393100528710985</v>
      </c>
      <c r="AE4" s="20">
        <f t="shared" ref="AE4:AE45" si="4">MIN(X5:Z5)</f>
        <v>5.0679052338162799E-3</v>
      </c>
      <c r="AH4" s="49" t="s">
        <v>216</v>
      </c>
      <c r="AI4" s="50">
        <v>0</v>
      </c>
      <c r="AJ4" s="51">
        <v>0.71052631578947401</v>
      </c>
      <c r="AK4" s="50">
        <v>0.76315789473684204</v>
      </c>
      <c r="AL4" s="52">
        <v>0.78947368421052599</v>
      </c>
      <c r="AM4" s="99"/>
      <c r="AN4" s="101"/>
      <c r="AP4" s="20">
        <f t="shared" si="1"/>
        <v>0.62929061784897</v>
      </c>
      <c r="AQ4" s="20">
        <f t="shared" ref="AQ4:AQ45" si="5">MIN(AJ5:AL5)</f>
        <v>0.20728744939271199</v>
      </c>
      <c r="AT4" s="16" t="s">
        <v>316</v>
      </c>
    </row>
    <row r="5" spans="1:46" ht="18" x14ac:dyDescent="0.3">
      <c r="A5" s="48" t="s">
        <v>217</v>
      </c>
      <c r="B5" s="50">
        <v>0</v>
      </c>
      <c r="C5" s="50">
        <v>0.79606931530008496</v>
      </c>
      <c r="D5" s="51">
        <v>0.25225415610030999</v>
      </c>
      <c r="E5" s="50">
        <v>0.65951748830160695</v>
      </c>
      <c r="F5" s="52">
        <v>0.88703120343961495</v>
      </c>
      <c r="G5" s="50">
        <v>0.75872989415784597</v>
      </c>
      <c r="H5" s="50">
        <v>0.83119898069364695</v>
      </c>
      <c r="I5" s="50">
        <v>0.52663906747268296</v>
      </c>
      <c r="J5" s="99"/>
      <c r="K5" s="101"/>
      <c r="M5">
        <f t="shared" si="2"/>
        <v>0.88703120343961495</v>
      </c>
      <c r="N5">
        <f t="shared" si="3"/>
        <v>0.25225415610030999</v>
      </c>
      <c r="V5" s="48" t="s">
        <v>217</v>
      </c>
      <c r="W5" s="50">
        <v>0</v>
      </c>
      <c r="X5" s="52">
        <v>0.393100528710985</v>
      </c>
      <c r="Y5" s="50">
        <v>0.34494561091717901</v>
      </c>
      <c r="Z5" s="51">
        <v>5.0679052338162799E-3</v>
      </c>
      <c r="AA5" s="99"/>
      <c r="AB5" s="101"/>
      <c r="AD5" s="20">
        <f t="shared" si="0"/>
        <v>0.20876673480840099</v>
      </c>
      <c r="AE5" s="20">
        <f t="shared" si="4"/>
        <v>3.2808540271227499E-3</v>
      </c>
      <c r="AH5" s="48" t="s">
        <v>217</v>
      </c>
      <c r="AI5" s="50">
        <v>0</v>
      </c>
      <c r="AJ5" s="51">
        <v>0.20728744939271199</v>
      </c>
      <c r="AK5" s="50">
        <v>0.239938080495356</v>
      </c>
      <c r="AL5" s="52">
        <v>0.62929061784897</v>
      </c>
      <c r="AM5" s="99"/>
      <c r="AN5" s="101"/>
      <c r="AP5" s="20">
        <f t="shared" si="1"/>
        <v>1.36094674556213</v>
      </c>
      <c r="AQ5" s="20">
        <f t="shared" si="5"/>
        <v>0.39510489510489499</v>
      </c>
      <c r="AT5" s="17" t="s">
        <v>317</v>
      </c>
    </row>
    <row r="6" spans="1:46" ht="20.399999999999999" x14ac:dyDescent="0.45">
      <c r="A6" s="49" t="s">
        <v>218</v>
      </c>
      <c r="B6" s="50">
        <v>0</v>
      </c>
      <c r="C6" s="50">
        <v>0.26278230865746599</v>
      </c>
      <c r="D6" s="51">
        <v>2.0762957243509302E-2</v>
      </c>
      <c r="E6" s="50">
        <v>0.13972792709502699</v>
      </c>
      <c r="F6" s="52">
        <v>0.37869282536785698</v>
      </c>
      <c r="G6" s="50">
        <v>0.237706876979148</v>
      </c>
      <c r="H6" s="50">
        <v>0.12701244123293701</v>
      </c>
      <c r="I6" s="50">
        <v>5.4971607445446297E-2</v>
      </c>
      <c r="J6" s="99"/>
      <c r="K6" s="101"/>
      <c r="M6">
        <f t="shared" si="2"/>
        <v>0.37869282536785698</v>
      </c>
      <c r="N6">
        <f t="shared" si="3"/>
        <v>2.0762957243509302E-2</v>
      </c>
      <c r="V6" s="49" t="s">
        <v>218</v>
      </c>
      <c r="W6" s="50">
        <v>0</v>
      </c>
      <c r="X6" s="50">
        <v>0.17038833178073701</v>
      </c>
      <c r="Y6" s="52">
        <v>0.20876673480840099</v>
      </c>
      <c r="Z6" s="51">
        <v>3.2808540271227499E-3</v>
      </c>
      <c r="AA6" s="99"/>
      <c r="AB6" s="101"/>
      <c r="AD6" s="20">
        <f t="shared" si="0"/>
        <v>0.19762070624139599</v>
      </c>
      <c r="AE6" s="20">
        <f t="shared" si="4"/>
        <v>1.20020018824067E-2</v>
      </c>
      <c r="AH6" s="49" t="s">
        <v>218</v>
      </c>
      <c r="AI6" s="50">
        <v>0</v>
      </c>
      <c r="AJ6" s="50">
        <v>0.58241758241758201</v>
      </c>
      <c r="AK6" s="51">
        <v>0.39510489510489499</v>
      </c>
      <c r="AL6" s="52">
        <v>1.36094674556213</v>
      </c>
      <c r="AM6" s="99"/>
      <c r="AN6" s="101"/>
      <c r="AP6" s="20">
        <f t="shared" si="1"/>
        <v>0.46853146853146899</v>
      </c>
      <c r="AQ6" s="20">
        <f t="shared" si="5"/>
        <v>2.56410256410258E-2</v>
      </c>
    </row>
    <row r="7" spans="1:46" ht="18" x14ac:dyDescent="0.3">
      <c r="A7" s="48" t="s">
        <v>219</v>
      </c>
      <c r="B7" s="50">
        <v>0</v>
      </c>
      <c r="C7" s="50">
        <v>0.151819322459222</v>
      </c>
      <c r="D7" s="50">
        <v>8.9169613322687399E-2</v>
      </c>
      <c r="E7" s="51">
        <v>1.1559742476911401E-2</v>
      </c>
      <c r="F7" s="50">
        <v>4.0949013345500197E-2</v>
      </c>
      <c r="G7" s="50">
        <v>0.19422835633626101</v>
      </c>
      <c r="H7" s="52">
        <v>0.32459686788419501</v>
      </c>
      <c r="I7" s="50">
        <v>0.16411179604677001</v>
      </c>
      <c r="J7" s="99"/>
      <c r="K7" s="101"/>
      <c r="M7">
        <f t="shared" si="2"/>
        <v>0.32459686788419501</v>
      </c>
      <c r="N7">
        <f t="shared" si="3"/>
        <v>1.1559742476911401E-2</v>
      </c>
      <c r="V7" s="48" t="s">
        <v>219</v>
      </c>
      <c r="W7" s="50">
        <v>0</v>
      </c>
      <c r="X7" s="52">
        <v>0.19762070624139599</v>
      </c>
      <c r="Y7" s="50">
        <v>0.168789163652177</v>
      </c>
      <c r="Z7" s="51">
        <v>1.20020018824067E-2</v>
      </c>
      <c r="AA7" s="99"/>
      <c r="AB7" s="101"/>
      <c r="AD7" s="20">
        <f t="shared" si="0"/>
        <v>0.22355100014453899</v>
      </c>
      <c r="AE7" s="20">
        <f t="shared" si="4"/>
        <v>9.0014718614157604E-3</v>
      </c>
      <c r="AH7" s="48" t="s">
        <v>219</v>
      </c>
      <c r="AI7" s="50">
        <v>0</v>
      </c>
      <c r="AJ7" s="52">
        <v>0.46853146853146899</v>
      </c>
      <c r="AK7" s="51">
        <v>2.56410256410258E-2</v>
      </c>
      <c r="AL7" s="50">
        <v>9.6153846153846007E-2</v>
      </c>
      <c r="AM7" s="99"/>
      <c r="AN7" s="101"/>
      <c r="AP7" s="20">
        <f t="shared" si="1"/>
        <v>0.876152832674572</v>
      </c>
      <c r="AQ7" s="20">
        <f t="shared" si="5"/>
        <v>0.25314685314685298</v>
      </c>
    </row>
    <row r="8" spans="1:46" ht="20.399999999999999" x14ac:dyDescent="0.45">
      <c r="A8" s="49" t="s">
        <v>220</v>
      </c>
      <c r="B8" s="50">
        <v>0</v>
      </c>
      <c r="C8" s="50">
        <v>0.24241394494007801</v>
      </c>
      <c r="D8" s="51">
        <v>9.1153511123023306E-2</v>
      </c>
      <c r="E8" s="50">
        <v>0.20125252402986499</v>
      </c>
      <c r="F8" s="52">
        <v>0.33834208430628898</v>
      </c>
      <c r="G8" s="50">
        <v>0.227829453267447</v>
      </c>
      <c r="H8" s="50">
        <v>0.28056997302145997</v>
      </c>
      <c r="I8" s="50">
        <v>0.164829314877666</v>
      </c>
      <c r="J8" s="99"/>
      <c r="K8" s="101"/>
      <c r="M8">
        <f t="shared" si="2"/>
        <v>0.33834208430628898</v>
      </c>
      <c r="N8">
        <f t="shared" si="3"/>
        <v>9.1153511123023306E-2</v>
      </c>
      <c r="V8" s="49" t="s">
        <v>220</v>
      </c>
      <c r="W8" s="50">
        <v>0</v>
      </c>
      <c r="X8" s="50">
        <v>0.185312567174096</v>
      </c>
      <c r="Y8" s="52">
        <v>0.22355100014453899</v>
      </c>
      <c r="Z8" s="51">
        <v>9.0014718614157604E-3</v>
      </c>
      <c r="AA8" s="99"/>
      <c r="AB8" s="101"/>
      <c r="AD8" s="20">
        <f t="shared" si="0"/>
        <v>25.1609299516908</v>
      </c>
      <c r="AE8" s="20">
        <f t="shared" si="4"/>
        <v>0.39541423318191699</v>
      </c>
      <c r="AH8" s="49" t="s">
        <v>220</v>
      </c>
      <c r="AI8" s="50">
        <v>0</v>
      </c>
      <c r="AJ8" s="51">
        <v>0.25314685314685298</v>
      </c>
      <c r="AK8" s="50">
        <v>0.42780748663101598</v>
      </c>
      <c r="AL8" s="52">
        <v>0.876152832674572</v>
      </c>
      <c r="AM8" s="99"/>
      <c r="AN8" s="101"/>
      <c r="AP8" s="20">
        <f t="shared" si="1"/>
        <v>0.147435897435897</v>
      </c>
      <c r="AQ8" s="20">
        <f t="shared" si="5"/>
        <v>4.2803030303030197E-2</v>
      </c>
    </row>
    <row r="9" spans="1:46" ht="36" x14ac:dyDescent="0.3">
      <c r="A9" s="48" t="s">
        <v>221</v>
      </c>
      <c r="B9" s="50">
        <v>0</v>
      </c>
      <c r="C9" s="50">
        <v>0.38358516483516503</v>
      </c>
      <c r="D9" s="51">
        <v>3.0307833192448699E-2</v>
      </c>
      <c r="E9" s="50">
        <v>0.20396182764603801</v>
      </c>
      <c r="F9" s="52">
        <v>0.55278055278055305</v>
      </c>
      <c r="G9" s="50">
        <v>0.34698238269666798</v>
      </c>
      <c r="H9" s="50">
        <v>0.18540094443708899</v>
      </c>
      <c r="I9" s="50">
        <v>8.0242437974396702E-2</v>
      </c>
      <c r="J9" s="99"/>
      <c r="K9" s="101"/>
      <c r="M9">
        <f t="shared" si="2"/>
        <v>0.55278055278055305</v>
      </c>
      <c r="N9">
        <f t="shared" si="3"/>
        <v>3.0307833192448699E-2</v>
      </c>
      <c r="V9" s="48" t="s">
        <v>221</v>
      </c>
      <c r="W9" s="50">
        <v>0</v>
      </c>
      <c r="X9" s="50">
        <v>20.535498073747899</v>
      </c>
      <c r="Y9" s="52">
        <v>25.1609299516908</v>
      </c>
      <c r="Z9" s="51">
        <v>0.39541423318191699</v>
      </c>
      <c r="AA9" s="99"/>
      <c r="AB9" s="101"/>
      <c r="AD9" s="20">
        <f t="shared" si="0"/>
        <v>0.62038587550054602</v>
      </c>
      <c r="AE9" s="20">
        <f t="shared" si="4"/>
        <v>4.2284847718943502E-2</v>
      </c>
      <c r="AH9" s="48" t="s">
        <v>221</v>
      </c>
      <c r="AI9" s="50">
        <v>0</v>
      </c>
      <c r="AJ9" s="50">
        <v>6.3095238095238093E-2</v>
      </c>
      <c r="AK9" s="51">
        <v>4.2803030303030197E-2</v>
      </c>
      <c r="AL9" s="52">
        <v>0.147435897435897</v>
      </c>
      <c r="AM9" s="99"/>
      <c r="AN9" s="101"/>
      <c r="AP9" s="20">
        <f t="shared" si="1"/>
        <v>0.1</v>
      </c>
      <c r="AQ9" s="20">
        <f t="shared" si="5"/>
        <v>1.2500000000000001E-2</v>
      </c>
    </row>
    <row r="10" spans="1:46" ht="40.799999999999997" x14ac:dyDescent="0.45">
      <c r="A10" s="49" t="s">
        <v>222</v>
      </c>
      <c r="B10" s="50">
        <v>0</v>
      </c>
      <c r="C10" s="50">
        <v>0.80891406057621296</v>
      </c>
      <c r="D10" s="51">
        <v>0.229302399491499</v>
      </c>
      <c r="E10" s="50">
        <v>0.78535192878994897</v>
      </c>
      <c r="F10" s="52">
        <v>0.94642641398712402</v>
      </c>
      <c r="G10" s="50">
        <v>0.74864916594278696</v>
      </c>
      <c r="H10" s="50">
        <v>0.78882765979540204</v>
      </c>
      <c r="I10" s="50">
        <v>0.49523137671665901</v>
      </c>
      <c r="J10" s="99"/>
      <c r="K10" s="101"/>
      <c r="M10">
        <f t="shared" si="2"/>
        <v>0.94642641398712402</v>
      </c>
      <c r="N10">
        <f t="shared" si="3"/>
        <v>0.229302399491499</v>
      </c>
      <c r="V10" s="49" t="s">
        <v>222</v>
      </c>
      <c r="W10" s="50">
        <v>0</v>
      </c>
      <c r="X10" s="52">
        <v>0.62038587550054602</v>
      </c>
      <c r="Y10" s="50">
        <v>0.54034675286511902</v>
      </c>
      <c r="Z10" s="51">
        <v>4.2284847718943502E-2</v>
      </c>
      <c r="AA10" s="99"/>
      <c r="AB10" s="101"/>
      <c r="AD10" s="20">
        <f t="shared" si="0"/>
        <v>0.31091101694915302</v>
      </c>
      <c r="AE10" s="20">
        <f t="shared" si="4"/>
        <v>6.0956790123457297E-2</v>
      </c>
      <c r="AH10" s="49" t="s">
        <v>222</v>
      </c>
      <c r="AI10" s="50">
        <v>0</v>
      </c>
      <c r="AJ10" s="51">
        <v>1.2500000000000001E-2</v>
      </c>
      <c r="AK10" s="52">
        <v>0.1</v>
      </c>
      <c r="AL10" s="52">
        <v>0.1</v>
      </c>
      <c r="AM10" s="99"/>
      <c r="AN10" s="101"/>
      <c r="AP10" s="20">
        <f t="shared" si="1"/>
        <v>1.3333333333333299</v>
      </c>
      <c r="AQ10" s="20">
        <f t="shared" si="5"/>
        <v>9.2592592592592199E-2</v>
      </c>
    </row>
    <row r="11" spans="1:46" ht="36" x14ac:dyDescent="0.3">
      <c r="A11" s="48" t="s">
        <v>223</v>
      </c>
      <c r="B11" s="50">
        <v>0</v>
      </c>
      <c r="C11" s="50">
        <v>0.31608840597604598</v>
      </c>
      <c r="D11" s="51">
        <v>0.17605110547299699</v>
      </c>
      <c r="E11" s="50">
        <v>0.26355485166294601</v>
      </c>
      <c r="F11" s="52">
        <v>0.39843454109329601</v>
      </c>
      <c r="G11" s="50">
        <v>0.30927571305099399</v>
      </c>
      <c r="H11" s="50">
        <v>0.36526529580460398</v>
      </c>
      <c r="I11" s="50">
        <v>0.26491070031879199</v>
      </c>
      <c r="J11" s="99"/>
      <c r="K11" s="101"/>
      <c r="M11">
        <f t="shared" si="2"/>
        <v>0.39843454109329601</v>
      </c>
      <c r="N11">
        <f t="shared" si="3"/>
        <v>0.17605110547299699</v>
      </c>
      <c r="V11" s="48" t="s">
        <v>223</v>
      </c>
      <c r="W11" s="50">
        <v>0</v>
      </c>
      <c r="X11" s="52">
        <v>0.31091101694915302</v>
      </c>
      <c r="Y11" s="51">
        <v>6.0956790123457297E-2</v>
      </c>
      <c r="Z11" s="50">
        <v>0.12607758620689899</v>
      </c>
      <c r="AA11" s="99"/>
      <c r="AB11" s="101"/>
      <c r="AD11" s="20">
        <f t="shared" si="0"/>
        <v>3.9743470149253701</v>
      </c>
      <c r="AE11" s="20">
        <f t="shared" si="4"/>
        <v>0.270887305699482</v>
      </c>
      <c r="AH11" s="48" t="s">
        <v>223</v>
      </c>
      <c r="AI11" s="50">
        <v>0</v>
      </c>
      <c r="AJ11" s="51">
        <v>9.2592592592592199E-2</v>
      </c>
      <c r="AK11" s="50">
        <v>0.68</v>
      </c>
      <c r="AL11" s="52">
        <v>1.3333333333333299</v>
      </c>
      <c r="AM11" s="99"/>
      <c r="AN11" s="101"/>
      <c r="AP11" s="20">
        <f t="shared" si="1"/>
        <v>0.125</v>
      </c>
      <c r="AQ11" s="20">
        <f t="shared" si="5"/>
        <v>1.5625E-2</v>
      </c>
    </row>
    <row r="12" spans="1:46" ht="20.399999999999999" x14ac:dyDescent="0.45">
      <c r="A12" s="49" t="s">
        <v>224</v>
      </c>
      <c r="B12" s="50">
        <v>0</v>
      </c>
      <c r="C12" s="50">
        <v>0.131486405352089</v>
      </c>
      <c r="D12" s="51">
        <v>3.72723750484307E-2</v>
      </c>
      <c r="E12" s="50">
        <v>0.12765645584076299</v>
      </c>
      <c r="F12" s="52">
        <v>0.15383860062562199</v>
      </c>
      <c r="G12" s="50">
        <v>0.12169053858395799</v>
      </c>
      <c r="H12" s="50">
        <v>0.128221424850638</v>
      </c>
      <c r="I12" s="50">
        <v>8.0498283706003801E-2</v>
      </c>
      <c r="J12" s="99"/>
      <c r="K12" s="101"/>
      <c r="M12">
        <f t="shared" si="2"/>
        <v>0.15383860062562199</v>
      </c>
      <c r="N12">
        <f t="shared" si="3"/>
        <v>3.72723750484307E-2</v>
      </c>
      <c r="V12" s="49" t="s">
        <v>224</v>
      </c>
      <c r="W12" s="50">
        <v>0</v>
      </c>
      <c r="X12" s="52">
        <v>3.9743470149253701</v>
      </c>
      <c r="Y12" s="50">
        <v>3.4615963855421699</v>
      </c>
      <c r="Z12" s="51">
        <v>0.270887305699482</v>
      </c>
      <c r="AA12" s="99"/>
      <c r="AB12" s="101"/>
      <c r="AD12" s="20">
        <f t="shared" si="0"/>
        <v>0.96870468254650699</v>
      </c>
      <c r="AE12" s="20">
        <f t="shared" si="4"/>
        <v>9.0849507213691894E-2</v>
      </c>
      <c r="AH12" s="49" t="s">
        <v>224</v>
      </c>
      <c r="AI12" s="50">
        <v>0</v>
      </c>
      <c r="AJ12" s="51">
        <v>1.5625E-2</v>
      </c>
      <c r="AK12" s="52">
        <v>0.125</v>
      </c>
      <c r="AL12" s="52">
        <v>0.125</v>
      </c>
      <c r="AM12" s="99"/>
      <c r="AN12" s="101"/>
      <c r="AP12" s="20">
        <f t="shared" si="1"/>
        <v>0.42291062840039101</v>
      </c>
      <c r="AQ12" s="20">
        <f t="shared" si="5"/>
        <v>0.188823536042938</v>
      </c>
    </row>
    <row r="13" spans="1:46" ht="54" customHeight="1" x14ac:dyDescent="0.3">
      <c r="A13" s="48" t="s">
        <v>225</v>
      </c>
      <c r="B13" s="50">
        <v>0</v>
      </c>
      <c r="C13" s="50">
        <v>4.7553645978258403E-2</v>
      </c>
      <c r="D13" s="50">
        <v>0.10423578377621399</v>
      </c>
      <c r="E13" s="50">
        <v>0.21588654519787701</v>
      </c>
      <c r="F13" s="52">
        <v>0.70956329408468299</v>
      </c>
      <c r="G13" s="51">
        <v>2.1662012593011402E-2</v>
      </c>
      <c r="H13" s="50">
        <v>4.2064928948868999E-2</v>
      </c>
      <c r="I13" s="50">
        <v>9.9729301689702302E-2</v>
      </c>
      <c r="J13" s="100"/>
      <c r="K13" s="101"/>
      <c r="M13">
        <f t="shared" si="2"/>
        <v>0.70956329408468299</v>
      </c>
      <c r="N13">
        <f t="shared" si="3"/>
        <v>2.1662012593011402E-2</v>
      </c>
      <c r="V13" s="48" t="s">
        <v>225</v>
      </c>
      <c r="W13" s="50">
        <v>0</v>
      </c>
      <c r="X13" s="52">
        <v>0.96870468254650699</v>
      </c>
      <c r="Y13" s="50">
        <v>0.52606734964186797</v>
      </c>
      <c r="Z13" s="51">
        <v>9.0849507213691894E-2</v>
      </c>
      <c r="AA13" s="100"/>
      <c r="AB13" s="101"/>
      <c r="AD13" s="20">
        <f t="shared" si="0"/>
        <v>0</v>
      </c>
      <c r="AE13" s="20">
        <f t="shared" si="4"/>
        <v>0</v>
      </c>
      <c r="AH13" s="48" t="s">
        <v>225</v>
      </c>
      <c r="AI13" s="50">
        <v>0</v>
      </c>
      <c r="AJ13" s="50">
        <v>0.234267759518</v>
      </c>
      <c r="AK13" s="51">
        <v>0.188823536042938</v>
      </c>
      <c r="AL13" s="52">
        <v>0.42291062840039101</v>
      </c>
      <c r="AM13" s="100"/>
      <c r="AN13" s="101"/>
      <c r="AP13" s="20">
        <f t="shared" si="1"/>
        <v>0</v>
      </c>
      <c r="AQ13" s="20">
        <f t="shared" si="5"/>
        <v>0</v>
      </c>
    </row>
    <row r="14" spans="1:46" x14ac:dyDescent="0.3">
      <c r="A14" s="53"/>
      <c r="B14" s="53"/>
      <c r="C14" s="54"/>
      <c r="D14" s="53"/>
      <c r="E14" s="53"/>
      <c r="F14" s="53"/>
      <c r="G14" s="53"/>
      <c r="H14" s="53"/>
      <c r="I14" s="53"/>
      <c r="J14" s="57"/>
      <c r="K14" s="101"/>
      <c r="V14" s="53"/>
      <c r="W14" s="53"/>
      <c r="X14" s="53"/>
      <c r="Y14" s="53"/>
      <c r="Z14" s="53"/>
      <c r="AA14" s="57"/>
      <c r="AB14" s="101"/>
      <c r="AD14" s="20">
        <f t="shared" si="0"/>
        <v>0.96922047507527598</v>
      </c>
      <c r="AE14" s="20">
        <f t="shared" si="4"/>
        <v>0.27500836400133799</v>
      </c>
      <c r="AH14" s="53"/>
      <c r="AI14" s="57"/>
      <c r="AJ14" s="57"/>
      <c r="AK14" s="57"/>
      <c r="AL14" s="57"/>
      <c r="AM14" s="57"/>
      <c r="AN14" s="101"/>
      <c r="AP14" s="20">
        <f t="shared" si="1"/>
        <v>0.76666666666666705</v>
      </c>
      <c r="AQ14" s="20">
        <f t="shared" si="5"/>
        <v>0.5</v>
      </c>
    </row>
    <row r="15" spans="1:46" ht="20.399999999999999" x14ac:dyDescent="0.45">
      <c r="A15" s="49" t="s">
        <v>216</v>
      </c>
      <c r="B15" s="50">
        <v>0</v>
      </c>
      <c r="C15" s="50">
        <v>0.97581317764803999</v>
      </c>
      <c r="D15" s="50">
        <v>0.91909924937447895</v>
      </c>
      <c r="E15" s="50">
        <v>0.88573811509591305</v>
      </c>
      <c r="F15" s="52">
        <v>0.994995829858215</v>
      </c>
      <c r="G15" s="50">
        <v>0.98165137614678</v>
      </c>
      <c r="H15" s="50">
        <v>0.95079232693911597</v>
      </c>
      <c r="I15" s="51">
        <v>0.75646371976647198</v>
      </c>
      <c r="J15" s="98" t="s">
        <v>260</v>
      </c>
      <c r="K15" s="101"/>
      <c r="M15" s="20">
        <f t="shared" ref="M15:M24" si="6" xml:space="preserve"> MAX(C15:I15)</f>
        <v>0.994995829858215</v>
      </c>
      <c r="N15">
        <f t="shared" ref="N15:N24" si="7">MIN(C15:I15)</f>
        <v>0.75646371976647198</v>
      </c>
      <c r="V15" s="49" t="s">
        <v>216</v>
      </c>
      <c r="W15" s="50">
        <v>0</v>
      </c>
      <c r="X15" s="52">
        <v>0.96922047507527598</v>
      </c>
      <c r="Y15" s="50">
        <v>0.95115423218467698</v>
      </c>
      <c r="Z15" s="51">
        <v>0.27500836400133799</v>
      </c>
      <c r="AA15" s="98" t="s">
        <v>260</v>
      </c>
      <c r="AB15" s="101"/>
      <c r="AD15" s="20">
        <f t="shared" si="0"/>
        <v>0.36079781115230702</v>
      </c>
      <c r="AE15" s="20">
        <f t="shared" si="4"/>
        <v>2.1903584439662001E-3</v>
      </c>
      <c r="AH15" s="49" t="s">
        <v>216</v>
      </c>
      <c r="AI15" s="50">
        <v>0</v>
      </c>
      <c r="AJ15" s="51">
        <v>0.5</v>
      </c>
      <c r="AK15" s="50">
        <v>0.63333333333333297</v>
      </c>
      <c r="AL15" s="52">
        <v>0.76666666666666705</v>
      </c>
      <c r="AM15" s="98" t="s">
        <v>260</v>
      </c>
      <c r="AN15" s="101"/>
      <c r="AP15" s="20">
        <f t="shared" si="1"/>
        <v>0.91960784313725497</v>
      </c>
      <c r="AQ15" s="20">
        <f t="shared" si="5"/>
        <v>0.36923076923076897</v>
      </c>
    </row>
    <row r="16" spans="1:46" ht="18" x14ac:dyDescent="0.3">
      <c r="A16" s="48" t="s">
        <v>217</v>
      </c>
      <c r="B16" s="50">
        <v>0</v>
      </c>
      <c r="C16" s="50">
        <v>0.76183384112610897</v>
      </c>
      <c r="D16" s="51">
        <v>0.30295335398546402</v>
      </c>
      <c r="E16" s="50">
        <v>0.67664891808667504</v>
      </c>
      <c r="F16" s="52">
        <v>0.94788822819975904</v>
      </c>
      <c r="G16" s="50">
        <v>0.85036826463367399</v>
      </c>
      <c r="H16" s="50">
        <v>0.89601736240054097</v>
      </c>
      <c r="I16" s="50">
        <v>0.71764616288503702</v>
      </c>
      <c r="J16" s="99"/>
      <c r="K16" s="101"/>
      <c r="M16">
        <f t="shared" si="6"/>
        <v>0.94788822819975904</v>
      </c>
      <c r="N16">
        <f t="shared" si="7"/>
        <v>0.30295335398546402</v>
      </c>
      <c r="V16" s="48" t="s">
        <v>217</v>
      </c>
      <c r="W16" s="50">
        <v>0</v>
      </c>
      <c r="X16" s="52">
        <v>0.36079781115230702</v>
      </c>
      <c r="Y16" s="50">
        <v>0.34757547129489502</v>
      </c>
      <c r="Z16" s="51">
        <v>2.1903584439662001E-3</v>
      </c>
      <c r="AA16" s="99"/>
      <c r="AB16" s="101"/>
      <c r="AD16" s="20">
        <f t="shared" si="0"/>
        <v>0.20990684037784199</v>
      </c>
      <c r="AE16" s="20">
        <f t="shared" si="4"/>
        <v>1.6846602721265499E-4</v>
      </c>
      <c r="AH16" s="48" t="s">
        <v>217</v>
      </c>
      <c r="AI16" s="50">
        <v>0</v>
      </c>
      <c r="AJ16" s="51">
        <v>0.36923076923076897</v>
      </c>
      <c r="AK16" s="52">
        <v>0.91960784313725497</v>
      </c>
      <c r="AL16" s="50">
        <v>0.80579710144927597</v>
      </c>
      <c r="AM16" s="99"/>
      <c r="AN16" s="101"/>
      <c r="AP16" s="20">
        <f t="shared" si="1"/>
        <v>1.79020979020979</v>
      </c>
      <c r="AQ16" s="20">
        <f t="shared" si="5"/>
        <v>0.23376623376623401</v>
      </c>
    </row>
    <row r="17" spans="1:45" ht="20.399999999999999" x14ac:dyDescent="0.45">
      <c r="A17" s="49" t="s">
        <v>218</v>
      </c>
      <c r="B17" s="50">
        <v>0</v>
      </c>
      <c r="C17" s="50">
        <v>0.25305895439377102</v>
      </c>
      <c r="D17" s="51">
        <v>3.7595191238127698E-2</v>
      </c>
      <c r="E17" s="50">
        <v>0.18229611849423299</v>
      </c>
      <c r="F17" s="50">
        <v>0.32096268581251902</v>
      </c>
      <c r="G17" s="52">
        <v>0.43090206049049201</v>
      </c>
      <c r="H17" s="50">
        <v>0.37004972057306001</v>
      </c>
      <c r="I17" s="50">
        <v>0.37164547091269801</v>
      </c>
      <c r="J17" s="99"/>
      <c r="K17" s="101"/>
      <c r="M17">
        <f t="shared" si="6"/>
        <v>0.43090206049049201</v>
      </c>
      <c r="N17">
        <f t="shared" si="7"/>
        <v>3.7595191238127698E-2</v>
      </c>
      <c r="V17" s="49" t="s">
        <v>218</v>
      </c>
      <c r="W17" s="50">
        <v>0</v>
      </c>
      <c r="X17" s="50">
        <v>0.133349140918542</v>
      </c>
      <c r="Y17" s="52">
        <v>0.20990684037784199</v>
      </c>
      <c r="Z17" s="51">
        <v>1.6846602721265499E-4</v>
      </c>
      <c r="AA17" s="99"/>
      <c r="AB17" s="101"/>
      <c r="AD17" s="20">
        <f t="shared" si="0"/>
        <v>0.20415674727477801</v>
      </c>
      <c r="AE17" s="20">
        <f t="shared" si="4"/>
        <v>8.2365958329620997E-3</v>
      </c>
      <c r="AH17" s="49" t="s">
        <v>218</v>
      </c>
      <c r="AI17" s="50">
        <v>0</v>
      </c>
      <c r="AJ17" s="51">
        <v>0.23376623376623401</v>
      </c>
      <c r="AK17" s="50">
        <v>1.7479338842975201</v>
      </c>
      <c r="AL17" s="52">
        <v>1.79020979020979</v>
      </c>
      <c r="AM17" s="99"/>
      <c r="AN17" s="101"/>
      <c r="AP17" s="20">
        <f t="shared" si="1"/>
        <v>0.23966942148760301</v>
      </c>
      <c r="AQ17" s="20">
        <f t="shared" si="5"/>
        <v>9.0909090909090898E-2</v>
      </c>
    </row>
    <row r="18" spans="1:45" ht="18" x14ac:dyDescent="0.3">
      <c r="A18" s="48" t="s">
        <v>219</v>
      </c>
      <c r="B18" s="50">
        <v>0</v>
      </c>
      <c r="C18" s="52">
        <v>0.26416324651912099</v>
      </c>
      <c r="D18" s="50">
        <v>7.8781693290368396E-2</v>
      </c>
      <c r="E18" s="51">
        <v>1.24469199353701E-2</v>
      </c>
      <c r="F18" s="50">
        <v>0.111420096403411</v>
      </c>
      <c r="G18" s="50">
        <v>3.0033370411568401E-2</v>
      </c>
      <c r="H18" s="50">
        <v>0.20881959239079201</v>
      </c>
      <c r="I18" s="50">
        <v>6.8234110960427904E-2</v>
      </c>
      <c r="J18" s="99"/>
      <c r="K18" s="101"/>
      <c r="M18" s="20">
        <f t="shared" si="6"/>
        <v>0.26416324651912099</v>
      </c>
      <c r="N18">
        <f t="shared" si="7"/>
        <v>1.24469199353701E-2</v>
      </c>
      <c r="V18" s="48" t="s">
        <v>219</v>
      </c>
      <c r="W18" s="50">
        <v>0</v>
      </c>
      <c r="X18" s="52">
        <v>0.20415674727477801</v>
      </c>
      <c r="Y18" s="50">
        <v>0.16664117089732</v>
      </c>
      <c r="Z18" s="51">
        <v>8.2365958329620997E-3</v>
      </c>
      <c r="AA18" s="99"/>
      <c r="AB18" s="101"/>
      <c r="AD18" s="20">
        <f t="shared" si="0"/>
        <v>0.222441787287602</v>
      </c>
      <c r="AE18" s="20">
        <f t="shared" si="4"/>
        <v>8.0772971921405593E-3</v>
      </c>
      <c r="AH18" s="48" t="s">
        <v>219</v>
      </c>
      <c r="AI18" s="50">
        <v>0</v>
      </c>
      <c r="AJ18" s="51">
        <v>9.0909090909090898E-2</v>
      </c>
      <c r="AK18" s="52">
        <v>0.23966942148760301</v>
      </c>
      <c r="AL18" s="50">
        <v>0.168831168831169</v>
      </c>
      <c r="AM18" s="99"/>
      <c r="AN18" s="101"/>
      <c r="AP18" s="20">
        <f t="shared" si="1"/>
        <v>0.88249118683901295</v>
      </c>
      <c r="AQ18" s="20">
        <f t="shared" si="5"/>
        <v>0.18586278586278601</v>
      </c>
    </row>
    <row r="19" spans="1:45" ht="20.399999999999999" x14ac:dyDescent="0.45">
      <c r="A19" s="49" t="s">
        <v>220</v>
      </c>
      <c r="B19" s="50">
        <v>0</v>
      </c>
      <c r="C19" s="50">
        <v>0.21312820804751501</v>
      </c>
      <c r="D19" s="51">
        <v>7.7509630072391603E-2</v>
      </c>
      <c r="E19" s="50">
        <v>0.18932611306750899</v>
      </c>
      <c r="F19" s="52">
        <v>0.31199642796223298</v>
      </c>
      <c r="G19" s="50">
        <v>0.224566366118609</v>
      </c>
      <c r="H19" s="50">
        <v>0.27515295890215702</v>
      </c>
      <c r="I19" s="50">
        <v>0.146994245256093</v>
      </c>
      <c r="J19" s="99"/>
      <c r="K19" s="101"/>
      <c r="M19" s="20">
        <f t="shared" si="6"/>
        <v>0.31199642796223298</v>
      </c>
      <c r="N19">
        <f t="shared" si="7"/>
        <v>7.7509630072391603E-2</v>
      </c>
      <c r="V19" s="49" t="s">
        <v>220</v>
      </c>
      <c r="W19" s="50">
        <v>0</v>
      </c>
      <c r="X19" s="50">
        <v>0.17673189823874799</v>
      </c>
      <c r="Y19" s="52">
        <v>0.222441787287602</v>
      </c>
      <c r="Z19" s="51">
        <v>8.0772971921405593E-3</v>
      </c>
      <c r="AA19" s="99"/>
      <c r="AB19" s="101"/>
      <c r="AD19" s="20">
        <f t="shared" si="0"/>
        <v>30.668494152046801</v>
      </c>
      <c r="AE19" s="20">
        <f t="shared" si="4"/>
        <v>2.4613773239067899E-2</v>
      </c>
      <c r="AH19" s="49" t="s">
        <v>220</v>
      </c>
      <c r="AI19" s="50">
        <v>0</v>
      </c>
      <c r="AJ19" s="51">
        <v>0.18586278586278601</v>
      </c>
      <c r="AK19" s="50">
        <v>0.556438791732909</v>
      </c>
      <c r="AL19" s="52">
        <v>0.88249118683901295</v>
      </c>
      <c r="AM19" s="99"/>
      <c r="AN19" s="101"/>
      <c r="AP19" s="20">
        <f t="shared" si="1"/>
        <v>0.161412358133669</v>
      </c>
      <c r="AQ19" s="20">
        <f t="shared" si="5"/>
        <v>2.1077283372365301E-2</v>
      </c>
    </row>
    <row r="20" spans="1:45" ht="36" x14ac:dyDescent="0.3">
      <c r="A20" s="48" t="s">
        <v>221</v>
      </c>
      <c r="B20" s="50">
        <v>0</v>
      </c>
      <c r="C20" s="50">
        <v>0.51238738738738698</v>
      </c>
      <c r="D20" s="51">
        <v>7.6121794871794907E-2</v>
      </c>
      <c r="E20" s="50">
        <v>0.36910858226647703</v>
      </c>
      <c r="F20" s="50">
        <v>0.64987714987714995</v>
      </c>
      <c r="G20" s="52">
        <v>0.87247962247962296</v>
      </c>
      <c r="H20" s="50">
        <v>0.749267339628785</v>
      </c>
      <c r="I20" s="50">
        <v>0.75249837466332303</v>
      </c>
      <c r="J20" s="99"/>
      <c r="K20" s="101"/>
      <c r="M20">
        <f t="shared" si="6"/>
        <v>0.87247962247962296</v>
      </c>
      <c r="N20">
        <f t="shared" si="7"/>
        <v>7.6121794871794907E-2</v>
      </c>
      <c r="V20" s="48" t="s">
        <v>221</v>
      </c>
      <c r="W20" s="50">
        <v>0</v>
      </c>
      <c r="X20" s="50">
        <v>19.483011325782801</v>
      </c>
      <c r="Y20" s="52">
        <v>30.668494152046801</v>
      </c>
      <c r="Z20" s="51">
        <v>2.4613773239067899E-2</v>
      </c>
      <c r="AA20" s="99"/>
      <c r="AB20" s="101"/>
      <c r="AD20" s="20">
        <f t="shared" si="0"/>
        <v>0.601429472356527</v>
      </c>
      <c r="AE20" s="20">
        <f t="shared" si="4"/>
        <v>1.4157483762679701E-2</v>
      </c>
      <c r="AH20" s="48" t="s">
        <v>221</v>
      </c>
      <c r="AI20" s="50">
        <v>0</v>
      </c>
      <c r="AJ20" s="51">
        <v>2.1077283372365301E-2</v>
      </c>
      <c r="AK20" s="50">
        <v>0.15760059612518601</v>
      </c>
      <c r="AL20" s="52">
        <v>0.161412358133669</v>
      </c>
      <c r="AM20" s="99"/>
      <c r="AN20" s="101"/>
      <c r="AP20" s="20">
        <f t="shared" si="1"/>
        <v>0.480263157894737</v>
      </c>
      <c r="AQ20" s="20">
        <f t="shared" si="5"/>
        <v>5.2631578947368397E-2</v>
      </c>
    </row>
    <row r="21" spans="1:45" ht="40.799999999999997" x14ac:dyDescent="0.45">
      <c r="A21" s="49" t="s">
        <v>222</v>
      </c>
      <c r="B21" s="50">
        <v>0</v>
      </c>
      <c r="C21" s="50">
        <v>0.74330788804071202</v>
      </c>
      <c r="D21" s="51">
        <v>0.33103448275862102</v>
      </c>
      <c r="E21" s="50">
        <v>0.79505402160864302</v>
      </c>
      <c r="F21" s="52">
        <v>0.98062421972534297</v>
      </c>
      <c r="G21" s="50">
        <v>0.90083067092651803</v>
      </c>
      <c r="H21" s="50">
        <v>0.903527583527584</v>
      </c>
      <c r="I21" s="50">
        <v>0.77373094764744899</v>
      </c>
      <c r="J21" s="99"/>
      <c r="K21" s="101"/>
      <c r="M21">
        <f t="shared" si="6"/>
        <v>0.98062421972534297</v>
      </c>
      <c r="N21">
        <f t="shared" si="7"/>
        <v>0.33103448275862102</v>
      </c>
      <c r="V21" s="49" t="s">
        <v>222</v>
      </c>
      <c r="W21" s="50">
        <v>0</v>
      </c>
      <c r="X21" s="52">
        <v>0.601429472356527</v>
      </c>
      <c r="Y21" s="50">
        <v>0.55761072458849503</v>
      </c>
      <c r="Z21" s="51">
        <v>1.4157483762679701E-2</v>
      </c>
      <c r="AA21" s="99"/>
      <c r="AB21" s="101"/>
      <c r="AD21" s="20">
        <f t="shared" si="0"/>
        <v>0.42669753086419998</v>
      </c>
      <c r="AE21" s="20">
        <f t="shared" si="4"/>
        <v>9.4907407407406802E-2</v>
      </c>
      <c r="AH21" s="49" t="s">
        <v>222</v>
      </c>
      <c r="AI21" s="50">
        <v>0</v>
      </c>
      <c r="AJ21" s="52">
        <v>0.480263157894737</v>
      </c>
      <c r="AK21" s="50">
        <v>0.18421052631578899</v>
      </c>
      <c r="AL21" s="51">
        <v>5.2631578947368397E-2</v>
      </c>
      <c r="AM21" s="99"/>
      <c r="AN21" s="101"/>
      <c r="AP21" s="20">
        <f t="shared" si="1"/>
        <v>1.1346153846153899</v>
      </c>
      <c r="AQ21" s="20">
        <f t="shared" si="5"/>
        <v>0.31692307692307697</v>
      </c>
    </row>
    <row r="22" spans="1:45" ht="36" x14ac:dyDescent="0.3">
      <c r="A22" s="48" t="s">
        <v>223</v>
      </c>
      <c r="B22" s="50">
        <v>0</v>
      </c>
      <c r="C22" s="50">
        <v>0.27284345047923297</v>
      </c>
      <c r="D22" s="51">
        <v>0.144919593086209</v>
      </c>
      <c r="E22" s="50">
        <v>0.223144548857269</v>
      </c>
      <c r="F22" s="52">
        <v>0.32475098665664398</v>
      </c>
      <c r="G22" s="50">
        <v>0.24886547889742799</v>
      </c>
      <c r="H22" s="50">
        <v>0.30503505603848502</v>
      </c>
      <c r="I22" s="50">
        <v>0.18200140546101301</v>
      </c>
      <c r="J22" s="99"/>
      <c r="K22" s="101"/>
      <c r="M22">
        <f t="shared" si="6"/>
        <v>0.32475098665664398</v>
      </c>
      <c r="N22">
        <f t="shared" si="7"/>
        <v>0.144919593086209</v>
      </c>
      <c r="V22" s="48" t="s">
        <v>223</v>
      </c>
      <c r="W22" s="50">
        <v>0</v>
      </c>
      <c r="X22" s="52">
        <v>0.42669753086419998</v>
      </c>
      <c r="Y22" s="50">
        <v>0.105967078189302</v>
      </c>
      <c r="Z22" s="51">
        <v>9.4907407407406802E-2</v>
      </c>
      <c r="AA22" s="99"/>
      <c r="AB22" s="101"/>
      <c r="AD22" s="20">
        <f t="shared" si="0"/>
        <v>5.3376865671641802</v>
      </c>
      <c r="AE22" s="20">
        <f t="shared" si="4"/>
        <v>0.125647668393782</v>
      </c>
      <c r="AH22" s="48" t="s">
        <v>223</v>
      </c>
      <c r="AI22" s="50">
        <v>0</v>
      </c>
      <c r="AJ22" s="51">
        <v>0.31692307692307697</v>
      </c>
      <c r="AK22" s="50">
        <v>0.48494983277592002</v>
      </c>
      <c r="AL22" s="52">
        <v>1.1346153846153899</v>
      </c>
      <c r="AM22" s="99"/>
      <c r="AN22" s="101"/>
      <c r="AP22" s="20">
        <f t="shared" si="1"/>
        <v>0.35096153846153799</v>
      </c>
      <c r="AQ22" s="20">
        <f t="shared" si="5"/>
        <v>3.8461538461538498E-2</v>
      </c>
    </row>
    <row r="23" spans="1:45" ht="20.399999999999999" x14ac:dyDescent="0.45">
      <c r="A23" s="49" t="s">
        <v>224</v>
      </c>
      <c r="B23" s="50">
        <v>0</v>
      </c>
      <c r="C23" s="50">
        <v>0.17810891885959601</v>
      </c>
      <c r="D23" s="51">
        <v>7.9321361683375696E-2</v>
      </c>
      <c r="E23" s="50">
        <v>0.19050815214264599</v>
      </c>
      <c r="F23" s="52">
        <v>0.234973854566775</v>
      </c>
      <c r="G23" s="50">
        <v>0.215853994630955</v>
      </c>
      <c r="H23" s="50">
        <v>0.21650021969510799</v>
      </c>
      <c r="I23" s="50">
        <v>0.18539878937239199</v>
      </c>
      <c r="J23" s="99"/>
      <c r="K23" s="101"/>
      <c r="M23">
        <f t="shared" si="6"/>
        <v>0.234973854566775</v>
      </c>
      <c r="N23">
        <f t="shared" si="7"/>
        <v>7.9321361683375696E-2</v>
      </c>
      <c r="V23" s="49" t="s">
        <v>224</v>
      </c>
      <c r="W23" s="50">
        <v>0</v>
      </c>
      <c r="X23" s="52">
        <v>5.3376865671641802</v>
      </c>
      <c r="Y23" s="50">
        <v>4.9487951807228896</v>
      </c>
      <c r="Z23" s="51">
        <v>0.125647668393782</v>
      </c>
      <c r="AA23" s="99"/>
      <c r="AB23" s="101"/>
      <c r="AD23" s="20">
        <f t="shared" si="0"/>
        <v>1.4187301691366001</v>
      </c>
      <c r="AE23" s="20">
        <f t="shared" si="4"/>
        <v>0.112824198584378</v>
      </c>
      <c r="AH23" s="49" t="s">
        <v>224</v>
      </c>
      <c r="AI23" s="50">
        <v>0</v>
      </c>
      <c r="AJ23" s="52">
        <v>0.35096153846153799</v>
      </c>
      <c r="AK23" s="50">
        <v>0.134615384615385</v>
      </c>
      <c r="AL23" s="51">
        <v>3.8461538461538498E-2</v>
      </c>
      <c r="AM23" s="99"/>
      <c r="AN23" s="101"/>
      <c r="AP23" s="20">
        <f t="shared" si="1"/>
        <v>0.537467927970947</v>
      </c>
      <c r="AQ23" s="20">
        <f t="shared" si="5"/>
        <v>0.29324297946515498</v>
      </c>
    </row>
    <row r="24" spans="1:45" ht="54" customHeight="1" x14ac:dyDescent="0.3">
      <c r="A24" s="48" t="s">
        <v>225</v>
      </c>
      <c r="B24" s="50">
        <v>0</v>
      </c>
      <c r="C24" s="50">
        <v>2.40517347392337E-2</v>
      </c>
      <c r="D24" s="50">
        <v>8.9828960907456304E-2</v>
      </c>
      <c r="E24" s="50">
        <v>0.202864402322083</v>
      </c>
      <c r="F24" s="52">
        <v>0.254637650580952</v>
      </c>
      <c r="G24" s="51">
        <v>5.4349006293001904E-3</v>
      </c>
      <c r="H24" s="50">
        <v>1.7369750509775E-2</v>
      </c>
      <c r="I24" s="50">
        <v>3.7422425774324197E-2</v>
      </c>
      <c r="J24" s="100"/>
      <c r="K24" s="101"/>
      <c r="M24">
        <f t="shared" si="6"/>
        <v>0.254637650580952</v>
      </c>
      <c r="N24">
        <f t="shared" si="7"/>
        <v>5.4349006293001904E-3</v>
      </c>
      <c r="V24" s="48" t="s">
        <v>225</v>
      </c>
      <c r="W24" s="50">
        <v>0</v>
      </c>
      <c r="X24" s="52">
        <v>1.4187301691366001</v>
      </c>
      <c r="Y24" s="50">
        <v>0.81471235297197697</v>
      </c>
      <c r="Z24" s="51">
        <v>0.112824198584378</v>
      </c>
      <c r="AA24" s="100"/>
      <c r="AB24" s="101"/>
      <c r="AD24" s="20">
        <f t="shared" si="0"/>
        <v>0</v>
      </c>
      <c r="AE24" s="20">
        <f t="shared" si="4"/>
        <v>0</v>
      </c>
      <c r="AH24" s="48" t="s">
        <v>225</v>
      </c>
      <c r="AI24" s="50">
        <v>0</v>
      </c>
      <c r="AJ24" s="50">
        <v>0.35642271039453899</v>
      </c>
      <c r="AK24" s="51">
        <v>0.29324297946515498</v>
      </c>
      <c r="AL24" s="52">
        <v>0.537467927970947</v>
      </c>
      <c r="AM24" s="100"/>
      <c r="AN24" s="101"/>
      <c r="AP24" s="20">
        <f t="shared" si="1"/>
        <v>0</v>
      </c>
      <c r="AQ24" s="20">
        <f t="shared" si="5"/>
        <v>0</v>
      </c>
    </row>
    <row r="25" spans="1:45" x14ac:dyDescent="0.3">
      <c r="A25" s="53"/>
      <c r="B25" s="53"/>
      <c r="C25" s="54"/>
      <c r="D25" s="53"/>
      <c r="E25" s="53"/>
      <c r="F25" s="53"/>
      <c r="G25" s="53"/>
      <c r="H25" s="53"/>
      <c r="I25" s="53"/>
      <c r="J25" s="57"/>
      <c r="K25" s="58"/>
      <c r="V25" s="53"/>
      <c r="W25" s="53"/>
      <c r="X25" s="53"/>
      <c r="Y25" s="53"/>
      <c r="Z25" s="53"/>
      <c r="AA25" s="57"/>
      <c r="AB25" s="58"/>
      <c r="AD25" s="20">
        <f t="shared" si="0"/>
        <v>0.96850921273031798</v>
      </c>
      <c r="AE25" s="20">
        <f t="shared" si="4"/>
        <v>0.274371859296482</v>
      </c>
      <c r="AH25" s="53"/>
      <c r="AI25" s="57"/>
      <c r="AJ25" s="57"/>
      <c r="AK25" s="57"/>
      <c r="AL25" s="57"/>
      <c r="AM25" s="57"/>
      <c r="AN25" s="58"/>
      <c r="AP25" s="20">
        <f t="shared" si="1"/>
        <v>0.75</v>
      </c>
      <c r="AQ25" s="20">
        <f t="shared" si="5"/>
        <v>0.625</v>
      </c>
    </row>
    <row r="26" spans="1:45" ht="20.399999999999999" x14ac:dyDescent="0.45">
      <c r="A26" s="49" t="s">
        <v>216</v>
      </c>
      <c r="B26" s="50">
        <v>0</v>
      </c>
      <c r="C26" s="50">
        <v>0.98023064250411895</v>
      </c>
      <c r="D26" s="50">
        <v>0.91845140032948902</v>
      </c>
      <c r="E26" s="50">
        <v>0.88714991762767703</v>
      </c>
      <c r="F26" s="52">
        <v>0.99423393739703503</v>
      </c>
      <c r="G26" s="50">
        <v>0.98352553542009902</v>
      </c>
      <c r="H26" s="50">
        <v>0.95551894563426698</v>
      </c>
      <c r="I26" s="51">
        <v>0.752059308072488</v>
      </c>
      <c r="J26" s="90" t="s">
        <v>257</v>
      </c>
      <c r="K26" s="91" t="s">
        <v>259</v>
      </c>
      <c r="M26" s="20">
        <f t="shared" ref="M26:M35" si="8" xml:space="preserve"> MAX(C26:I26)</f>
        <v>0.99423393739703503</v>
      </c>
      <c r="N26">
        <f t="shared" ref="N26:N35" si="9">MIN(C26:I26)</f>
        <v>0.752059308072488</v>
      </c>
      <c r="V26" s="49" t="s">
        <v>216</v>
      </c>
      <c r="W26" s="50">
        <v>0</v>
      </c>
      <c r="X26" s="52">
        <v>0.96850921273031798</v>
      </c>
      <c r="Y26" s="50">
        <v>0.95276381909547703</v>
      </c>
      <c r="Z26" s="51">
        <v>0.274371859296482</v>
      </c>
      <c r="AA26" s="90" t="s">
        <v>257</v>
      </c>
      <c r="AB26" s="91" t="s">
        <v>259</v>
      </c>
      <c r="AD26" s="20">
        <f t="shared" si="0"/>
        <v>0.36907444712549498</v>
      </c>
      <c r="AE26" s="20">
        <f t="shared" si="4"/>
        <v>1.3143338115908501E-3</v>
      </c>
      <c r="AH26" s="49" t="s">
        <v>216</v>
      </c>
      <c r="AI26" s="50">
        <v>0</v>
      </c>
      <c r="AJ26" s="51">
        <v>0.625</v>
      </c>
      <c r="AK26" s="50">
        <v>0.6875</v>
      </c>
      <c r="AL26" s="52">
        <v>0.75</v>
      </c>
      <c r="AM26" s="90" t="s">
        <v>257</v>
      </c>
      <c r="AN26" s="91" t="s">
        <v>259</v>
      </c>
      <c r="AP26" s="20">
        <f t="shared" si="1"/>
        <v>0.934782608695652</v>
      </c>
      <c r="AQ26" s="20">
        <f t="shared" si="5"/>
        <v>2.6923076923077001E-2</v>
      </c>
      <c r="AS26" s="60"/>
    </row>
    <row r="27" spans="1:45" ht="18" x14ac:dyDescent="0.3">
      <c r="A27" s="48" t="s">
        <v>217</v>
      </c>
      <c r="B27" s="50">
        <v>0</v>
      </c>
      <c r="C27" s="50">
        <v>0.80533234710688195</v>
      </c>
      <c r="D27" s="51">
        <v>0.297371440338903</v>
      </c>
      <c r="E27" s="50">
        <v>0.68064419504606599</v>
      </c>
      <c r="F27" s="52">
        <v>0.93995413224609803</v>
      </c>
      <c r="G27" s="50">
        <v>0.86565190152446803</v>
      </c>
      <c r="H27" s="50">
        <v>0.90600536321985603</v>
      </c>
      <c r="I27" s="50">
        <v>0.71253972641964403</v>
      </c>
      <c r="J27" s="90"/>
      <c r="K27" s="92"/>
      <c r="M27">
        <f t="shared" si="8"/>
        <v>0.93995413224609803</v>
      </c>
      <c r="N27">
        <f t="shared" si="9"/>
        <v>0.297371440338903</v>
      </c>
      <c r="V27" s="48" t="s">
        <v>217</v>
      </c>
      <c r="W27" s="50">
        <v>0</v>
      </c>
      <c r="X27" s="50">
        <v>0.346026938344692</v>
      </c>
      <c r="Y27" s="52">
        <v>0.36907444712549498</v>
      </c>
      <c r="Z27" s="51">
        <v>1.3143338115908501E-3</v>
      </c>
      <c r="AA27" s="90"/>
      <c r="AB27" s="92"/>
      <c r="AD27" s="20">
        <f t="shared" si="0"/>
        <v>0.223331230473444</v>
      </c>
      <c r="AE27" s="20">
        <f t="shared" si="4"/>
        <v>5.1114291555798302E-5</v>
      </c>
      <c r="AH27" s="48" t="s">
        <v>217</v>
      </c>
      <c r="AI27" s="50">
        <v>0</v>
      </c>
      <c r="AJ27" s="51">
        <v>2.6923076923077001E-2</v>
      </c>
      <c r="AK27" s="50">
        <v>0.63602941176470595</v>
      </c>
      <c r="AL27" s="52">
        <v>0.934782608695652</v>
      </c>
      <c r="AM27" s="90"/>
      <c r="AN27" s="92"/>
      <c r="AP27" s="20">
        <f t="shared" si="1"/>
        <v>1.79020979020979</v>
      </c>
      <c r="AQ27" s="20">
        <f t="shared" si="5"/>
        <v>0.506493506493507</v>
      </c>
      <c r="AS27" s="60"/>
    </row>
    <row r="28" spans="1:45" ht="20.399999999999999" x14ac:dyDescent="0.45">
      <c r="A28" s="49" t="s">
        <v>218</v>
      </c>
      <c r="B28" s="50">
        <v>0</v>
      </c>
      <c r="C28" s="50">
        <v>0.30129716981132099</v>
      </c>
      <c r="D28" s="51">
        <v>1.7597968069666101E-2</v>
      </c>
      <c r="E28" s="50">
        <v>0.18411122144985101</v>
      </c>
      <c r="F28" s="50">
        <v>0.18696397941681001</v>
      </c>
      <c r="G28" s="52">
        <v>0.43216531895777199</v>
      </c>
      <c r="H28" s="50">
        <v>0.38940668333712197</v>
      </c>
      <c r="I28" s="50">
        <v>0.35767360435712903</v>
      </c>
      <c r="J28" s="90"/>
      <c r="K28" s="92"/>
      <c r="M28">
        <f t="shared" si="8"/>
        <v>0.43216531895777199</v>
      </c>
      <c r="N28">
        <f t="shared" si="9"/>
        <v>1.7597968069666101E-2</v>
      </c>
      <c r="V28" s="49" t="s">
        <v>218</v>
      </c>
      <c r="W28" s="50">
        <v>0</v>
      </c>
      <c r="X28" s="50">
        <v>0.13272430251978101</v>
      </c>
      <c r="Y28" s="52">
        <v>0.223331230473444</v>
      </c>
      <c r="Z28" s="51">
        <v>5.1114291555798302E-5</v>
      </c>
      <c r="AA28" s="90"/>
      <c r="AB28" s="92"/>
      <c r="AD28" s="20">
        <f t="shared" si="0"/>
        <v>0.22157112396263201</v>
      </c>
      <c r="AE28" s="20">
        <f t="shared" si="4"/>
        <v>8.8889310514932394E-3</v>
      </c>
      <c r="AH28" s="49" t="s">
        <v>218</v>
      </c>
      <c r="AI28" s="50">
        <v>0</v>
      </c>
      <c r="AJ28" s="51">
        <v>0.506493506493507</v>
      </c>
      <c r="AK28" s="50">
        <v>1.1983471074380201</v>
      </c>
      <c r="AL28" s="52">
        <v>1.79020979020979</v>
      </c>
      <c r="AM28" s="90"/>
      <c r="AN28" s="92"/>
      <c r="AP28" s="20">
        <f t="shared" si="1"/>
        <v>0.51515151515151503</v>
      </c>
      <c r="AQ28" s="20">
        <f t="shared" si="5"/>
        <v>9.0909090909090801E-2</v>
      </c>
      <c r="AS28" s="60"/>
    </row>
    <row r="29" spans="1:45" ht="18" x14ac:dyDescent="0.3">
      <c r="A29" s="48" t="s">
        <v>219</v>
      </c>
      <c r="B29" s="50">
        <v>0</v>
      </c>
      <c r="C29" s="50">
        <v>0.15788013318534999</v>
      </c>
      <c r="D29" s="50">
        <v>3.3688718483391097E-2</v>
      </c>
      <c r="E29" s="51">
        <v>2.28375608610061E-2</v>
      </c>
      <c r="F29" s="52">
        <v>0.15490724591723501</v>
      </c>
      <c r="G29" s="50">
        <v>7.7913429522752597E-2</v>
      </c>
      <c r="H29" s="50">
        <v>0.15164220824598201</v>
      </c>
      <c r="I29" s="50">
        <v>6.4435603113557796E-2</v>
      </c>
      <c r="J29" s="90"/>
      <c r="K29" s="92"/>
      <c r="M29" s="20">
        <f t="shared" si="8"/>
        <v>0.15788013318534999</v>
      </c>
      <c r="N29">
        <f t="shared" si="9"/>
        <v>2.28375608610061E-2</v>
      </c>
      <c r="V29" s="48" t="s">
        <v>219</v>
      </c>
      <c r="W29" s="50">
        <v>0</v>
      </c>
      <c r="X29" s="52">
        <v>0.22157112396263201</v>
      </c>
      <c r="Y29" s="50">
        <v>0.15288622313580499</v>
      </c>
      <c r="Z29" s="51">
        <v>8.8889310514932394E-3</v>
      </c>
      <c r="AA29" s="90"/>
      <c r="AB29" s="92"/>
      <c r="AD29" s="20">
        <f t="shared" si="0"/>
        <v>0.21767149150409101</v>
      </c>
      <c r="AE29" s="20">
        <f t="shared" si="4"/>
        <v>8.5688347059205104E-3</v>
      </c>
      <c r="AH29" s="48" t="s">
        <v>219</v>
      </c>
      <c r="AI29" s="50">
        <v>0</v>
      </c>
      <c r="AJ29" s="52">
        <v>0.51515151515151503</v>
      </c>
      <c r="AK29" s="50">
        <v>0.163636363636364</v>
      </c>
      <c r="AL29" s="51">
        <v>9.0909090909090801E-2</v>
      </c>
      <c r="AM29" s="90"/>
      <c r="AN29" s="92"/>
      <c r="AP29" s="20">
        <f t="shared" si="1"/>
        <v>0.76894409937888197</v>
      </c>
      <c r="AQ29" s="20">
        <f t="shared" si="5"/>
        <v>0.37406593406593402</v>
      </c>
      <c r="AS29" s="60"/>
    </row>
    <row r="30" spans="1:45" ht="20.399999999999999" x14ac:dyDescent="0.45">
      <c r="A30" s="49" t="s">
        <v>220</v>
      </c>
      <c r="B30" s="50">
        <v>0</v>
      </c>
      <c r="C30" s="50">
        <v>0.233168033568568</v>
      </c>
      <c r="D30" s="51">
        <v>0.10720544058745</v>
      </c>
      <c r="E30" s="50">
        <v>0.19543947159262201</v>
      </c>
      <c r="F30" s="52">
        <v>0.32360653533248201</v>
      </c>
      <c r="G30" s="50">
        <v>0.23848229564301701</v>
      </c>
      <c r="H30" s="50">
        <v>0.28466982740978303</v>
      </c>
      <c r="I30" s="50">
        <v>0.153431781689429</v>
      </c>
      <c r="J30" s="90"/>
      <c r="K30" s="92"/>
      <c r="M30" s="20">
        <f t="shared" si="8"/>
        <v>0.32360653533248201</v>
      </c>
      <c r="N30">
        <f t="shared" si="9"/>
        <v>0.10720544058745</v>
      </c>
      <c r="V30" s="49" t="s">
        <v>220</v>
      </c>
      <c r="W30" s="50">
        <v>0</v>
      </c>
      <c r="X30" s="50">
        <v>0.19156555772994099</v>
      </c>
      <c r="Y30" s="52">
        <v>0.21767149150409101</v>
      </c>
      <c r="Z30" s="51">
        <v>8.5688347059205104E-3</v>
      </c>
      <c r="AA30" s="90"/>
      <c r="AB30" s="92"/>
      <c r="AD30" s="20">
        <f t="shared" si="0"/>
        <v>29.500992063492099</v>
      </c>
      <c r="AE30" s="20">
        <f t="shared" si="4"/>
        <v>6.7519545131485802E-3</v>
      </c>
      <c r="AH30" s="49" t="s">
        <v>220</v>
      </c>
      <c r="AI30" s="50">
        <v>0</v>
      </c>
      <c r="AJ30" s="51">
        <v>0.37406593406593402</v>
      </c>
      <c r="AK30" s="50">
        <v>0.495798319327731</v>
      </c>
      <c r="AL30" s="52">
        <v>0.76894409937888197</v>
      </c>
      <c r="AM30" s="90"/>
      <c r="AN30" s="92"/>
      <c r="AP30" s="20">
        <f t="shared" si="1"/>
        <v>0.161412358133669</v>
      </c>
      <c r="AQ30" s="20">
        <f t="shared" si="5"/>
        <v>4.5667447306791502E-2</v>
      </c>
      <c r="AS30" s="60"/>
    </row>
    <row r="31" spans="1:45" ht="36" x14ac:dyDescent="0.3">
      <c r="A31" s="48" t="s">
        <v>221</v>
      </c>
      <c r="B31" s="50">
        <v>0</v>
      </c>
      <c r="C31" s="50">
        <v>0.61418269230769296</v>
      </c>
      <c r="D31" s="51">
        <v>3.5872781065088698E-2</v>
      </c>
      <c r="E31" s="50">
        <v>0.37530364372469699</v>
      </c>
      <c r="F31" s="50">
        <v>0.38111888111888098</v>
      </c>
      <c r="G31" s="52">
        <v>0.88095238095238104</v>
      </c>
      <c r="H31" s="50">
        <v>0.79379054680259498</v>
      </c>
      <c r="I31" s="50">
        <v>0.72910388580491703</v>
      </c>
      <c r="J31" s="90"/>
      <c r="K31" s="92"/>
      <c r="M31">
        <f t="shared" si="8"/>
        <v>0.88095238095238104</v>
      </c>
      <c r="N31">
        <f t="shared" si="9"/>
        <v>3.5872781065088698E-2</v>
      </c>
      <c r="V31" s="48" t="s">
        <v>221</v>
      </c>
      <c r="W31" s="50">
        <v>0</v>
      </c>
      <c r="X31" s="50">
        <v>17.532248342374899</v>
      </c>
      <c r="Y31" s="52">
        <v>29.500992063492099</v>
      </c>
      <c r="Z31" s="51">
        <v>6.7519545131485802E-3</v>
      </c>
      <c r="AA31" s="90"/>
      <c r="AB31" s="92"/>
      <c r="AD31" s="20">
        <f t="shared" si="0"/>
        <v>0.59401587392222899</v>
      </c>
      <c r="AE31" s="20">
        <f t="shared" si="4"/>
        <v>4.8130049357856296E-3</v>
      </c>
      <c r="AH31" s="48" t="s">
        <v>221</v>
      </c>
      <c r="AI31" s="50">
        <v>0</v>
      </c>
      <c r="AJ31" s="51">
        <v>4.5667447306791502E-2</v>
      </c>
      <c r="AK31" s="50">
        <v>0.108047690014903</v>
      </c>
      <c r="AL31" s="52">
        <v>0.161412358133669</v>
      </c>
      <c r="AM31" s="90"/>
      <c r="AN31" s="92"/>
      <c r="AP31" s="20">
        <f t="shared" si="1"/>
        <v>0.33928571428571402</v>
      </c>
      <c r="AQ31" s="20">
        <f t="shared" si="5"/>
        <v>7.1428571428571397E-2</v>
      </c>
      <c r="AS31" s="60"/>
    </row>
    <row r="32" spans="1:45" ht="40.799999999999997" x14ac:dyDescent="0.45">
      <c r="A32" s="49" t="s">
        <v>222</v>
      </c>
      <c r="B32" s="50">
        <v>0</v>
      </c>
      <c r="C32" s="50">
        <v>0.82967099968294999</v>
      </c>
      <c r="D32" s="51">
        <v>0.401564393522089</v>
      </c>
      <c r="E32" s="50">
        <v>0.80356615489646299</v>
      </c>
      <c r="F32" s="52">
        <v>0.98142896459298101</v>
      </c>
      <c r="G32" s="50">
        <v>0.93663301656646503</v>
      </c>
      <c r="H32" s="50">
        <v>0.92294535425525803</v>
      </c>
      <c r="I32" s="50">
        <v>0.77327091762523903</v>
      </c>
      <c r="J32" s="90"/>
      <c r="K32" s="92"/>
      <c r="M32">
        <f t="shared" si="8"/>
        <v>0.98142896459298101</v>
      </c>
      <c r="N32">
        <f t="shared" si="9"/>
        <v>0.401564393522089</v>
      </c>
      <c r="V32" s="49" t="s">
        <v>222</v>
      </c>
      <c r="W32" s="50">
        <v>0</v>
      </c>
      <c r="X32" s="50">
        <v>0.56412251538515901</v>
      </c>
      <c r="Y32" s="52">
        <v>0.59401587392222899</v>
      </c>
      <c r="Z32" s="51">
        <v>4.8130049357856296E-3</v>
      </c>
      <c r="AA32" s="90"/>
      <c r="AB32" s="92"/>
      <c r="AD32" s="20">
        <f t="shared" si="0"/>
        <v>0.425295857988163</v>
      </c>
      <c r="AE32" s="20">
        <f t="shared" si="4"/>
        <v>7.4844074844071101E-2</v>
      </c>
      <c r="AH32" s="49" t="s">
        <v>222</v>
      </c>
      <c r="AI32" s="50">
        <v>0</v>
      </c>
      <c r="AJ32" s="52">
        <v>0.33928571428571402</v>
      </c>
      <c r="AK32" s="51">
        <v>7.1428571428571397E-2</v>
      </c>
      <c r="AL32" s="51">
        <v>7.1428571428571397E-2</v>
      </c>
      <c r="AM32" s="90"/>
      <c r="AN32" s="92"/>
      <c r="AP32" s="20">
        <f t="shared" si="1"/>
        <v>1.0277777777777799</v>
      </c>
      <c r="AQ32" s="20">
        <f t="shared" si="5"/>
        <v>0.31132075471698101</v>
      </c>
      <c r="AS32" s="60"/>
    </row>
    <row r="33" spans="1:45" ht="36" x14ac:dyDescent="0.3">
      <c r="A33" s="48" t="s">
        <v>223</v>
      </c>
      <c r="B33" s="50">
        <v>0</v>
      </c>
      <c r="C33" s="50">
        <v>0.27131497922458397</v>
      </c>
      <c r="D33" s="51">
        <v>0.16782623798285701</v>
      </c>
      <c r="E33" s="50">
        <v>0.22504677732898301</v>
      </c>
      <c r="F33" s="52">
        <v>0.33170721537723902</v>
      </c>
      <c r="G33" s="50">
        <v>0.25144013588233199</v>
      </c>
      <c r="H33" s="50">
        <v>0.30622241684268398</v>
      </c>
      <c r="I33" s="50">
        <v>0.18622015815680701</v>
      </c>
      <c r="J33" s="90"/>
      <c r="K33" s="92"/>
      <c r="M33">
        <f t="shared" si="8"/>
        <v>0.33170721537723902</v>
      </c>
      <c r="N33">
        <f t="shared" si="9"/>
        <v>0.16782623798285701</v>
      </c>
      <c r="V33" s="48" t="s">
        <v>223</v>
      </c>
      <c r="W33" s="50">
        <v>0</v>
      </c>
      <c r="X33" s="52">
        <v>0.425295857988163</v>
      </c>
      <c r="Y33" s="50">
        <v>0.114042933810373</v>
      </c>
      <c r="Z33" s="51">
        <v>7.4844074844071101E-2</v>
      </c>
      <c r="AA33" s="90"/>
      <c r="AB33" s="92"/>
      <c r="AD33" s="20">
        <f t="shared" si="0"/>
        <v>4.8206672845227097</v>
      </c>
      <c r="AE33" s="20">
        <f t="shared" si="4"/>
        <v>3.9059386209645303E-2</v>
      </c>
      <c r="AH33" s="48" t="s">
        <v>223</v>
      </c>
      <c r="AI33" s="50">
        <v>0</v>
      </c>
      <c r="AJ33" s="51">
        <v>0.31132075471698101</v>
      </c>
      <c r="AK33" s="50">
        <v>0.52083333333333404</v>
      </c>
      <c r="AL33" s="52">
        <v>1.0277777777777799</v>
      </c>
      <c r="AM33" s="90"/>
      <c r="AN33" s="92"/>
      <c r="AP33" s="20">
        <f t="shared" si="1"/>
        <v>0.296875</v>
      </c>
      <c r="AQ33" s="20">
        <f t="shared" si="5"/>
        <v>6.25E-2</v>
      </c>
      <c r="AS33" s="60"/>
    </row>
    <row r="34" spans="1:45" ht="20.399999999999999" x14ac:dyDescent="0.45">
      <c r="A34" s="49" t="s">
        <v>224</v>
      </c>
      <c r="B34" s="50">
        <v>0</v>
      </c>
      <c r="C34" s="50">
        <v>0.20959404592474801</v>
      </c>
      <c r="D34" s="51">
        <v>0.10144443516740401</v>
      </c>
      <c r="E34" s="50">
        <v>0.202999359550115</v>
      </c>
      <c r="F34" s="52">
        <v>0.247931610910091</v>
      </c>
      <c r="G34" s="50">
        <v>0.236615120407832</v>
      </c>
      <c r="H34" s="50">
        <v>0.23315730095391099</v>
      </c>
      <c r="I34" s="50">
        <v>0.195346083306457</v>
      </c>
      <c r="J34" s="90"/>
      <c r="K34" s="92"/>
      <c r="M34">
        <f t="shared" si="8"/>
        <v>0.247931610910091</v>
      </c>
      <c r="N34">
        <f t="shared" si="9"/>
        <v>0.10144443516740401</v>
      </c>
      <c r="V34" s="49" t="s">
        <v>224</v>
      </c>
      <c r="W34" s="50">
        <v>0</v>
      </c>
      <c r="X34" s="50">
        <v>4.5780711825487899</v>
      </c>
      <c r="Y34" s="52">
        <v>4.8206672845227097</v>
      </c>
      <c r="Z34" s="51">
        <v>3.9059386209645303E-2</v>
      </c>
      <c r="AA34" s="90"/>
      <c r="AB34" s="92"/>
      <c r="AD34" s="20">
        <f t="shared" si="0"/>
        <v>1.2152011800701299</v>
      </c>
      <c r="AE34" s="20">
        <f t="shared" si="4"/>
        <v>5.5476346740836603E-2</v>
      </c>
      <c r="AH34" s="49" t="s">
        <v>224</v>
      </c>
      <c r="AI34" s="50">
        <v>0</v>
      </c>
      <c r="AJ34" s="52">
        <v>0.296875</v>
      </c>
      <c r="AK34" s="51">
        <v>6.25E-2</v>
      </c>
      <c r="AL34" s="51">
        <v>6.25E-2</v>
      </c>
      <c r="AM34" s="90"/>
      <c r="AN34" s="92"/>
      <c r="AP34" s="20">
        <f t="shared" si="1"/>
        <v>0.49249319246283302</v>
      </c>
      <c r="AQ34" s="20">
        <f t="shared" si="5"/>
        <v>0.23209910840141501</v>
      </c>
      <c r="AS34" s="60"/>
    </row>
    <row r="35" spans="1:45" ht="54" customHeight="1" x14ac:dyDescent="0.3">
      <c r="A35" s="48" t="s">
        <v>225</v>
      </c>
      <c r="B35" s="50">
        <v>0</v>
      </c>
      <c r="C35" s="50">
        <v>4.20009676255211E-2</v>
      </c>
      <c r="D35" s="50">
        <v>0.20184531731698999</v>
      </c>
      <c r="E35" s="50">
        <v>0.22268788639815901</v>
      </c>
      <c r="F35" s="52">
        <v>0.42143125121610597</v>
      </c>
      <c r="G35" s="50">
        <v>8.7558093897181596E-2</v>
      </c>
      <c r="H35" s="50">
        <v>1.8942408829865101E-2</v>
      </c>
      <c r="I35" s="51">
        <v>1.30037406638075E-2</v>
      </c>
      <c r="J35" s="90"/>
      <c r="K35" s="92"/>
      <c r="M35">
        <f t="shared" si="8"/>
        <v>0.42143125121610597</v>
      </c>
      <c r="N35">
        <f t="shared" si="9"/>
        <v>1.30037406638075E-2</v>
      </c>
      <c r="V35" s="48" t="s">
        <v>225</v>
      </c>
      <c r="W35" s="50">
        <v>0</v>
      </c>
      <c r="X35" s="52">
        <v>1.2152011800701299</v>
      </c>
      <c r="Y35" s="50">
        <v>0.83036859609826297</v>
      </c>
      <c r="Z35" s="51">
        <v>5.5476346740836603E-2</v>
      </c>
      <c r="AA35" s="90"/>
      <c r="AB35" s="92"/>
      <c r="AD35" s="20">
        <f t="shared" si="0"/>
        <v>0</v>
      </c>
      <c r="AE35" s="20">
        <f t="shared" si="4"/>
        <v>0</v>
      </c>
      <c r="AH35" s="48" t="s">
        <v>225</v>
      </c>
      <c r="AI35" s="50">
        <v>0</v>
      </c>
      <c r="AJ35" s="52">
        <v>0.49249319246283302</v>
      </c>
      <c r="AK35" s="51">
        <v>0.23209910840141501</v>
      </c>
      <c r="AL35" s="50">
        <v>0.35517893694049801</v>
      </c>
      <c r="AM35" s="90"/>
      <c r="AN35" s="92"/>
      <c r="AP35" s="20">
        <f t="shared" si="1"/>
        <v>0</v>
      </c>
      <c r="AQ35" s="20">
        <f t="shared" si="5"/>
        <v>0</v>
      </c>
      <c r="AS35" s="60"/>
    </row>
    <row r="36" spans="1:45" ht="15.6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7"/>
      <c r="K36" s="92"/>
      <c r="V36" s="53"/>
      <c r="W36" s="53"/>
      <c r="X36" s="53"/>
      <c r="Y36" s="53"/>
      <c r="Z36" s="53"/>
      <c r="AA36" s="57"/>
      <c r="AB36" s="92"/>
      <c r="AD36" s="20">
        <f t="shared" si="0"/>
        <v>0.96922047507527598</v>
      </c>
      <c r="AE36" s="20">
        <f t="shared" si="4"/>
        <v>0.27500836400133799</v>
      </c>
      <c r="AH36" s="53"/>
      <c r="AI36" s="57"/>
      <c r="AJ36" s="57"/>
      <c r="AK36" s="57"/>
      <c r="AL36" s="57"/>
      <c r="AM36" s="57"/>
      <c r="AN36" s="92"/>
      <c r="AP36" s="20">
        <f t="shared" si="1"/>
        <v>0.76666666666666705</v>
      </c>
      <c r="AQ36" s="20">
        <f t="shared" si="5"/>
        <v>0.5</v>
      </c>
      <c r="AS36" s="60"/>
    </row>
    <row r="37" spans="1:45" ht="20.399999999999999" x14ac:dyDescent="0.45">
      <c r="A37" s="49" t="s">
        <v>216</v>
      </c>
      <c r="B37" s="50">
        <v>0</v>
      </c>
      <c r="C37" s="50">
        <v>0.97581317764803999</v>
      </c>
      <c r="D37" s="50">
        <v>0.91909924937447895</v>
      </c>
      <c r="E37" s="50">
        <v>0.88573811509591305</v>
      </c>
      <c r="F37" s="52">
        <v>0.994995829858215</v>
      </c>
      <c r="G37" s="50">
        <v>0.98165137614678899</v>
      </c>
      <c r="H37" s="50">
        <v>0.95079232693911597</v>
      </c>
      <c r="I37" s="51">
        <v>0.75646371976647198</v>
      </c>
      <c r="J37" s="90" t="s">
        <v>260</v>
      </c>
      <c r="K37" s="92"/>
      <c r="M37">
        <f t="shared" ref="M37:M46" si="10" xml:space="preserve"> MAX(C37:I37)</f>
        <v>0.994995829858215</v>
      </c>
      <c r="N37">
        <f t="shared" ref="N37:N46" si="11">MIN(C37:I37)</f>
        <v>0.75646371976647198</v>
      </c>
      <c r="V37" s="49" t="s">
        <v>216</v>
      </c>
      <c r="W37" s="50">
        <v>0</v>
      </c>
      <c r="X37" s="52">
        <v>0.96922047507527598</v>
      </c>
      <c r="Y37" s="50">
        <v>0.95115423218467698</v>
      </c>
      <c r="Z37" s="51">
        <v>0.27500836400133799</v>
      </c>
      <c r="AA37" s="90" t="s">
        <v>260</v>
      </c>
      <c r="AB37" s="92"/>
      <c r="AD37" s="20">
        <f t="shared" si="0"/>
        <v>0.36079781115230702</v>
      </c>
      <c r="AE37" s="20">
        <f t="shared" si="4"/>
        <v>2.1903584439662001E-3</v>
      </c>
      <c r="AH37" s="49" t="s">
        <v>216</v>
      </c>
      <c r="AI37" s="50">
        <v>0</v>
      </c>
      <c r="AJ37" s="51">
        <v>0.5</v>
      </c>
      <c r="AK37" s="50">
        <v>0.63333333333333297</v>
      </c>
      <c r="AL37" s="52">
        <v>0.76666666666666705</v>
      </c>
      <c r="AM37" s="90" t="s">
        <v>260</v>
      </c>
      <c r="AN37" s="92"/>
      <c r="AP37" s="20">
        <f t="shared" si="1"/>
        <v>0.91960784313725497</v>
      </c>
      <c r="AQ37" s="20">
        <f t="shared" si="5"/>
        <v>0.36923076923076897</v>
      </c>
      <c r="AS37" s="60"/>
    </row>
    <row r="38" spans="1:45" ht="18" x14ac:dyDescent="0.3">
      <c r="A38" s="48" t="s">
        <v>217</v>
      </c>
      <c r="B38" s="50">
        <v>0</v>
      </c>
      <c r="C38" s="50">
        <v>0.76183384112610897</v>
      </c>
      <c r="D38" s="51">
        <v>0.30295335398546402</v>
      </c>
      <c r="E38" s="50">
        <v>0.67664891808667504</v>
      </c>
      <c r="F38" s="52">
        <v>0.94788822819975904</v>
      </c>
      <c r="G38" s="50">
        <v>0.85036826463367399</v>
      </c>
      <c r="H38" s="50">
        <v>0.89601736240054097</v>
      </c>
      <c r="I38" s="50">
        <v>0.71764616288503702</v>
      </c>
      <c r="J38" s="90"/>
      <c r="K38" s="92"/>
      <c r="M38">
        <f t="shared" si="10"/>
        <v>0.94788822819975904</v>
      </c>
      <c r="N38">
        <f t="shared" si="11"/>
        <v>0.30295335398546402</v>
      </c>
      <c r="V38" s="48" t="s">
        <v>217</v>
      </c>
      <c r="W38" s="50">
        <v>0</v>
      </c>
      <c r="X38" s="52">
        <v>0.36079781115230702</v>
      </c>
      <c r="Y38" s="50">
        <v>0.34757547129489502</v>
      </c>
      <c r="Z38" s="51">
        <v>2.1903584439662001E-3</v>
      </c>
      <c r="AA38" s="90"/>
      <c r="AB38" s="92"/>
      <c r="AD38" s="20">
        <f t="shared" si="0"/>
        <v>0.20990684037784199</v>
      </c>
      <c r="AE38" s="20">
        <f t="shared" si="4"/>
        <v>1.6846602721265499E-4</v>
      </c>
      <c r="AH38" s="48" t="s">
        <v>217</v>
      </c>
      <c r="AI38" s="50">
        <v>0</v>
      </c>
      <c r="AJ38" s="51">
        <v>0.36923076923076897</v>
      </c>
      <c r="AK38" s="52">
        <v>0.91960784313725497</v>
      </c>
      <c r="AL38" s="50">
        <v>0.80579710144927597</v>
      </c>
      <c r="AM38" s="90"/>
      <c r="AN38" s="92"/>
      <c r="AP38" s="20">
        <f t="shared" si="1"/>
        <v>1.79020979020979</v>
      </c>
      <c r="AQ38" s="20">
        <f t="shared" si="5"/>
        <v>0.23376623376623401</v>
      </c>
      <c r="AS38" s="60"/>
    </row>
    <row r="39" spans="1:45" ht="20.399999999999999" x14ac:dyDescent="0.45">
      <c r="A39" s="49" t="s">
        <v>218</v>
      </c>
      <c r="B39" s="50">
        <v>0</v>
      </c>
      <c r="C39" s="50">
        <v>0.25305895439377102</v>
      </c>
      <c r="D39" s="51">
        <v>3.7595191238127698E-2</v>
      </c>
      <c r="E39" s="50">
        <v>0.18229611849423299</v>
      </c>
      <c r="F39" s="50">
        <v>0.32096268581251902</v>
      </c>
      <c r="G39" s="52">
        <v>0.43090206049049201</v>
      </c>
      <c r="H39" s="50">
        <v>0.37004972057306001</v>
      </c>
      <c r="I39" s="50">
        <v>0.37164547091269801</v>
      </c>
      <c r="J39" s="90"/>
      <c r="K39" s="92"/>
      <c r="M39">
        <f t="shared" si="10"/>
        <v>0.43090206049049201</v>
      </c>
      <c r="N39">
        <f t="shared" si="11"/>
        <v>3.7595191238127698E-2</v>
      </c>
      <c r="V39" s="49" t="s">
        <v>218</v>
      </c>
      <c r="W39" s="50">
        <v>0</v>
      </c>
      <c r="X39" s="50">
        <v>0.133349140918542</v>
      </c>
      <c r="Y39" s="52">
        <v>0.20990684037784199</v>
      </c>
      <c r="Z39" s="51">
        <v>1.6846602721265499E-4</v>
      </c>
      <c r="AA39" s="90"/>
      <c r="AB39" s="92"/>
      <c r="AD39" s="20">
        <f t="shared" si="0"/>
        <v>0.20415674727477801</v>
      </c>
      <c r="AE39" s="20">
        <f t="shared" si="4"/>
        <v>8.2365958329620997E-3</v>
      </c>
      <c r="AH39" s="49" t="s">
        <v>218</v>
      </c>
      <c r="AI39" s="50">
        <v>0</v>
      </c>
      <c r="AJ39" s="51">
        <v>0.23376623376623401</v>
      </c>
      <c r="AK39" s="50">
        <v>1.7479338842975201</v>
      </c>
      <c r="AL39" s="52">
        <v>1.79020979020979</v>
      </c>
      <c r="AM39" s="90"/>
      <c r="AN39" s="92"/>
      <c r="AP39" s="20">
        <f t="shared" si="1"/>
        <v>0.23966942148760301</v>
      </c>
      <c r="AQ39" s="20">
        <f t="shared" si="5"/>
        <v>9.0909090909090898E-2</v>
      </c>
      <c r="AS39" s="60"/>
    </row>
    <row r="40" spans="1:45" ht="18" x14ac:dyDescent="0.3">
      <c r="A40" s="48" t="s">
        <v>219</v>
      </c>
      <c r="B40" s="50">
        <v>0</v>
      </c>
      <c r="C40" s="52">
        <v>0.26416324651912099</v>
      </c>
      <c r="D40" s="50">
        <v>7.8781693290368396E-2</v>
      </c>
      <c r="E40" s="51">
        <v>1.24469199353701E-2</v>
      </c>
      <c r="F40" s="50">
        <v>0.111420096403411</v>
      </c>
      <c r="G40" s="50">
        <v>3.0033370411568401E-2</v>
      </c>
      <c r="H40" s="50">
        <v>0.20881959239079201</v>
      </c>
      <c r="I40" s="50">
        <v>6.8234110960427904E-2</v>
      </c>
      <c r="J40" s="90"/>
      <c r="K40" s="92"/>
      <c r="M40">
        <f t="shared" si="10"/>
        <v>0.26416324651912099</v>
      </c>
      <c r="N40">
        <f t="shared" si="11"/>
        <v>1.24469199353701E-2</v>
      </c>
      <c r="V40" s="48" t="s">
        <v>219</v>
      </c>
      <c r="W40" s="50">
        <v>0</v>
      </c>
      <c r="X40" s="52">
        <v>0.20415674727477801</v>
      </c>
      <c r="Y40" s="50">
        <v>0.16664117089732</v>
      </c>
      <c r="Z40" s="51">
        <v>8.2365958329620997E-3</v>
      </c>
      <c r="AA40" s="90"/>
      <c r="AB40" s="92"/>
      <c r="AD40" s="20">
        <f t="shared" si="0"/>
        <v>0.222441787287602</v>
      </c>
      <c r="AE40" s="20">
        <f t="shared" si="4"/>
        <v>8.0772971921405593E-3</v>
      </c>
      <c r="AH40" s="48" t="s">
        <v>219</v>
      </c>
      <c r="AI40" s="50">
        <v>0</v>
      </c>
      <c r="AJ40" s="51">
        <v>9.0909090909090898E-2</v>
      </c>
      <c r="AK40" s="52">
        <v>0.23966942148760301</v>
      </c>
      <c r="AL40" s="50">
        <v>0.168831168831169</v>
      </c>
      <c r="AM40" s="90"/>
      <c r="AN40" s="92"/>
      <c r="AP40" s="20">
        <f t="shared" si="1"/>
        <v>0.88249118683901295</v>
      </c>
      <c r="AQ40" s="20">
        <f t="shared" si="5"/>
        <v>0.18586278586278601</v>
      </c>
      <c r="AS40" s="60"/>
    </row>
    <row r="41" spans="1:45" ht="20.399999999999999" x14ac:dyDescent="0.45">
      <c r="A41" s="49" t="s">
        <v>220</v>
      </c>
      <c r="B41" s="50">
        <v>0</v>
      </c>
      <c r="C41" s="50">
        <v>0.21312820804751501</v>
      </c>
      <c r="D41" s="51">
        <v>7.7509630072391603E-2</v>
      </c>
      <c r="E41" s="50">
        <v>0.18932611306750899</v>
      </c>
      <c r="F41" s="52">
        <v>0.31199642796223298</v>
      </c>
      <c r="G41" s="50">
        <v>0.224566366118609</v>
      </c>
      <c r="H41" s="50">
        <v>0.27515295890215702</v>
      </c>
      <c r="I41" s="50">
        <v>0.146994245256093</v>
      </c>
      <c r="J41" s="90"/>
      <c r="K41" s="92"/>
      <c r="M41">
        <f t="shared" si="10"/>
        <v>0.31199642796223298</v>
      </c>
      <c r="N41">
        <f t="shared" si="11"/>
        <v>7.7509630072391603E-2</v>
      </c>
      <c r="V41" s="49" t="s">
        <v>220</v>
      </c>
      <c r="W41" s="50">
        <v>0</v>
      </c>
      <c r="X41" s="50">
        <v>0.17673189823874799</v>
      </c>
      <c r="Y41" s="52">
        <v>0.222441787287602</v>
      </c>
      <c r="Z41" s="51">
        <v>8.0772971921405593E-3</v>
      </c>
      <c r="AA41" s="90"/>
      <c r="AB41" s="92"/>
      <c r="AD41" s="20">
        <f t="shared" si="0"/>
        <v>30.668494152046801</v>
      </c>
      <c r="AE41" s="20">
        <f t="shared" si="4"/>
        <v>2.4613773239067899E-2</v>
      </c>
      <c r="AH41" s="49" t="s">
        <v>220</v>
      </c>
      <c r="AI41" s="50">
        <v>0</v>
      </c>
      <c r="AJ41" s="51">
        <v>0.18586278586278601</v>
      </c>
      <c r="AK41" s="50">
        <v>0.556438791732909</v>
      </c>
      <c r="AL41" s="52">
        <v>0.88249118683901295</v>
      </c>
      <c r="AM41" s="90"/>
      <c r="AN41" s="92"/>
      <c r="AP41" s="20">
        <f t="shared" si="1"/>
        <v>0.161412358133669</v>
      </c>
      <c r="AQ41" s="20">
        <f t="shared" si="5"/>
        <v>2.1077283372365301E-2</v>
      </c>
      <c r="AS41" s="60"/>
    </row>
    <row r="42" spans="1:45" ht="36" x14ac:dyDescent="0.3">
      <c r="A42" s="48" t="s">
        <v>221</v>
      </c>
      <c r="B42" s="50">
        <v>0</v>
      </c>
      <c r="C42" s="50">
        <v>0.51238738738738698</v>
      </c>
      <c r="D42" s="51">
        <v>7.6121794871794907E-2</v>
      </c>
      <c r="E42" s="50">
        <v>0.36910858226647703</v>
      </c>
      <c r="F42" s="50">
        <v>0.64987714987714995</v>
      </c>
      <c r="G42" s="52">
        <v>0.87247962247962296</v>
      </c>
      <c r="H42" s="50">
        <v>0.749267339628785</v>
      </c>
      <c r="I42" s="50">
        <v>0.75249837466332303</v>
      </c>
      <c r="J42" s="90"/>
      <c r="K42" s="92"/>
      <c r="M42">
        <f t="shared" si="10"/>
        <v>0.87247962247962296</v>
      </c>
      <c r="N42">
        <f t="shared" si="11"/>
        <v>7.6121794871794907E-2</v>
      </c>
      <c r="V42" s="48" t="s">
        <v>221</v>
      </c>
      <c r="W42" s="50">
        <v>0</v>
      </c>
      <c r="X42" s="50">
        <v>19.483011325782801</v>
      </c>
      <c r="Y42" s="52">
        <v>30.668494152046801</v>
      </c>
      <c r="Z42" s="51">
        <v>2.4613773239067899E-2</v>
      </c>
      <c r="AA42" s="90"/>
      <c r="AB42" s="92"/>
      <c r="AD42" s="20">
        <f t="shared" si="0"/>
        <v>0.601429472356527</v>
      </c>
      <c r="AE42" s="20">
        <f t="shared" si="4"/>
        <v>1.4157483762679701E-2</v>
      </c>
      <c r="AH42" s="48" t="s">
        <v>221</v>
      </c>
      <c r="AI42" s="50">
        <v>0</v>
      </c>
      <c r="AJ42" s="51">
        <v>2.1077283372365301E-2</v>
      </c>
      <c r="AK42" s="50">
        <v>0.15760059612518601</v>
      </c>
      <c r="AL42" s="52">
        <v>0.161412358133669</v>
      </c>
      <c r="AM42" s="90"/>
      <c r="AN42" s="92"/>
      <c r="AP42" s="20">
        <f t="shared" si="1"/>
        <v>0.480263157894737</v>
      </c>
      <c r="AQ42" s="20">
        <f t="shared" si="5"/>
        <v>5.2631578947368397E-2</v>
      </c>
      <c r="AS42" s="60"/>
    </row>
    <row r="43" spans="1:45" ht="40.799999999999997" x14ac:dyDescent="0.45">
      <c r="A43" s="49" t="s">
        <v>222</v>
      </c>
      <c r="B43" s="50">
        <v>0</v>
      </c>
      <c r="C43" s="50">
        <v>0.74330788804071202</v>
      </c>
      <c r="D43" s="51">
        <v>0.33103448275862102</v>
      </c>
      <c r="E43" s="50">
        <v>0.79505402160864302</v>
      </c>
      <c r="F43" s="52">
        <v>0.98062421972534297</v>
      </c>
      <c r="G43" s="50">
        <v>0.90083067092651803</v>
      </c>
      <c r="H43" s="50">
        <v>0.903527583527584</v>
      </c>
      <c r="I43" s="50">
        <v>0.77373094764744899</v>
      </c>
      <c r="J43" s="90"/>
      <c r="K43" s="92"/>
      <c r="M43">
        <f t="shared" si="10"/>
        <v>0.98062421972534297</v>
      </c>
      <c r="N43">
        <f t="shared" si="11"/>
        <v>0.33103448275862102</v>
      </c>
      <c r="V43" s="49" t="s">
        <v>222</v>
      </c>
      <c r="W43" s="50">
        <v>0</v>
      </c>
      <c r="X43" s="52">
        <v>0.601429472356527</v>
      </c>
      <c r="Y43" s="50">
        <v>0.55761072458849503</v>
      </c>
      <c r="Z43" s="51">
        <v>1.4157483762679701E-2</v>
      </c>
      <c r="AA43" s="90"/>
      <c r="AB43" s="92"/>
      <c r="AD43" s="20">
        <f t="shared" si="0"/>
        <v>0.42669753086419998</v>
      </c>
      <c r="AE43" s="20">
        <f t="shared" si="4"/>
        <v>9.4907407407406802E-2</v>
      </c>
      <c r="AH43" s="49" t="s">
        <v>222</v>
      </c>
      <c r="AI43" s="50">
        <v>0</v>
      </c>
      <c r="AJ43" s="50">
        <v>0.480263157894737</v>
      </c>
      <c r="AK43" s="52">
        <v>0.18421052631578899</v>
      </c>
      <c r="AL43" s="51">
        <v>5.2631578947368397E-2</v>
      </c>
      <c r="AM43" s="90"/>
      <c r="AN43" s="92"/>
      <c r="AP43" s="20">
        <f t="shared" si="1"/>
        <v>1.1346153846153899</v>
      </c>
      <c r="AQ43" s="20">
        <f t="shared" si="5"/>
        <v>0.31692307692307697</v>
      </c>
      <c r="AS43" s="60"/>
    </row>
    <row r="44" spans="1:45" ht="36" x14ac:dyDescent="0.3">
      <c r="A44" s="48" t="s">
        <v>223</v>
      </c>
      <c r="B44" s="50">
        <v>0</v>
      </c>
      <c r="C44" s="50">
        <v>0.27284345047923297</v>
      </c>
      <c r="D44" s="51">
        <v>0.144919593086209</v>
      </c>
      <c r="E44" s="50">
        <v>0.223144548857269</v>
      </c>
      <c r="F44" s="52">
        <v>0.32475098665664398</v>
      </c>
      <c r="G44" s="50">
        <v>0.24886547889742799</v>
      </c>
      <c r="H44" s="50">
        <v>0.30503505603848502</v>
      </c>
      <c r="I44" s="50">
        <v>0.18200140546101301</v>
      </c>
      <c r="J44" s="90"/>
      <c r="K44" s="92"/>
      <c r="M44">
        <f t="shared" si="10"/>
        <v>0.32475098665664398</v>
      </c>
      <c r="N44">
        <f t="shared" si="11"/>
        <v>0.144919593086209</v>
      </c>
      <c r="V44" s="48" t="s">
        <v>223</v>
      </c>
      <c r="W44" s="50">
        <v>0</v>
      </c>
      <c r="X44" s="52">
        <v>0.42669753086419998</v>
      </c>
      <c r="Y44" s="50">
        <v>0.105967078189302</v>
      </c>
      <c r="Z44" s="51">
        <v>9.4907407407406802E-2</v>
      </c>
      <c r="AA44" s="90"/>
      <c r="AB44" s="92"/>
      <c r="AD44" s="20">
        <f t="shared" si="0"/>
        <v>5.3376865671641802</v>
      </c>
      <c r="AE44" s="20">
        <f t="shared" si="4"/>
        <v>0.125647668393782</v>
      </c>
      <c r="AH44" s="48" t="s">
        <v>223</v>
      </c>
      <c r="AI44" s="50">
        <v>0</v>
      </c>
      <c r="AJ44" s="51">
        <v>0.31692307692307697</v>
      </c>
      <c r="AK44" s="50">
        <v>0.48494983277592002</v>
      </c>
      <c r="AL44" s="52">
        <v>1.1346153846153899</v>
      </c>
      <c r="AM44" s="90"/>
      <c r="AN44" s="92"/>
      <c r="AP44" s="20">
        <f t="shared" si="1"/>
        <v>0.35096153846153799</v>
      </c>
      <c r="AQ44" s="20">
        <f t="shared" si="5"/>
        <v>3.8461538461538498E-2</v>
      </c>
      <c r="AS44" s="60"/>
    </row>
    <row r="45" spans="1:45" ht="20.399999999999999" x14ac:dyDescent="0.45">
      <c r="A45" s="49" t="s">
        <v>224</v>
      </c>
      <c r="B45" s="50">
        <v>0</v>
      </c>
      <c r="C45" s="50">
        <v>0.17810891885959601</v>
      </c>
      <c r="D45" s="51">
        <v>7.9321361683375696E-2</v>
      </c>
      <c r="E45" s="50">
        <v>0.19050815214264599</v>
      </c>
      <c r="F45" s="52">
        <v>0.234973854566775</v>
      </c>
      <c r="G45" s="50">
        <v>0.215853994630955</v>
      </c>
      <c r="H45" s="50">
        <v>0.21650021969510799</v>
      </c>
      <c r="I45" s="50">
        <v>0.18539878937239199</v>
      </c>
      <c r="J45" s="90"/>
      <c r="K45" s="92"/>
      <c r="M45">
        <f t="shared" si="10"/>
        <v>0.234973854566775</v>
      </c>
      <c r="N45">
        <f t="shared" si="11"/>
        <v>7.9321361683375696E-2</v>
      </c>
      <c r="V45" s="49" t="s">
        <v>224</v>
      </c>
      <c r="W45" s="50">
        <v>0</v>
      </c>
      <c r="X45" s="52">
        <v>5.3376865671641802</v>
      </c>
      <c r="Y45" s="50">
        <v>4.9487951807228896</v>
      </c>
      <c r="Z45" s="51">
        <v>0.125647668393782</v>
      </c>
      <c r="AA45" s="90"/>
      <c r="AB45" s="92"/>
      <c r="AD45" s="20">
        <f t="shared" si="0"/>
        <v>1.4187301691366001</v>
      </c>
      <c r="AE45" s="20">
        <f t="shared" si="4"/>
        <v>0.112824198584378</v>
      </c>
      <c r="AH45" s="49" t="s">
        <v>224</v>
      </c>
      <c r="AI45" s="50">
        <v>0</v>
      </c>
      <c r="AJ45" s="52">
        <v>0.35096153846153799</v>
      </c>
      <c r="AK45" s="50">
        <v>0.134615384615385</v>
      </c>
      <c r="AL45" s="51">
        <v>3.8461538461538498E-2</v>
      </c>
      <c r="AM45" s="90"/>
      <c r="AN45" s="92"/>
      <c r="AP45" s="20">
        <f t="shared" si="1"/>
        <v>0.537467927970947</v>
      </c>
      <c r="AQ45" s="20">
        <f t="shared" si="5"/>
        <v>0.29324297946515498</v>
      </c>
      <c r="AS45" s="60"/>
    </row>
    <row r="46" spans="1:45" ht="54" customHeight="1" x14ac:dyDescent="0.3">
      <c r="A46" s="48" t="s">
        <v>225</v>
      </c>
      <c r="B46" s="50">
        <v>0</v>
      </c>
      <c r="C46" s="50">
        <v>2.40517347392337E-2</v>
      </c>
      <c r="D46" s="50">
        <v>8.9828960907456304E-2</v>
      </c>
      <c r="E46" s="50">
        <v>0.202864402322083</v>
      </c>
      <c r="F46" s="52">
        <v>0.254637650580952</v>
      </c>
      <c r="G46" s="51">
        <v>5.4349006293001904E-3</v>
      </c>
      <c r="H46" s="50">
        <v>1.7369750509775E-2</v>
      </c>
      <c r="I46" s="50">
        <v>3.7422425774324197E-2</v>
      </c>
      <c r="J46" s="90"/>
      <c r="K46" s="93"/>
      <c r="M46">
        <f t="shared" si="10"/>
        <v>0.254637650580952</v>
      </c>
      <c r="N46">
        <f t="shared" si="11"/>
        <v>5.4349006293001904E-3</v>
      </c>
      <c r="V46" s="48" t="s">
        <v>225</v>
      </c>
      <c r="W46" s="50">
        <v>0</v>
      </c>
      <c r="X46" s="52">
        <v>1.4187301691366001</v>
      </c>
      <c r="Y46" s="50">
        <v>0.81471235297197697</v>
      </c>
      <c r="Z46" s="51">
        <v>0.112824198584378</v>
      </c>
      <c r="AA46" s="90"/>
      <c r="AB46" s="93"/>
      <c r="AH46" s="48" t="s">
        <v>225</v>
      </c>
      <c r="AI46" s="50">
        <v>0</v>
      </c>
      <c r="AJ46" s="50">
        <v>0.35642271039453899</v>
      </c>
      <c r="AK46" s="51">
        <v>0.29324297946515498</v>
      </c>
      <c r="AL46" s="52">
        <v>0.537467927970947</v>
      </c>
      <c r="AM46" s="90"/>
      <c r="AN46" s="93"/>
      <c r="AS46" s="60"/>
    </row>
    <row r="47" spans="1:45" ht="15.6" x14ac:dyDescent="0.3">
      <c r="AS47" s="60"/>
    </row>
    <row r="48" spans="1:45" ht="15.6" x14ac:dyDescent="0.3">
      <c r="B48" s="55"/>
      <c r="AS48" s="60"/>
    </row>
    <row r="49" spans="1:45" ht="15.6" x14ac:dyDescent="0.3">
      <c r="B49" s="55"/>
      <c r="AS49" s="60"/>
    </row>
    <row r="50" spans="1:45" ht="15.6" x14ac:dyDescent="0.3">
      <c r="B50" s="55"/>
      <c r="AS50" s="60"/>
    </row>
    <row r="51" spans="1:45" ht="15.6" x14ac:dyDescent="0.3">
      <c r="B51" s="55"/>
      <c r="AS51" s="60"/>
    </row>
    <row r="52" spans="1:45" ht="15.6" x14ac:dyDescent="0.3">
      <c r="B52" s="55"/>
      <c r="AS52" s="60"/>
    </row>
    <row r="53" spans="1:45" ht="15.6" x14ac:dyDescent="0.3">
      <c r="B53" s="55"/>
      <c r="AS53" s="60"/>
    </row>
    <row r="54" spans="1:45" ht="15.6" x14ac:dyDescent="0.3">
      <c r="B54" s="55"/>
      <c r="AS54" s="60"/>
    </row>
    <row r="55" spans="1:45" ht="15.6" x14ac:dyDescent="0.3">
      <c r="B55" s="55"/>
      <c r="AS55" s="60"/>
    </row>
    <row r="56" spans="1:45" ht="23.4" x14ac:dyDescent="0.3">
      <c r="A56" s="48" t="s">
        <v>0</v>
      </c>
      <c r="B56" s="94" t="s">
        <v>1</v>
      </c>
      <c r="C56" s="95"/>
      <c r="D56" s="95"/>
      <c r="E56" s="95"/>
      <c r="F56" s="95"/>
      <c r="G56" s="95"/>
      <c r="AS56" s="60"/>
    </row>
    <row r="57" spans="1:45" ht="20.399999999999999" x14ac:dyDescent="0.45">
      <c r="A57" s="49" t="s">
        <v>15</v>
      </c>
      <c r="B57" s="102" t="s">
        <v>261</v>
      </c>
      <c r="C57" s="103"/>
      <c r="D57" s="103"/>
      <c r="E57" s="103"/>
      <c r="F57" s="103"/>
      <c r="G57" s="103"/>
      <c r="L57" s="37"/>
      <c r="AS57" s="60"/>
    </row>
    <row r="58" spans="1:45" ht="18" x14ac:dyDescent="0.3">
      <c r="A58" s="48" t="s">
        <v>247</v>
      </c>
      <c r="B58" s="56" t="s">
        <v>264</v>
      </c>
      <c r="C58" s="56" t="s">
        <v>265</v>
      </c>
      <c r="D58" s="56" t="s">
        <v>266</v>
      </c>
      <c r="E58" s="56" t="s">
        <v>267</v>
      </c>
      <c r="F58" s="98" t="s">
        <v>257</v>
      </c>
      <c r="G58" s="101" t="s">
        <v>258</v>
      </c>
      <c r="H58" s="37"/>
      <c r="K58" s="37"/>
      <c r="L58" s="37"/>
      <c r="AS58" s="60"/>
    </row>
    <row r="59" spans="1:45" ht="20.399999999999999" x14ac:dyDescent="0.45">
      <c r="A59" s="49" t="s">
        <v>216</v>
      </c>
      <c r="B59" s="50">
        <v>0</v>
      </c>
      <c r="C59" s="50">
        <v>0.90404929577464799</v>
      </c>
      <c r="D59" s="52">
        <v>0.96390845070422504</v>
      </c>
      <c r="E59" s="51">
        <v>0.56426056338028197</v>
      </c>
      <c r="F59" s="99"/>
      <c r="G59" s="101"/>
      <c r="H59" s="37"/>
      <c r="I59" s="20">
        <f>MAX(B59:E59)</f>
        <v>0.96390845070422504</v>
      </c>
      <c r="J59" s="20">
        <f>MIN(C59:E59)</f>
        <v>0.56426056338028197</v>
      </c>
      <c r="K59" s="37"/>
      <c r="L59" s="37"/>
      <c r="AS59" s="60"/>
    </row>
    <row r="60" spans="1:45" ht="18" x14ac:dyDescent="0.3">
      <c r="A60" s="48" t="s">
        <v>217</v>
      </c>
      <c r="B60" s="50">
        <v>0</v>
      </c>
      <c r="C60" s="51">
        <v>0.40327800134138198</v>
      </c>
      <c r="D60" s="52">
        <v>0.77660870435885498</v>
      </c>
      <c r="E60" s="50">
        <v>0.558513805876375</v>
      </c>
      <c r="F60" s="99"/>
      <c r="G60" s="101"/>
      <c r="H60" s="37"/>
      <c r="I60" s="20">
        <f t="shared" ref="I60:I123" si="12">MAX(B60:E60)</f>
        <v>0.77660870435885498</v>
      </c>
      <c r="J60" s="20">
        <f t="shared" ref="J60:J123" si="13">MIN(C60:E60)</f>
        <v>0.40327800134138198</v>
      </c>
      <c r="K60" s="37"/>
      <c r="L60" s="37"/>
      <c r="AS60" s="60"/>
    </row>
    <row r="61" spans="1:45" ht="20.399999999999999" x14ac:dyDescent="0.45">
      <c r="A61" s="49" t="s">
        <v>218</v>
      </c>
      <c r="B61" s="50">
        <v>0</v>
      </c>
      <c r="C61" s="51">
        <v>2.9140347414133402E-2</v>
      </c>
      <c r="D61" s="52">
        <v>9.40863619095859E-2</v>
      </c>
      <c r="E61" s="50">
        <v>4.9029917761603099E-2</v>
      </c>
      <c r="F61" s="99"/>
      <c r="G61" s="101"/>
      <c r="H61" s="37"/>
      <c r="I61" s="20">
        <f t="shared" si="12"/>
        <v>9.40863619095859E-2</v>
      </c>
      <c r="J61" s="20">
        <f t="shared" si="13"/>
        <v>2.9140347414133402E-2</v>
      </c>
      <c r="K61" s="37"/>
      <c r="L61" s="37"/>
      <c r="AS61" s="60"/>
    </row>
    <row r="62" spans="1:45" ht="18" x14ac:dyDescent="0.3">
      <c r="A62" s="48" t="s">
        <v>219</v>
      </c>
      <c r="B62" s="50">
        <v>0</v>
      </c>
      <c r="C62" s="51">
        <v>0.102354124335529</v>
      </c>
      <c r="D62" s="50">
        <v>0.13220930867026801</v>
      </c>
      <c r="E62" s="52">
        <v>0.191376855806386</v>
      </c>
      <c r="F62" s="99"/>
      <c r="G62" s="101"/>
      <c r="H62" s="37"/>
      <c r="I62" s="20">
        <f t="shared" si="12"/>
        <v>0.191376855806386</v>
      </c>
      <c r="J62" s="20">
        <f t="shared" si="13"/>
        <v>0.102354124335529</v>
      </c>
      <c r="K62" s="37"/>
      <c r="L62" s="37"/>
      <c r="AS62" s="60"/>
    </row>
    <row r="63" spans="1:45" ht="20.399999999999999" x14ac:dyDescent="0.45">
      <c r="A63" s="49" t="s">
        <v>220</v>
      </c>
      <c r="B63" s="50">
        <v>0</v>
      </c>
      <c r="C63" s="51">
        <v>0.103742728569861</v>
      </c>
      <c r="D63" s="52">
        <v>0.21264280820902401</v>
      </c>
      <c r="E63" s="50">
        <v>0.14563364228050599</v>
      </c>
      <c r="F63" s="99"/>
      <c r="G63" s="101"/>
      <c r="H63" s="37"/>
      <c r="I63" s="20">
        <f t="shared" si="12"/>
        <v>0.21264280820902401</v>
      </c>
      <c r="J63" s="20">
        <f t="shared" si="13"/>
        <v>0.103742728569861</v>
      </c>
      <c r="K63" s="37"/>
      <c r="L63" s="37"/>
      <c r="AS63" s="60"/>
    </row>
    <row r="64" spans="1:45" ht="18" x14ac:dyDescent="0.3">
      <c r="A64" s="48" t="s">
        <v>221</v>
      </c>
      <c r="B64" s="50">
        <v>0</v>
      </c>
      <c r="C64" s="51">
        <v>4.07691245512289E-2</v>
      </c>
      <c r="D64" s="52">
        <v>0.13163256267162701</v>
      </c>
      <c r="E64" s="50">
        <v>6.8595847384778294E-2</v>
      </c>
      <c r="F64" s="99"/>
      <c r="G64" s="101"/>
      <c r="H64" s="37"/>
      <c r="I64" s="20">
        <f t="shared" si="12"/>
        <v>0.13163256267162701</v>
      </c>
      <c r="J64" s="20">
        <f t="shared" si="13"/>
        <v>4.07691245512289E-2</v>
      </c>
      <c r="K64" s="37"/>
      <c r="L64" s="37"/>
      <c r="AS64" s="60"/>
    </row>
    <row r="65" spans="1:45" ht="20.399999999999999" x14ac:dyDescent="0.45">
      <c r="A65" s="49" t="s">
        <v>222</v>
      </c>
      <c r="B65" s="50">
        <v>0</v>
      </c>
      <c r="C65" s="51">
        <v>0.36159534245658598</v>
      </c>
      <c r="D65" s="52">
        <v>0.77910373325733795</v>
      </c>
      <c r="E65" s="50">
        <v>0.462271311867608</v>
      </c>
      <c r="F65" s="99"/>
      <c r="G65" s="101"/>
      <c r="H65" s="37"/>
      <c r="I65" s="20">
        <f t="shared" si="12"/>
        <v>0.77910373325733795</v>
      </c>
      <c r="J65" s="20">
        <f t="shared" si="13"/>
        <v>0.36159534245658598</v>
      </c>
      <c r="K65" s="37">
        <v>0</v>
      </c>
      <c r="L65" s="37"/>
      <c r="AS65" s="60"/>
    </row>
    <row r="66" spans="1:45" ht="18" customHeight="1" x14ac:dyDescent="0.3">
      <c r="A66" s="48" t="s">
        <v>223</v>
      </c>
      <c r="B66" s="50">
        <v>0</v>
      </c>
      <c r="C66" s="51">
        <v>0.15116932063774099</v>
      </c>
      <c r="D66" s="52">
        <v>0.24335832566117199</v>
      </c>
      <c r="E66" s="50">
        <v>0.200778113408493</v>
      </c>
      <c r="F66" s="99"/>
      <c r="G66" s="101"/>
      <c r="I66" s="20">
        <f t="shared" si="12"/>
        <v>0.24335832566117199</v>
      </c>
      <c r="J66" s="20">
        <f t="shared" si="13"/>
        <v>0.15116932063774099</v>
      </c>
      <c r="K66" s="37"/>
      <c r="L66" s="37"/>
      <c r="AS66" s="60"/>
    </row>
    <row r="67" spans="1:45" ht="20.399999999999999" x14ac:dyDescent="0.45">
      <c r="A67" s="49" t="s">
        <v>224</v>
      </c>
      <c r="B67" s="50">
        <v>0</v>
      </c>
      <c r="C67" s="51">
        <v>4.0833445111756503E-2</v>
      </c>
      <c r="D67" s="52">
        <v>8.7980916214781102E-2</v>
      </c>
      <c r="E67" s="50">
        <v>5.22023599962489E-2</v>
      </c>
      <c r="F67" s="99"/>
      <c r="G67" s="101"/>
      <c r="I67" s="20">
        <f t="shared" si="12"/>
        <v>8.7980916214781102E-2</v>
      </c>
      <c r="J67" s="20">
        <f t="shared" si="13"/>
        <v>4.0833445111756503E-2</v>
      </c>
      <c r="K67" s="37"/>
      <c r="L67" s="37"/>
    </row>
    <row r="68" spans="1:45" ht="36" x14ac:dyDescent="0.3">
      <c r="A68" s="48" t="s">
        <v>225</v>
      </c>
      <c r="B68" s="50">
        <v>0</v>
      </c>
      <c r="C68" s="50">
        <v>5.2586363978493603E-2</v>
      </c>
      <c r="D68" s="52">
        <v>9.8820979128689604E-2</v>
      </c>
      <c r="E68" s="51">
        <v>2.25292129458587E-2</v>
      </c>
      <c r="F68" s="100"/>
      <c r="G68" s="101"/>
      <c r="I68" s="20">
        <f t="shared" si="12"/>
        <v>9.8820979128689604E-2</v>
      </c>
      <c r="J68" s="20">
        <f t="shared" si="13"/>
        <v>2.25292129458587E-2</v>
      </c>
      <c r="K68" s="37"/>
      <c r="L68" s="37"/>
    </row>
    <row r="69" spans="1:45" x14ac:dyDescent="0.3">
      <c r="A69" s="53"/>
      <c r="B69" s="53"/>
      <c r="C69" s="54"/>
      <c r="D69" s="53"/>
      <c r="E69" s="53"/>
      <c r="F69" s="57"/>
      <c r="G69" s="101"/>
      <c r="I69" s="20">
        <f t="shared" si="12"/>
        <v>0</v>
      </c>
      <c r="J69" s="20">
        <f t="shared" si="13"/>
        <v>0</v>
      </c>
      <c r="K69" s="37"/>
      <c r="L69" s="37"/>
    </row>
    <row r="70" spans="1:45" ht="20.399999999999999" x14ac:dyDescent="0.45">
      <c r="A70" s="49" t="s">
        <v>216</v>
      </c>
      <c r="B70" s="50">
        <v>0</v>
      </c>
      <c r="C70" s="50">
        <v>0.90653495440729503</v>
      </c>
      <c r="D70" s="52">
        <v>0.98024316109422505</v>
      </c>
      <c r="E70" s="51">
        <v>0.74012158054711197</v>
      </c>
      <c r="F70" s="98" t="s">
        <v>260</v>
      </c>
      <c r="G70" s="101"/>
      <c r="I70" s="20">
        <f t="shared" si="12"/>
        <v>0.98024316109422505</v>
      </c>
      <c r="J70" s="20">
        <f t="shared" si="13"/>
        <v>0.74012158054711197</v>
      </c>
      <c r="K70" s="37"/>
      <c r="L70" s="37"/>
    </row>
    <row r="71" spans="1:45" ht="18" x14ac:dyDescent="0.3">
      <c r="A71" s="48" t="s">
        <v>217</v>
      </c>
      <c r="B71" s="50">
        <v>0</v>
      </c>
      <c r="C71" s="51">
        <v>0.41873643074250999</v>
      </c>
      <c r="D71" s="52">
        <v>0.87771359426093698</v>
      </c>
      <c r="E71" s="50">
        <v>0.73669416927426601</v>
      </c>
      <c r="F71" s="99"/>
      <c r="G71" s="101"/>
      <c r="I71" s="20">
        <f t="shared" si="12"/>
        <v>0.87771359426093698</v>
      </c>
      <c r="J71" s="20">
        <f t="shared" si="13"/>
        <v>0.41873643074250999</v>
      </c>
      <c r="K71" s="37"/>
      <c r="L71" s="37"/>
    </row>
    <row r="72" spans="1:45" ht="20.399999999999999" x14ac:dyDescent="0.45">
      <c r="A72" s="49" t="s">
        <v>218</v>
      </c>
      <c r="B72" s="50">
        <v>0</v>
      </c>
      <c r="C72" s="51">
        <v>8.0526923760440794E-2</v>
      </c>
      <c r="D72" s="52">
        <v>0.41743145414125299</v>
      </c>
      <c r="E72" s="50">
        <v>0.35312327135015498</v>
      </c>
      <c r="F72" s="99"/>
      <c r="G72" s="101"/>
      <c r="I72" s="20">
        <f t="shared" si="12"/>
        <v>0.41743145414125299</v>
      </c>
      <c r="J72" s="20">
        <f t="shared" si="13"/>
        <v>8.0526923760440794E-2</v>
      </c>
      <c r="K72" s="37"/>
      <c r="L72" s="37"/>
    </row>
    <row r="73" spans="1:45" ht="18" x14ac:dyDescent="0.3">
      <c r="A73" s="48" t="s">
        <v>219</v>
      </c>
      <c r="B73" s="50">
        <v>0</v>
      </c>
      <c r="C73" s="52">
        <v>0.12725665021000701</v>
      </c>
      <c r="D73" s="51">
        <v>1.9443798899992301E-2</v>
      </c>
      <c r="E73" s="50">
        <v>7.7731253275855006E-2</v>
      </c>
      <c r="F73" s="99"/>
      <c r="G73" s="101"/>
      <c r="I73" s="20">
        <f t="shared" si="12"/>
        <v>0.12725665021000701</v>
      </c>
      <c r="J73" s="20">
        <f t="shared" si="13"/>
        <v>1.9443798899992301E-2</v>
      </c>
      <c r="K73" s="37"/>
      <c r="L73" s="37"/>
    </row>
    <row r="74" spans="1:45" ht="20.399999999999999" x14ac:dyDescent="0.45">
      <c r="A74" s="49" t="s">
        <v>220</v>
      </c>
      <c r="B74" s="50">
        <v>0</v>
      </c>
      <c r="C74" s="51">
        <v>8.5025329280648404E-2</v>
      </c>
      <c r="D74" s="52">
        <v>0.203471893640292</v>
      </c>
      <c r="E74" s="50">
        <v>0.138551942090889</v>
      </c>
      <c r="F74" s="99"/>
      <c r="G74" s="101"/>
      <c r="I74" s="20">
        <f t="shared" si="12"/>
        <v>0.203471893640292</v>
      </c>
      <c r="J74" s="20">
        <f t="shared" si="13"/>
        <v>8.5025329280648404E-2</v>
      </c>
      <c r="K74" s="37"/>
      <c r="L74" s="37"/>
    </row>
    <row r="75" spans="1:45" ht="18" x14ac:dyDescent="0.3">
      <c r="A75" s="48" t="s">
        <v>221</v>
      </c>
      <c r="B75" s="50">
        <v>0</v>
      </c>
      <c r="C75" s="51">
        <v>0.14808006535947699</v>
      </c>
      <c r="D75" s="52">
        <v>0.76761006289308198</v>
      </c>
      <c r="E75" s="50">
        <v>0.64935446009389697</v>
      </c>
      <c r="F75" s="99"/>
      <c r="G75" s="101"/>
      <c r="I75" s="20">
        <f t="shared" si="12"/>
        <v>0.76761006289308198</v>
      </c>
      <c r="J75" s="20">
        <f t="shared" si="13"/>
        <v>0.14808006535947699</v>
      </c>
      <c r="K75" s="37"/>
      <c r="L75" s="37"/>
    </row>
    <row r="76" spans="1:45" ht="20.399999999999999" x14ac:dyDescent="0.45">
      <c r="A76" s="49" t="s">
        <v>222</v>
      </c>
      <c r="B76" s="50">
        <v>0</v>
      </c>
      <c r="C76" s="51">
        <v>0.37221894937391098</v>
      </c>
      <c r="D76" s="52">
        <v>0.92361481797800804</v>
      </c>
      <c r="E76" s="50">
        <v>0.76722470548819999</v>
      </c>
      <c r="F76" s="99"/>
      <c r="G76" s="101"/>
      <c r="I76" s="20">
        <f t="shared" si="12"/>
        <v>0.92361481797800804</v>
      </c>
      <c r="J76" s="20">
        <f t="shared" si="13"/>
        <v>0.37221894937391098</v>
      </c>
      <c r="K76" s="37"/>
      <c r="L76" s="37"/>
    </row>
    <row r="77" spans="1:45" ht="18" customHeight="1" x14ac:dyDescent="0.3">
      <c r="A77" s="48" t="s">
        <v>223</v>
      </c>
      <c r="B77" s="50">
        <v>0</v>
      </c>
      <c r="C77" s="51">
        <v>0.124991152000031</v>
      </c>
      <c r="D77" s="52">
        <v>0.193278546284297</v>
      </c>
      <c r="E77" s="50">
        <v>0.143748065295004</v>
      </c>
      <c r="F77" s="99"/>
      <c r="G77" s="101"/>
      <c r="I77" s="20">
        <f t="shared" si="12"/>
        <v>0.193278546284297</v>
      </c>
      <c r="J77" s="20">
        <f t="shared" si="13"/>
        <v>0.124991152000031</v>
      </c>
      <c r="K77" s="37"/>
      <c r="L77" s="37"/>
    </row>
    <row r="78" spans="1:45" ht="20.399999999999999" x14ac:dyDescent="0.45">
      <c r="A78" s="49" t="s">
        <v>224</v>
      </c>
      <c r="B78" s="50">
        <v>0</v>
      </c>
      <c r="C78" s="51">
        <v>5.8305878102702803E-2</v>
      </c>
      <c r="D78" s="52">
        <v>0.144678751797719</v>
      </c>
      <c r="E78" s="50">
        <v>0.120181173556105</v>
      </c>
      <c r="F78" s="99"/>
      <c r="G78" s="101"/>
      <c r="I78" s="20">
        <f t="shared" si="12"/>
        <v>0.144678751797719</v>
      </c>
      <c r="J78" s="20">
        <f t="shared" si="13"/>
        <v>5.8305878102702803E-2</v>
      </c>
      <c r="K78" s="37"/>
      <c r="L78" s="37"/>
    </row>
    <row r="79" spans="1:45" ht="36" x14ac:dyDescent="0.3">
      <c r="A79" s="48" t="s">
        <v>225</v>
      </c>
      <c r="B79" s="50">
        <v>0</v>
      </c>
      <c r="C79" s="51">
        <v>1.0487074322820299E-3</v>
      </c>
      <c r="D79" s="50">
        <v>3.2438954952492299E-2</v>
      </c>
      <c r="E79" s="52">
        <v>8.7447736127526196E-2</v>
      </c>
      <c r="F79" s="100"/>
      <c r="G79" s="101"/>
      <c r="I79" s="20">
        <f t="shared" si="12"/>
        <v>8.7447736127526196E-2</v>
      </c>
      <c r="J79" s="20">
        <f t="shared" si="13"/>
        <v>1.0487074322820299E-3</v>
      </c>
      <c r="K79" s="37"/>
      <c r="L79" s="37"/>
    </row>
    <row r="80" spans="1:45" x14ac:dyDescent="0.3">
      <c r="A80" s="53"/>
      <c r="B80" s="53"/>
      <c r="C80" s="54"/>
      <c r="D80" s="53"/>
      <c r="E80" s="53"/>
      <c r="F80" s="57"/>
      <c r="G80" s="58"/>
      <c r="I80" s="20">
        <f t="shared" si="12"/>
        <v>0</v>
      </c>
      <c r="J80" s="20">
        <f t="shared" si="13"/>
        <v>0</v>
      </c>
      <c r="K80" s="37"/>
      <c r="L80" s="37"/>
    </row>
    <row r="81" spans="1:12" ht="20.399999999999999" x14ac:dyDescent="0.45">
      <c r="A81" s="49" t="s">
        <v>216</v>
      </c>
      <c r="B81" s="50">
        <v>0</v>
      </c>
      <c r="C81" s="50">
        <v>0.90895632864544795</v>
      </c>
      <c r="D81" s="52">
        <v>0.98001480384900097</v>
      </c>
      <c r="E81" s="51">
        <v>0.73723168023686203</v>
      </c>
      <c r="F81" s="90" t="s">
        <v>257</v>
      </c>
      <c r="G81" s="91" t="s">
        <v>259</v>
      </c>
      <c r="I81" s="20">
        <f t="shared" si="12"/>
        <v>0.98001480384900097</v>
      </c>
      <c r="J81" s="20">
        <f t="shared" si="13"/>
        <v>0.73723168023686203</v>
      </c>
      <c r="K81" s="37"/>
      <c r="L81" s="37"/>
    </row>
    <row r="82" spans="1:12" ht="18" x14ac:dyDescent="0.3">
      <c r="A82" s="48" t="s">
        <v>217</v>
      </c>
      <c r="B82" s="50">
        <v>0</v>
      </c>
      <c r="C82" s="51">
        <v>0.43379507243311799</v>
      </c>
      <c r="D82" s="52">
        <v>0.87630016031656399</v>
      </c>
      <c r="E82" s="50">
        <v>0.73376615546108703</v>
      </c>
      <c r="F82" s="90"/>
      <c r="G82" s="92"/>
      <c r="I82" s="20">
        <f t="shared" si="12"/>
        <v>0.87630016031656399</v>
      </c>
      <c r="J82" s="20">
        <f t="shared" si="13"/>
        <v>0.43379507243311799</v>
      </c>
      <c r="K82" s="37"/>
      <c r="L82" s="37"/>
    </row>
    <row r="83" spans="1:12" ht="20.399999999999999" x14ac:dyDescent="0.45">
      <c r="A83" s="49" t="s">
        <v>218</v>
      </c>
      <c r="B83" s="50">
        <v>0</v>
      </c>
      <c r="C83" s="51">
        <v>3.54258121158912E-2</v>
      </c>
      <c r="D83" s="52">
        <v>0.36682624612785097</v>
      </c>
      <c r="E83" s="50">
        <v>0.347419592179945</v>
      </c>
      <c r="F83" s="90"/>
      <c r="G83" s="92"/>
      <c r="I83" s="20">
        <f t="shared" si="12"/>
        <v>0.36682624612785097</v>
      </c>
      <c r="J83" s="20">
        <f t="shared" si="13"/>
        <v>3.54258121158912E-2</v>
      </c>
      <c r="K83" s="37"/>
      <c r="L83" s="37"/>
    </row>
    <row r="84" spans="1:12" ht="18" x14ac:dyDescent="0.3">
      <c r="A84" s="48" t="s">
        <v>219</v>
      </c>
      <c r="B84" s="50">
        <v>0</v>
      </c>
      <c r="C84" s="51">
        <v>6.0097884560935101E-2</v>
      </c>
      <c r="D84" s="52">
        <v>9.5338124193845603E-2</v>
      </c>
      <c r="E84" s="50">
        <v>7.9831826781585097E-2</v>
      </c>
      <c r="F84" s="90"/>
      <c r="G84" s="92"/>
      <c r="I84" s="20">
        <f t="shared" si="12"/>
        <v>9.5338124193845603E-2</v>
      </c>
      <c r="J84" s="20">
        <f t="shared" si="13"/>
        <v>6.0097884560935101E-2</v>
      </c>
      <c r="K84" s="37"/>
      <c r="L84" s="37"/>
    </row>
    <row r="85" spans="1:12" ht="20.399999999999999" x14ac:dyDescent="0.45">
      <c r="A85" s="49" t="s">
        <v>220</v>
      </c>
      <c r="B85" s="50">
        <v>0</v>
      </c>
      <c r="C85" s="51">
        <v>0.109376759902384</v>
      </c>
      <c r="D85" s="52">
        <v>0.213920944628856</v>
      </c>
      <c r="E85" s="50">
        <v>0.141667745575878</v>
      </c>
      <c r="F85" s="90"/>
      <c r="G85" s="92"/>
      <c r="I85" s="20">
        <f t="shared" si="12"/>
        <v>0.213920944628856</v>
      </c>
      <c r="J85" s="20">
        <f t="shared" si="13"/>
        <v>0.109376759902384</v>
      </c>
      <c r="K85" s="37"/>
      <c r="L85" s="37"/>
    </row>
    <row r="86" spans="1:12" ht="18" x14ac:dyDescent="0.3">
      <c r="A86" s="48" t="s">
        <v>221</v>
      </c>
      <c r="B86" s="50">
        <v>0</v>
      </c>
      <c r="C86" s="51">
        <v>6.7429812834224806E-2</v>
      </c>
      <c r="D86" s="52">
        <v>0.69822041166380799</v>
      </c>
      <c r="E86" s="50">
        <v>0.66128161011523701</v>
      </c>
      <c r="F86" s="90"/>
      <c r="G86" s="92"/>
      <c r="I86" s="20">
        <f t="shared" si="12"/>
        <v>0.69822041166380799</v>
      </c>
      <c r="J86" s="20">
        <f t="shared" si="13"/>
        <v>6.7429812834224806E-2</v>
      </c>
      <c r="K86" s="37"/>
      <c r="L86" s="37"/>
    </row>
    <row r="87" spans="1:12" ht="20.399999999999999" x14ac:dyDescent="0.45">
      <c r="A87" s="49" t="s">
        <v>222</v>
      </c>
      <c r="B87" s="50">
        <v>0</v>
      </c>
      <c r="C87" s="51">
        <v>0.48371790971425899</v>
      </c>
      <c r="D87" s="52">
        <v>0.94057703807056003</v>
      </c>
      <c r="E87" s="50">
        <v>0.76598268524180602</v>
      </c>
      <c r="F87" s="90"/>
      <c r="G87" s="92"/>
      <c r="I87" s="20">
        <f t="shared" si="12"/>
        <v>0.94057703807056003</v>
      </c>
      <c r="J87" s="20">
        <f t="shared" si="13"/>
        <v>0.48371790971425899</v>
      </c>
      <c r="K87" s="37"/>
      <c r="L87" s="37"/>
    </row>
    <row r="88" spans="1:12" ht="18" customHeight="1" x14ac:dyDescent="0.3">
      <c r="A88" s="48" t="s">
        <v>223</v>
      </c>
      <c r="B88" s="50">
        <v>0</v>
      </c>
      <c r="C88" s="51">
        <v>0.134793615232744</v>
      </c>
      <c r="D88" s="52">
        <v>0.19454870940747801</v>
      </c>
      <c r="E88" s="50">
        <v>0.142447361865044</v>
      </c>
      <c r="F88" s="90"/>
      <c r="G88" s="92"/>
      <c r="I88" s="20">
        <f t="shared" si="12"/>
        <v>0.19454870940747801</v>
      </c>
      <c r="J88" s="20">
        <f t="shared" si="13"/>
        <v>0.134793615232744</v>
      </c>
      <c r="K88" s="37"/>
      <c r="L88" s="37"/>
    </row>
    <row r="89" spans="1:12" ht="20.399999999999999" x14ac:dyDescent="0.45">
      <c r="A89" s="49" t="s">
        <v>224</v>
      </c>
      <c r="B89" s="50">
        <v>0</v>
      </c>
      <c r="C89" s="51">
        <v>8.2082587916201002E-2</v>
      </c>
      <c r="D89" s="52">
        <v>0.15960748169319</v>
      </c>
      <c r="E89" s="50">
        <v>0.12998038700032599</v>
      </c>
      <c r="F89" s="90"/>
      <c r="G89" s="92"/>
      <c r="I89" s="20">
        <f t="shared" si="12"/>
        <v>0.15960748169319</v>
      </c>
      <c r="J89" s="20">
        <f t="shared" si="13"/>
        <v>8.2082587916201002E-2</v>
      </c>
      <c r="K89" s="37"/>
      <c r="L89" s="37"/>
    </row>
    <row r="90" spans="1:12" ht="36" x14ac:dyDescent="0.3">
      <c r="A90" s="48" t="s">
        <v>225</v>
      </c>
      <c r="B90" s="50">
        <v>0</v>
      </c>
      <c r="C90" s="52">
        <v>0.103854431861355</v>
      </c>
      <c r="D90" s="51">
        <v>6.2899957459279496E-2</v>
      </c>
      <c r="E90" s="50">
        <v>7.8808360415150797E-2</v>
      </c>
      <c r="F90" s="90"/>
      <c r="G90" s="92"/>
      <c r="I90" s="20">
        <f t="shared" si="12"/>
        <v>0.103854431861355</v>
      </c>
      <c r="J90" s="20">
        <f t="shared" si="13"/>
        <v>6.2899957459279496E-2</v>
      </c>
      <c r="K90" s="37"/>
      <c r="L90" s="37"/>
    </row>
    <row r="91" spans="1:12" x14ac:dyDescent="0.3">
      <c r="A91" s="53"/>
      <c r="B91" s="53"/>
      <c r="C91" s="53"/>
      <c r="D91" s="53"/>
      <c r="E91" s="53"/>
      <c r="F91" s="57"/>
      <c r="G91" s="92"/>
      <c r="I91" s="20">
        <f t="shared" si="12"/>
        <v>0</v>
      </c>
      <c r="J91" s="20">
        <f t="shared" si="13"/>
        <v>0</v>
      </c>
      <c r="K91" s="37"/>
      <c r="L91" s="37"/>
    </row>
    <row r="92" spans="1:12" ht="20.399999999999999" x14ac:dyDescent="0.45">
      <c r="A92" s="49" t="s">
        <v>216</v>
      </c>
      <c r="B92" s="50">
        <v>0</v>
      </c>
      <c r="C92" s="50">
        <v>0.905829596412556</v>
      </c>
      <c r="D92" s="52">
        <v>0.98056801195814602</v>
      </c>
      <c r="E92" s="51">
        <v>0.73841554559043399</v>
      </c>
      <c r="F92" s="90" t="s">
        <v>260</v>
      </c>
      <c r="G92" s="92"/>
      <c r="I92" s="20">
        <f t="shared" si="12"/>
        <v>0.98056801195814602</v>
      </c>
      <c r="J92" s="20">
        <f t="shared" si="13"/>
        <v>0.73841554559043399</v>
      </c>
      <c r="K92" s="37"/>
      <c r="L92" s="37"/>
    </row>
    <row r="93" spans="1:12" ht="18" x14ac:dyDescent="0.3">
      <c r="A93" s="48" t="s">
        <v>217</v>
      </c>
      <c r="B93" s="50">
        <v>0</v>
      </c>
      <c r="C93" s="51">
        <v>0.41434977578475302</v>
      </c>
      <c r="D93" s="52">
        <v>0.87972428254663204</v>
      </c>
      <c r="E93" s="50">
        <v>0.73496563424445804</v>
      </c>
      <c r="F93" s="90"/>
      <c r="G93" s="92"/>
      <c r="I93" s="20">
        <f t="shared" si="12"/>
        <v>0.87972428254663204</v>
      </c>
      <c r="J93" s="20">
        <f t="shared" si="13"/>
        <v>0.41434977578475302</v>
      </c>
      <c r="K93" s="37"/>
      <c r="L93" s="37"/>
    </row>
    <row r="94" spans="1:12" ht="20.399999999999999" x14ac:dyDescent="0.45">
      <c r="A94" s="49" t="s">
        <v>218</v>
      </c>
      <c r="B94" s="50">
        <v>0</v>
      </c>
      <c r="C94" s="51">
        <v>6.9073748902546001E-2</v>
      </c>
      <c r="D94" s="52">
        <v>0.42438749647986501</v>
      </c>
      <c r="E94" s="50">
        <v>0.35279062434307301</v>
      </c>
      <c r="F94" s="90"/>
      <c r="G94" s="92"/>
      <c r="I94" s="20">
        <f t="shared" si="12"/>
        <v>0.42438749647986501</v>
      </c>
      <c r="J94" s="20">
        <f t="shared" si="13"/>
        <v>6.9073748902546001E-2</v>
      </c>
      <c r="K94" s="37"/>
      <c r="L94" s="37"/>
    </row>
    <row r="95" spans="1:12" ht="18" x14ac:dyDescent="0.3">
      <c r="A95" s="48" t="s">
        <v>219</v>
      </c>
      <c r="B95" s="50">
        <v>0</v>
      </c>
      <c r="C95" s="52">
        <v>0.12300402748163899</v>
      </c>
      <c r="D95" s="51">
        <v>2.4110218140069001E-2</v>
      </c>
      <c r="E95" s="50">
        <v>8.3275053304903895E-2</v>
      </c>
      <c r="F95" s="90"/>
      <c r="G95" s="92"/>
      <c r="I95" s="20">
        <f t="shared" si="12"/>
        <v>0.12300402748163899</v>
      </c>
      <c r="J95" s="20">
        <f t="shared" si="13"/>
        <v>2.4110218140069001E-2</v>
      </c>
      <c r="K95" s="37"/>
      <c r="L95" s="37"/>
    </row>
    <row r="96" spans="1:12" ht="20.399999999999999" x14ac:dyDescent="0.45">
      <c r="A96" s="49" t="s">
        <v>220</v>
      </c>
      <c r="B96" s="50">
        <v>0</v>
      </c>
      <c r="C96" s="51">
        <v>8.6349829431281902E-2</v>
      </c>
      <c r="D96" s="52">
        <v>0.202684538786749</v>
      </c>
      <c r="E96" s="50">
        <v>0.13714419563336699</v>
      </c>
      <c r="F96" s="90"/>
      <c r="G96" s="92"/>
      <c r="I96" s="20">
        <f t="shared" si="12"/>
        <v>0.202684538786749</v>
      </c>
      <c r="J96" s="20">
        <f t="shared" si="13"/>
        <v>8.6349829431281902E-2</v>
      </c>
      <c r="K96" s="37"/>
      <c r="L96" s="37"/>
    </row>
    <row r="97" spans="1:11" ht="18" x14ac:dyDescent="0.3">
      <c r="A97" s="48" t="s">
        <v>221</v>
      </c>
      <c r="B97" s="50">
        <v>0</v>
      </c>
      <c r="C97" s="51">
        <v>0.13147560160427799</v>
      </c>
      <c r="D97" s="52">
        <v>0.80778301886792403</v>
      </c>
      <c r="E97" s="50">
        <v>0.67150488156209998</v>
      </c>
      <c r="F97" s="90"/>
      <c r="G97" s="92"/>
      <c r="I97" s="20">
        <f t="shared" si="12"/>
        <v>0.80778301886792403</v>
      </c>
      <c r="J97" s="20">
        <f t="shared" si="13"/>
        <v>0.13147560160427799</v>
      </c>
      <c r="K97" s="37"/>
    </row>
    <row r="98" spans="1:11" ht="20.399999999999999" x14ac:dyDescent="0.45">
      <c r="A98" s="49" t="s">
        <v>222</v>
      </c>
      <c r="B98" s="50">
        <v>0</v>
      </c>
      <c r="C98" s="51">
        <v>0.37657292920450802</v>
      </c>
      <c r="D98" s="52">
        <v>0.92590866728797805</v>
      </c>
      <c r="E98" s="50">
        <v>0.76335990431170797</v>
      </c>
      <c r="F98" s="90"/>
      <c r="G98" s="92"/>
      <c r="I98" s="20">
        <f t="shared" si="12"/>
        <v>0.92590866728797805</v>
      </c>
      <c r="J98" s="20">
        <f t="shared" si="13"/>
        <v>0.37657292920450802</v>
      </c>
      <c r="K98" s="37"/>
    </row>
    <row r="99" spans="1:11" ht="18" customHeight="1" x14ac:dyDescent="0.3">
      <c r="A99" s="48" t="s">
        <v>223</v>
      </c>
      <c r="B99" s="50">
        <v>0</v>
      </c>
      <c r="C99" s="51">
        <v>0.125092824654228</v>
      </c>
      <c r="D99" s="52">
        <v>0.18895536479859701</v>
      </c>
      <c r="E99" s="50">
        <v>0.14040907405467501</v>
      </c>
      <c r="F99" s="90"/>
      <c r="G99" s="92"/>
      <c r="I99" s="20">
        <f t="shared" si="12"/>
        <v>0.18895536479859701</v>
      </c>
      <c r="J99" s="20">
        <f t="shared" si="13"/>
        <v>0.125092824654228</v>
      </c>
      <c r="K99" s="37"/>
    </row>
    <row r="100" spans="1:11" ht="20.399999999999999" x14ac:dyDescent="0.45">
      <c r="A100" s="49" t="s">
        <v>224</v>
      </c>
      <c r="B100" s="50">
        <v>0</v>
      </c>
      <c r="C100" s="51">
        <v>6.1110519213012401E-2</v>
      </c>
      <c r="D100" s="52">
        <v>0.15025710828796099</v>
      </c>
      <c r="E100" s="50">
        <v>0.123878580962865</v>
      </c>
      <c r="F100" s="90"/>
      <c r="G100" s="92"/>
      <c r="I100" s="20">
        <f t="shared" si="12"/>
        <v>0.15025710828796099</v>
      </c>
      <c r="J100" s="20">
        <f t="shared" si="13"/>
        <v>6.1110519213012401E-2</v>
      </c>
      <c r="K100" s="37"/>
    </row>
    <row r="101" spans="1:11" ht="36" x14ac:dyDescent="0.3">
      <c r="A101" s="48" t="s">
        <v>225</v>
      </c>
      <c r="B101" s="50">
        <v>0</v>
      </c>
      <c r="C101" s="51">
        <v>1.35668128680371E-2</v>
      </c>
      <c r="D101" s="50">
        <v>3.53622637174403E-2</v>
      </c>
      <c r="E101" s="52">
        <v>9.0889585552613505E-2</v>
      </c>
      <c r="F101" s="90"/>
      <c r="G101" s="93"/>
      <c r="I101" s="20">
        <f t="shared" si="12"/>
        <v>9.0889585552613505E-2</v>
      </c>
      <c r="J101" s="20">
        <f t="shared" si="13"/>
        <v>1.35668128680371E-2</v>
      </c>
      <c r="K101" s="37"/>
    </row>
    <row r="102" spans="1:11" x14ac:dyDescent="0.3">
      <c r="I102" s="20">
        <f t="shared" si="12"/>
        <v>0</v>
      </c>
      <c r="J102" s="20">
        <f t="shared" si="13"/>
        <v>0</v>
      </c>
      <c r="K102" s="37"/>
    </row>
    <row r="103" spans="1:11" x14ac:dyDescent="0.3">
      <c r="I103" s="20">
        <f t="shared" si="12"/>
        <v>0</v>
      </c>
      <c r="J103" s="20">
        <f t="shared" si="13"/>
        <v>0</v>
      </c>
      <c r="K103" s="37"/>
    </row>
    <row r="104" spans="1:11" x14ac:dyDescent="0.3">
      <c r="I104" s="20">
        <f t="shared" si="12"/>
        <v>0</v>
      </c>
      <c r="J104" s="20">
        <f t="shared" si="13"/>
        <v>0</v>
      </c>
      <c r="K104" s="37"/>
    </row>
    <row r="105" spans="1:11" x14ac:dyDescent="0.3">
      <c r="I105" s="20">
        <f t="shared" si="12"/>
        <v>0</v>
      </c>
      <c r="J105" s="20">
        <f t="shared" si="13"/>
        <v>0</v>
      </c>
    </row>
    <row r="106" spans="1:11" ht="23.4" x14ac:dyDescent="0.3">
      <c r="A106" s="48" t="s">
        <v>0</v>
      </c>
      <c r="B106" s="94" t="s">
        <v>1</v>
      </c>
      <c r="C106" s="95"/>
      <c r="D106" s="95"/>
      <c r="E106" s="95"/>
      <c r="F106" s="95"/>
      <c r="G106" s="95"/>
      <c r="I106" s="20">
        <f t="shared" si="12"/>
        <v>0</v>
      </c>
      <c r="J106" s="20">
        <f t="shared" si="13"/>
        <v>0</v>
      </c>
    </row>
    <row r="107" spans="1:11" ht="20.399999999999999" x14ac:dyDescent="0.45">
      <c r="A107" s="49" t="s">
        <v>15</v>
      </c>
      <c r="B107" s="102" t="s">
        <v>262</v>
      </c>
      <c r="C107" s="103"/>
      <c r="D107" s="103"/>
      <c r="E107" s="103"/>
      <c r="F107" s="103"/>
      <c r="G107" s="103"/>
      <c r="I107" s="20">
        <f t="shared" si="12"/>
        <v>0</v>
      </c>
      <c r="J107" s="20">
        <f t="shared" si="13"/>
        <v>0</v>
      </c>
    </row>
    <row r="108" spans="1:11" ht="18" customHeight="1" x14ac:dyDescent="0.3">
      <c r="A108" s="48" t="s">
        <v>247</v>
      </c>
      <c r="B108" s="56" t="s">
        <v>268</v>
      </c>
      <c r="C108" s="56" t="s">
        <v>269</v>
      </c>
      <c r="D108" s="56" t="s">
        <v>270</v>
      </c>
      <c r="E108" s="56" t="s">
        <v>271</v>
      </c>
      <c r="F108" s="98" t="s">
        <v>257</v>
      </c>
      <c r="G108" s="101" t="s">
        <v>258</v>
      </c>
      <c r="I108" s="20">
        <f t="shared" si="12"/>
        <v>0</v>
      </c>
      <c r="J108" s="20">
        <f t="shared" si="13"/>
        <v>0</v>
      </c>
    </row>
    <row r="109" spans="1:11" ht="20.399999999999999" x14ac:dyDescent="0.45">
      <c r="A109" s="49" t="s">
        <v>216</v>
      </c>
      <c r="B109" s="50">
        <v>0</v>
      </c>
      <c r="C109" s="50">
        <v>0.87023593466424698</v>
      </c>
      <c r="D109" s="52">
        <v>0.91651542649727802</v>
      </c>
      <c r="E109" s="51">
        <v>0.59709618874773096</v>
      </c>
      <c r="F109" s="99"/>
      <c r="G109" s="101"/>
      <c r="I109" s="20">
        <f t="shared" si="12"/>
        <v>0.91651542649727802</v>
      </c>
      <c r="J109" s="20">
        <f t="shared" si="13"/>
        <v>0.59709618874773096</v>
      </c>
    </row>
    <row r="110" spans="1:11" ht="18" x14ac:dyDescent="0.3">
      <c r="A110" s="48" t="s">
        <v>217</v>
      </c>
      <c r="B110" s="50">
        <v>0</v>
      </c>
      <c r="C110" s="50">
        <v>0.68164943424463298</v>
      </c>
      <c r="D110" s="52">
        <v>0.83632363046887404</v>
      </c>
      <c r="E110" s="51">
        <v>0.54355462336743299</v>
      </c>
      <c r="F110" s="99"/>
      <c r="G110" s="101"/>
      <c r="I110" s="20">
        <f t="shared" si="12"/>
        <v>0.83632363046887404</v>
      </c>
      <c r="J110" s="20">
        <f t="shared" si="13"/>
        <v>0.54355462336743299</v>
      </c>
    </row>
    <row r="111" spans="1:11" ht="20.399999999999999" x14ac:dyDescent="0.45">
      <c r="A111" s="49" t="s">
        <v>218</v>
      </c>
      <c r="B111" s="50">
        <v>0</v>
      </c>
      <c r="C111" s="52">
        <v>0.15872093023255801</v>
      </c>
      <c r="D111" s="51">
        <v>6.9223156853043005E-2</v>
      </c>
      <c r="E111" s="50">
        <v>7.0921406822293906E-2</v>
      </c>
      <c r="F111" s="99"/>
      <c r="G111" s="101"/>
      <c r="I111" s="20">
        <f t="shared" si="12"/>
        <v>0.15872093023255801</v>
      </c>
      <c r="J111" s="20">
        <f t="shared" si="13"/>
        <v>6.9223156853043005E-2</v>
      </c>
    </row>
    <row r="112" spans="1:11" ht="18" x14ac:dyDescent="0.3">
      <c r="A112" s="48" t="s">
        <v>219</v>
      </c>
      <c r="B112" s="50">
        <v>0</v>
      </c>
      <c r="C112" s="51">
        <v>5.3504634899983498E-3</v>
      </c>
      <c r="D112" s="52">
        <v>0.27573306370070799</v>
      </c>
      <c r="E112" s="50">
        <v>0.16016656191074799</v>
      </c>
      <c r="F112" s="99"/>
      <c r="G112" s="101"/>
      <c r="I112" s="20">
        <f t="shared" si="12"/>
        <v>0.27573306370070799</v>
      </c>
      <c r="J112" s="20">
        <f t="shared" si="13"/>
        <v>5.3504634899983498E-3</v>
      </c>
    </row>
    <row r="113" spans="1:10" ht="20.399999999999999" x14ac:dyDescent="0.45">
      <c r="A113" s="49" t="s">
        <v>220</v>
      </c>
      <c r="B113" s="50">
        <v>0</v>
      </c>
      <c r="C113" s="50">
        <v>0.19907480288825399</v>
      </c>
      <c r="D113" s="52">
        <v>0.27819909379724</v>
      </c>
      <c r="E113" s="51">
        <v>0.16165949249865399</v>
      </c>
      <c r="F113" s="99"/>
      <c r="G113" s="101"/>
      <c r="I113" s="20">
        <f t="shared" si="12"/>
        <v>0.27819909379724</v>
      </c>
      <c r="J113" s="20">
        <f t="shared" si="13"/>
        <v>0.16165949249865399</v>
      </c>
    </row>
    <row r="114" spans="1:10" ht="18" x14ac:dyDescent="0.3">
      <c r="A114" s="48" t="s">
        <v>221</v>
      </c>
      <c r="B114" s="50">
        <v>0</v>
      </c>
      <c r="C114" s="52">
        <v>0.23253833049403799</v>
      </c>
      <c r="D114" s="51">
        <v>0.10141723150531</v>
      </c>
      <c r="E114" s="50">
        <v>0.10390529789978301</v>
      </c>
      <c r="F114" s="99"/>
      <c r="G114" s="101"/>
      <c r="I114" s="20">
        <f t="shared" si="12"/>
        <v>0.23253833049403799</v>
      </c>
      <c r="J114" s="20">
        <f t="shared" si="13"/>
        <v>0.10141723150531</v>
      </c>
    </row>
    <row r="115" spans="1:10" ht="20.399999999999999" x14ac:dyDescent="0.45">
      <c r="A115" s="49" t="s">
        <v>222</v>
      </c>
      <c r="B115" s="50">
        <v>0</v>
      </c>
      <c r="C115" s="50">
        <v>0.78456545530020005</v>
      </c>
      <c r="D115" s="52">
        <v>0.81024708297435599</v>
      </c>
      <c r="E115" s="51">
        <v>0.514881364969342</v>
      </c>
      <c r="F115" s="99"/>
      <c r="G115" s="101"/>
      <c r="I115" s="20">
        <f t="shared" si="12"/>
        <v>0.81024708297435599</v>
      </c>
      <c r="J115" s="20">
        <f t="shared" si="13"/>
        <v>0.514881364969342</v>
      </c>
    </row>
    <row r="116" spans="1:10" ht="18" customHeight="1" x14ac:dyDescent="0.3">
      <c r="A116" s="48" t="s">
        <v>223</v>
      </c>
      <c r="B116" s="50">
        <v>0</v>
      </c>
      <c r="C116" s="50">
        <v>0.25013367890988703</v>
      </c>
      <c r="D116" s="52">
        <v>0.34340688652602802</v>
      </c>
      <c r="E116" s="51">
        <v>0.245359178871983</v>
      </c>
      <c r="F116" s="99"/>
      <c r="G116" s="101"/>
      <c r="I116" s="20">
        <f t="shared" si="12"/>
        <v>0.34340688652602802</v>
      </c>
      <c r="J116" s="20">
        <f t="shared" si="13"/>
        <v>0.245359178871983</v>
      </c>
    </row>
    <row r="117" spans="1:10" ht="20.399999999999999" x14ac:dyDescent="0.45">
      <c r="A117" s="49" t="s">
        <v>224</v>
      </c>
      <c r="B117" s="50">
        <v>0</v>
      </c>
      <c r="C117" s="50">
        <v>0.123128949534792</v>
      </c>
      <c r="D117" s="52">
        <v>0.12715939953294</v>
      </c>
      <c r="E117" s="51">
        <v>8.0804987239027695E-2</v>
      </c>
      <c r="F117" s="99"/>
      <c r="G117" s="101"/>
      <c r="I117" s="20">
        <f t="shared" si="12"/>
        <v>0.12715939953294</v>
      </c>
      <c r="J117" s="20">
        <f t="shared" si="13"/>
        <v>8.0804987239027695E-2</v>
      </c>
    </row>
    <row r="118" spans="1:10" ht="36" x14ac:dyDescent="0.3">
      <c r="A118" s="48" t="s">
        <v>225</v>
      </c>
      <c r="B118" s="50">
        <v>0</v>
      </c>
      <c r="C118" s="52">
        <v>0.177417368432363</v>
      </c>
      <c r="D118" s="50">
        <v>0.107407941653046</v>
      </c>
      <c r="E118" s="51">
        <v>8.2189577421198007E-2</v>
      </c>
      <c r="F118" s="100"/>
      <c r="G118" s="101"/>
      <c r="I118" s="20">
        <f t="shared" si="12"/>
        <v>0.177417368432363</v>
      </c>
      <c r="J118" s="20">
        <f t="shared" si="13"/>
        <v>8.2189577421198007E-2</v>
      </c>
    </row>
    <row r="119" spans="1:10" x14ac:dyDescent="0.3">
      <c r="A119" s="53"/>
      <c r="B119" s="53"/>
      <c r="C119" s="54"/>
      <c r="D119" s="53"/>
      <c r="E119" s="53"/>
      <c r="F119" s="57"/>
      <c r="G119" s="101"/>
      <c r="I119" s="20">
        <f t="shared" si="12"/>
        <v>0</v>
      </c>
      <c r="J119" s="20">
        <f t="shared" si="13"/>
        <v>0</v>
      </c>
    </row>
    <row r="120" spans="1:10" ht="20.399999999999999" customHeight="1" x14ac:dyDescent="0.45">
      <c r="A120" s="49" t="s">
        <v>216</v>
      </c>
      <c r="B120" s="50">
        <v>0</v>
      </c>
      <c r="C120" s="50">
        <v>0.87161639597834495</v>
      </c>
      <c r="D120" s="52">
        <v>0.95204949729311705</v>
      </c>
      <c r="E120" s="51">
        <v>0.75560711523588597</v>
      </c>
      <c r="F120" s="98" t="s">
        <v>260</v>
      </c>
      <c r="G120" s="101"/>
      <c r="I120" s="20">
        <f t="shared" si="12"/>
        <v>0.95204949729311705</v>
      </c>
      <c r="J120" s="20">
        <f t="shared" si="13"/>
        <v>0.75560711523588597</v>
      </c>
    </row>
    <row r="121" spans="1:10" ht="18" x14ac:dyDescent="0.3">
      <c r="A121" s="48" t="s">
        <v>217</v>
      </c>
      <c r="B121" s="50">
        <v>0</v>
      </c>
      <c r="C121" s="51">
        <v>0.68503612407443604</v>
      </c>
      <c r="D121" s="52">
        <v>0.90599024620998803</v>
      </c>
      <c r="E121" s="50">
        <v>0.723129940156783</v>
      </c>
      <c r="F121" s="99"/>
      <c r="G121" s="101"/>
      <c r="I121" s="20">
        <f t="shared" si="12"/>
        <v>0.90599024620998803</v>
      </c>
      <c r="J121" s="20">
        <f t="shared" si="13"/>
        <v>0.68503612407443604</v>
      </c>
    </row>
    <row r="122" spans="1:10" ht="20.399999999999999" x14ac:dyDescent="0.45">
      <c r="A122" s="49" t="s">
        <v>218</v>
      </c>
      <c r="B122" s="50">
        <v>0</v>
      </c>
      <c r="C122" s="51">
        <v>0.18016613286883601</v>
      </c>
      <c r="D122" s="50">
        <v>0.34393108329278499</v>
      </c>
      <c r="E122" s="52">
        <v>0.36351568325002898</v>
      </c>
      <c r="F122" s="99"/>
      <c r="G122" s="101"/>
      <c r="I122" s="20">
        <f t="shared" si="12"/>
        <v>0.36351568325002898</v>
      </c>
      <c r="J122" s="20">
        <f t="shared" si="13"/>
        <v>0.18016613286883601</v>
      </c>
    </row>
    <row r="123" spans="1:10" ht="18" x14ac:dyDescent="0.3">
      <c r="A123" s="48" t="s">
        <v>219</v>
      </c>
      <c r="B123" s="50">
        <v>0</v>
      </c>
      <c r="C123" s="51">
        <v>2.0282794379179899E-2</v>
      </c>
      <c r="D123" s="52">
        <v>0.111176312789216</v>
      </c>
      <c r="E123" s="50">
        <v>5.1491486618068898E-2</v>
      </c>
      <c r="F123" s="99"/>
      <c r="G123" s="101"/>
      <c r="I123" s="20">
        <f t="shared" si="12"/>
        <v>0.111176312789216</v>
      </c>
      <c r="J123" s="20">
        <f t="shared" si="13"/>
        <v>2.0282794379179899E-2</v>
      </c>
    </row>
    <row r="124" spans="1:10" ht="20.399999999999999" x14ac:dyDescent="0.45">
      <c r="A124" s="49" t="s">
        <v>220</v>
      </c>
      <c r="B124" s="50">
        <v>0</v>
      </c>
      <c r="C124" s="50">
        <v>0.18957257459783</v>
      </c>
      <c r="D124" s="52">
        <v>0.27781312187179702</v>
      </c>
      <c r="E124" s="51">
        <v>0.151653410922269</v>
      </c>
      <c r="F124" s="99"/>
      <c r="G124" s="101"/>
      <c r="I124" s="20">
        <f t="shared" ref="I124:I187" si="14">MAX(B124:E124)</f>
        <v>0.27781312187179702</v>
      </c>
      <c r="J124" s="20">
        <f t="shared" ref="J124:J187" si="15">MIN(C124:E124)</f>
        <v>0.151653410922269</v>
      </c>
    </row>
    <row r="125" spans="1:10" ht="18" x14ac:dyDescent="0.3">
      <c r="A125" s="48" t="s">
        <v>221</v>
      </c>
      <c r="B125" s="50">
        <v>0</v>
      </c>
      <c r="C125" s="51">
        <v>0.35736045323674198</v>
      </c>
      <c r="D125" s="50">
        <v>0.682189076551875</v>
      </c>
      <c r="E125" s="52">
        <v>0.72103523151861304</v>
      </c>
      <c r="F125" s="99"/>
      <c r="G125" s="101"/>
      <c r="I125" s="20">
        <f t="shared" si="14"/>
        <v>0.72103523151861304</v>
      </c>
      <c r="J125" s="20">
        <f t="shared" si="15"/>
        <v>0.35736045323674198</v>
      </c>
    </row>
    <row r="126" spans="1:10" ht="20.399999999999999" x14ac:dyDescent="0.45">
      <c r="A126" s="49" t="s">
        <v>222</v>
      </c>
      <c r="B126" s="50">
        <v>0</v>
      </c>
      <c r="C126" s="51">
        <v>0.77850432479410703</v>
      </c>
      <c r="D126" s="52">
        <v>0.92716583653139595</v>
      </c>
      <c r="E126" s="50">
        <v>0.78441087613293003</v>
      </c>
      <c r="F126" s="99"/>
      <c r="G126" s="101"/>
      <c r="I126" s="20">
        <f t="shared" si="14"/>
        <v>0.92716583653139595</v>
      </c>
      <c r="J126" s="20">
        <f t="shared" si="15"/>
        <v>0.77850432479410703</v>
      </c>
    </row>
    <row r="127" spans="1:10" ht="18" customHeight="1" x14ac:dyDescent="0.3">
      <c r="A127" s="48" t="s">
        <v>223</v>
      </c>
      <c r="B127" s="50">
        <v>0</v>
      </c>
      <c r="C127" s="50">
        <v>0.21675218233882601</v>
      </c>
      <c r="D127" s="52">
        <v>0.28922028520372201</v>
      </c>
      <c r="E127" s="51">
        <v>0.17390539751324899</v>
      </c>
      <c r="F127" s="99"/>
      <c r="G127" s="101"/>
      <c r="I127" s="20">
        <f t="shared" si="14"/>
        <v>0.28922028520372201</v>
      </c>
      <c r="J127" s="20">
        <f t="shared" si="15"/>
        <v>0.17390539751324899</v>
      </c>
    </row>
    <row r="128" spans="1:10" ht="20.399999999999999" x14ac:dyDescent="0.45">
      <c r="A128" s="49" t="s">
        <v>224</v>
      </c>
      <c r="B128" s="50">
        <v>0</v>
      </c>
      <c r="C128" s="51">
        <v>0.177346821408706</v>
      </c>
      <c r="D128" s="52">
        <v>0.211212589051543</v>
      </c>
      <c r="E128" s="50">
        <v>0.17869236063317301</v>
      </c>
      <c r="F128" s="99"/>
      <c r="G128" s="101"/>
      <c r="I128" s="20">
        <f t="shared" si="14"/>
        <v>0.211212589051543</v>
      </c>
      <c r="J128" s="20">
        <f t="shared" si="15"/>
        <v>0.177346821408706</v>
      </c>
    </row>
    <row r="129" spans="1:10" ht="36" x14ac:dyDescent="0.3">
      <c r="A129" s="48" t="s">
        <v>225</v>
      </c>
      <c r="B129" s="50">
        <v>0</v>
      </c>
      <c r="C129" s="52">
        <v>0.16849965330863101</v>
      </c>
      <c r="D129" s="50">
        <v>5.8960548385902402E-2</v>
      </c>
      <c r="E129" s="51">
        <v>2.6093266456496102E-2</v>
      </c>
      <c r="F129" s="100"/>
      <c r="G129" s="101"/>
      <c r="I129" s="20">
        <f t="shared" si="14"/>
        <v>0.16849965330863101</v>
      </c>
      <c r="J129" s="20">
        <f t="shared" si="15"/>
        <v>2.6093266456496102E-2</v>
      </c>
    </row>
    <row r="130" spans="1:10" x14ac:dyDescent="0.3">
      <c r="A130" s="53"/>
      <c r="B130" s="53"/>
      <c r="C130" s="54"/>
      <c r="D130" s="53"/>
      <c r="E130" s="53"/>
      <c r="F130" s="57"/>
      <c r="G130" s="58"/>
      <c r="I130" s="20">
        <f t="shared" si="14"/>
        <v>0</v>
      </c>
      <c r="J130" s="20">
        <f t="shared" si="15"/>
        <v>0</v>
      </c>
    </row>
    <row r="131" spans="1:10" ht="20.399999999999999" customHeight="1" x14ac:dyDescent="0.45">
      <c r="A131" s="49" t="s">
        <v>216</v>
      </c>
      <c r="B131" s="50">
        <v>0</v>
      </c>
      <c r="C131" s="50">
        <v>0.877380045696877</v>
      </c>
      <c r="D131" s="52">
        <v>0.95354150799695403</v>
      </c>
      <c r="E131" s="51">
        <v>0.75552170601675595</v>
      </c>
      <c r="F131" s="90" t="s">
        <v>257</v>
      </c>
      <c r="G131" s="91" t="s">
        <v>259</v>
      </c>
      <c r="I131" s="20">
        <f t="shared" si="14"/>
        <v>0.95354150799695403</v>
      </c>
      <c r="J131" s="20">
        <f t="shared" si="15"/>
        <v>0.75552170601675595</v>
      </c>
    </row>
    <row r="132" spans="1:10" ht="18" x14ac:dyDescent="0.3">
      <c r="A132" s="48" t="s">
        <v>217</v>
      </c>
      <c r="B132" s="50">
        <v>0</v>
      </c>
      <c r="C132" s="51">
        <v>0.69917610299666699</v>
      </c>
      <c r="D132" s="52">
        <v>0.908915420108105</v>
      </c>
      <c r="E132" s="50">
        <v>0.72303318097480296</v>
      </c>
      <c r="F132" s="90"/>
      <c r="G132" s="92"/>
      <c r="I132" s="20">
        <f t="shared" si="14"/>
        <v>0.908915420108105</v>
      </c>
      <c r="J132" s="20">
        <f t="shared" si="15"/>
        <v>0.69917610299666699</v>
      </c>
    </row>
    <row r="133" spans="1:10" ht="20.399999999999999" x14ac:dyDescent="0.45">
      <c r="A133" s="49" t="s">
        <v>218</v>
      </c>
      <c r="B133" s="50">
        <v>0</v>
      </c>
      <c r="C133" s="51">
        <v>0.20201219738256801</v>
      </c>
      <c r="D133" s="52">
        <v>0.36651781805446099</v>
      </c>
      <c r="E133" s="50">
        <v>0.36441422447115002</v>
      </c>
      <c r="F133" s="90"/>
      <c r="G133" s="92"/>
      <c r="I133" s="20">
        <f t="shared" si="14"/>
        <v>0.36651781805446099</v>
      </c>
      <c r="J133" s="20">
        <f t="shared" si="15"/>
        <v>0.20201219738256801</v>
      </c>
    </row>
    <row r="134" spans="1:10" ht="18" x14ac:dyDescent="0.3">
      <c r="A134" s="48" t="s">
        <v>219</v>
      </c>
      <c r="B134" s="50">
        <v>0</v>
      </c>
      <c r="C134" s="51">
        <v>1.5655752370729E-3</v>
      </c>
      <c r="D134" s="52">
        <v>0.114214396545908</v>
      </c>
      <c r="E134" s="50">
        <v>5.3161416868582001E-2</v>
      </c>
      <c r="F134" s="90"/>
      <c r="G134" s="92"/>
      <c r="I134" s="20">
        <f t="shared" si="14"/>
        <v>0.114214396545908</v>
      </c>
      <c r="J134" s="20">
        <f t="shared" si="15"/>
        <v>1.5655752370729E-3</v>
      </c>
    </row>
    <row r="135" spans="1:10" ht="20.399999999999999" x14ac:dyDescent="0.45">
      <c r="A135" s="49" t="s">
        <v>220</v>
      </c>
      <c r="B135" s="50">
        <v>0</v>
      </c>
      <c r="C135" s="50">
        <v>0.19058843503728101</v>
      </c>
      <c r="D135" s="52">
        <v>0.27700129650847199</v>
      </c>
      <c r="E135" s="51">
        <v>0.15118430566323701</v>
      </c>
      <c r="F135" s="90"/>
      <c r="G135" s="92"/>
      <c r="I135" s="20">
        <f t="shared" si="14"/>
        <v>0.27700129650847199</v>
      </c>
      <c r="J135" s="20">
        <f t="shared" si="15"/>
        <v>0.15118430566323701</v>
      </c>
    </row>
    <row r="136" spans="1:10" ht="18" x14ac:dyDescent="0.3">
      <c r="A136" s="48" t="s">
        <v>221</v>
      </c>
      <c r="B136" s="50">
        <v>0</v>
      </c>
      <c r="C136" s="51">
        <v>0.41338074917022299</v>
      </c>
      <c r="D136" s="52">
        <v>0.75001119820828699</v>
      </c>
      <c r="E136" s="50">
        <v>0.74570658144412305</v>
      </c>
      <c r="F136" s="90"/>
      <c r="G136" s="92"/>
      <c r="I136" s="20">
        <f t="shared" si="14"/>
        <v>0.75001119820828699</v>
      </c>
      <c r="J136" s="20">
        <f t="shared" si="15"/>
        <v>0.41338074917022299</v>
      </c>
    </row>
    <row r="137" spans="1:10" ht="20.399999999999999" x14ac:dyDescent="0.45">
      <c r="A137" s="49" t="s">
        <v>222</v>
      </c>
      <c r="B137" s="50">
        <v>0</v>
      </c>
      <c r="C137" s="50">
        <v>0.79933314586429904</v>
      </c>
      <c r="D137" s="52">
        <v>0.92930173575334896</v>
      </c>
      <c r="E137" s="51">
        <v>0.78398259388894098</v>
      </c>
      <c r="F137" s="90"/>
      <c r="G137" s="92"/>
      <c r="I137" s="20">
        <f t="shared" si="14"/>
        <v>0.92930173575334896</v>
      </c>
      <c r="J137" s="20">
        <f t="shared" si="15"/>
        <v>0.78398259388894098</v>
      </c>
    </row>
    <row r="138" spans="1:10" ht="18" customHeight="1" x14ac:dyDescent="0.3">
      <c r="A138" s="48" t="s">
        <v>223</v>
      </c>
      <c r="B138" s="50">
        <v>0</v>
      </c>
      <c r="C138" s="50">
        <v>0.210745347423548</v>
      </c>
      <c r="D138" s="52">
        <v>0.28394819132059201</v>
      </c>
      <c r="E138" s="51">
        <v>0.17057756172730501</v>
      </c>
      <c r="F138" s="90"/>
      <c r="G138" s="92"/>
      <c r="I138" s="20">
        <f t="shared" si="14"/>
        <v>0.28394819132059201</v>
      </c>
      <c r="J138" s="20">
        <f t="shared" si="15"/>
        <v>0.17057756172730501</v>
      </c>
    </row>
    <row r="139" spans="1:10" ht="20.399999999999999" x14ac:dyDescent="0.45">
      <c r="A139" s="49" t="s">
        <v>224</v>
      </c>
      <c r="B139" s="50">
        <v>0</v>
      </c>
      <c r="C139" s="50">
        <v>0.188893002591633</v>
      </c>
      <c r="D139" s="52">
        <v>0.21960630068738199</v>
      </c>
      <c r="E139" s="51">
        <v>0.18526546397514099</v>
      </c>
      <c r="F139" s="90"/>
      <c r="G139" s="92"/>
      <c r="I139" s="20">
        <f t="shared" si="14"/>
        <v>0.21960630068738199</v>
      </c>
      <c r="J139" s="20">
        <f t="shared" si="15"/>
        <v>0.18526546397514099</v>
      </c>
    </row>
    <row r="140" spans="1:10" ht="36" x14ac:dyDescent="0.3">
      <c r="A140" s="48" t="s">
        <v>225</v>
      </c>
      <c r="B140" s="50">
        <v>0</v>
      </c>
      <c r="C140" s="52">
        <v>0.16893670256579801</v>
      </c>
      <c r="D140" s="50">
        <v>4.01641770585075E-2</v>
      </c>
      <c r="E140" s="51">
        <v>2.66568085959051E-2</v>
      </c>
      <c r="F140" s="90"/>
      <c r="G140" s="92"/>
      <c r="I140" s="20">
        <f t="shared" si="14"/>
        <v>0.16893670256579801</v>
      </c>
      <c r="J140" s="20">
        <f t="shared" si="15"/>
        <v>2.66568085959051E-2</v>
      </c>
    </row>
    <row r="141" spans="1:10" x14ac:dyDescent="0.3">
      <c r="A141" s="53"/>
      <c r="B141" s="53"/>
      <c r="C141" s="53"/>
      <c r="D141" s="53"/>
      <c r="E141" s="53"/>
      <c r="F141" s="57"/>
      <c r="G141" s="92"/>
      <c r="I141" s="20">
        <f t="shared" si="14"/>
        <v>0</v>
      </c>
      <c r="J141" s="20">
        <f t="shared" si="15"/>
        <v>0</v>
      </c>
    </row>
    <row r="142" spans="1:10" ht="20.399999999999999" customHeight="1" x14ac:dyDescent="0.45">
      <c r="A142" s="49" t="s">
        <v>216</v>
      </c>
      <c r="B142" s="50">
        <v>0</v>
      </c>
      <c r="C142" s="50">
        <v>0.87037037037037002</v>
      </c>
      <c r="D142" s="52">
        <v>0.95216049382716095</v>
      </c>
      <c r="E142" s="51">
        <v>0.75694444444444398</v>
      </c>
      <c r="F142" s="90" t="s">
        <v>260</v>
      </c>
      <c r="G142" s="92"/>
      <c r="I142" s="20">
        <f t="shared" si="14"/>
        <v>0.95216049382716095</v>
      </c>
      <c r="J142" s="20">
        <f t="shared" si="15"/>
        <v>0.75694444444444398</v>
      </c>
    </row>
    <row r="143" spans="1:10" ht="18" x14ac:dyDescent="0.3">
      <c r="A143" s="48" t="s">
        <v>217</v>
      </c>
      <c r="B143" s="50">
        <v>0</v>
      </c>
      <c r="C143" s="51">
        <v>0.68197924576056701</v>
      </c>
      <c r="D143" s="52">
        <v>0.90620786138079801</v>
      </c>
      <c r="E143" s="50">
        <v>0.72464498597475502</v>
      </c>
      <c r="F143" s="90"/>
      <c r="G143" s="92"/>
      <c r="I143" s="20">
        <f t="shared" si="14"/>
        <v>0.90620786138079801</v>
      </c>
      <c r="J143" s="20">
        <f t="shared" si="15"/>
        <v>0.68197924576056701</v>
      </c>
    </row>
    <row r="144" spans="1:10" ht="20.399999999999999" x14ac:dyDescent="0.45">
      <c r="A144" s="49" t="s">
        <v>218</v>
      </c>
      <c r="B144" s="50">
        <v>0</v>
      </c>
      <c r="C144" s="51">
        <v>0.17596041637492399</v>
      </c>
      <c r="D144" s="50">
        <v>0.36192261051703201</v>
      </c>
      <c r="E144" s="52">
        <v>0.37118502423533301</v>
      </c>
      <c r="F144" s="90"/>
      <c r="G144" s="92"/>
      <c r="I144" s="20">
        <f t="shared" si="14"/>
        <v>0.37118502423533301</v>
      </c>
      <c r="J144" s="20">
        <f t="shared" si="15"/>
        <v>0.17596041637492399</v>
      </c>
    </row>
    <row r="145" spans="1:10" ht="18" x14ac:dyDescent="0.3">
      <c r="A145" s="48" t="s">
        <v>219</v>
      </c>
      <c r="B145" s="50">
        <v>0</v>
      </c>
      <c r="C145" s="51">
        <v>2.47224278312362E-2</v>
      </c>
      <c r="D145" s="52">
        <v>0.13354504429216099</v>
      </c>
      <c r="E145" s="50">
        <v>5.7764618800888297E-2</v>
      </c>
      <c r="F145" s="90"/>
      <c r="G145" s="92"/>
      <c r="I145" s="20">
        <f t="shared" si="14"/>
        <v>0.13354504429216099</v>
      </c>
      <c r="J145" s="20">
        <f t="shared" si="15"/>
        <v>2.47224278312362E-2</v>
      </c>
    </row>
    <row r="146" spans="1:10" ht="20.399999999999999" x14ac:dyDescent="0.45">
      <c r="A146" s="49" t="s">
        <v>220</v>
      </c>
      <c r="B146" s="50">
        <v>0</v>
      </c>
      <c r="C146" s="50">
        <v>0.188096678103291</v>
      </c>
      <c r="D146" s="52">
        <v>0.27460610951841802</v>
      </c>
      <c r="E146" s="51">
        <v>0.14881899080876601</v>
      </c>
      <c r="F146" s="90"/>
      <c r="G146" s="92"/>
      <c r="I146" s="20">
        <f t="shared" si="14"/>
        <v>0.27460610951841802</v>
      </c>
      <c r="J146" s="20">
        <f t="shared" si="15"/>
        <v>0.14881899080876601</v>
      </c>
    </row>
    <row r="147" spans="1:10" ht="18" x14ac:dyDescent="0.3">
      <c r="A147" s="48" t="s">
        <v>221</v>
      </c>
      <c r="B147" s="50">
        <v>0</v>
      </c>
      <c r="C147" s="51">
        <v>0.35228589585436099</v>
      </c>
      <c r="D147" s="50">
        <v>0.72459609781936996</v>
      </c>
      <c r="E147" s="52">
        <v>0.74314014188194399</v>
      </c>
      <c r="F147" s="90"/>
      <c r="G147" s="92"/>
      <c r="I147" s="20">
        <f t="shared" si="14"/>
        <v>0.74314014188194399</v>
      </c>
      <c r="J147" s="20">
        <f t="shared" si="15"/>
        <v>0.35228589585436099</v>
      </c>
    </row>
    <row r="148" spans="1:10" ht="20.399999999999999" x14ac:dyDescent="0.45">
      <c r="A148" s="49" t="s">
        <v>222</v>
      </c>
      <c r="B148" s="50">
        <v>0</v>
      </c>
      <c r="C148" s="51">
        <v>0.77358219867842004</v>
      </c>
      <c r="D148" s="52">
        <v>0.92369754303288998</v>
      </c>
      <c r="E148" s="50">
        <v>0.78209271351070397</v>
      </c>
      <c r="F148" s="90"/>
      <c r="G148" s="92"/>
      <c r="I148" s="20">
        <f t="shared" si="14"/>
        <v>0.92369754303288998</v>
      </c>
      <c r="J148" s="20">
        <f t="shared" si="15"/>
        <v>0.77358219867842004</v>
      </c>
    </row>
    <row r="149" spans="1:10" ht="18" customHeight="1" x14ac:dyDescent="0.3">
      <c r="A149" s="48" t="s">
        <v>223</v>
      </c>
      <c r="B149" s="50">
        <v>0</v>
      </c>
      <c r="C149" s="50">
        <v>0.21582428719548499</v>
      </c>
      <c r="D149" s="52">
        <v>0.28638491133272997</v>
      </c>
      <c r="E149" s="51">
        <v>0.171101286642481</v>
      </c>
      <c r="F149" s="90"/>
      <c r="G149" s="92"/>
      <c r="I149" s="20">
        <f t="shared" si="14"/>
        <v>0.28638491133272997</v>
      </c>
      <c r="J149" s="20">
        <f t="shared" si="15"/>
        <v>0.171101286642481</v>
      </c>
    </row>
    <row r="150" spans="1:10" ht="20.399999999999999" x14ac:dyDescent="0.45">
      <c r="A150" s="49" t="s">
        <v>224</v>
      </c>
      <c r="B150" s="50">
        <v>0</v>
      </c>
      <c r="C150" s="51">
        <v>0.17622553872165</v>
      </c>
      <c r="D150" s="52">
        <v>0.210422496038463</v>
      </c>
      <c r="E150" s="50">
        <v>0.17816427265797899</v>
      </c>
      <c r="F150" s="90"/>
      <c r="G150" s="92"/>
      <c r="I150" s="20">
        <f t="shared" si="14"/>
        <v>0.210422496038463</v>
      </c>
      <c r="J150" s="20">
        <f t="shared" si="15"/>
        <v>0.17622553872165</v>
      </c>
    </row>
    <row r="151" spans="1:10" ht="36" x14ac:dyDescent="0.3">
      <c r="A151" s="48" t="s">
        <v>225</v>
      </c>
      <c r="B151" s="50">
        <v>0</v>
      </c>
      <c r="C151" s="52">
        <v>0.166223536752445</v>
      </c>
      <c r="D151" s="51">
        <v>2.6649184549214701E-2</v>
      </c>
      <c r="E151" s="50">
        <v>3.9280722667025397E-2</v>
      </c>
      <c r="F151" s="90"/>
      <c r="G151" s="93"/>
      <c r="I151" s="20">
        <f t="shared" si="14"/>
        <v>0.166223536752445</v>
      </c>
      <c r="J151" s="20">
        <f t="shared" si="15"/>
        <v>2.6649184549214701E-2</v>
      </c>
    </row>
    <row r="152" spans="1:10" x14ac:dyDescent="0.3">
      <c r="I152" s="20">
        <f t="shared" si="14"/>
        <v>0</v>
      </c>
      <c r="J152" s="20">
        <f t="shared" si="15"/>
        <v>0</v>
      </c>
    </row>
    <row r="153" spans="1:10" x14ac:dyDescent="0.3">
      <c r="I153" s="20">
        <f t="shared" si="14"/>
        <v>0</v>
      </c>
      <c r="J153" s="20">
        <f t="shared" si="15"/>
        <v>0</v>
      </c>
    </row>
    <row r="154" spans="1:10" x14ac:dyDescent="0.3">
      <c r="I154" s="20">
        <f t="shared" si="14"/>
        <v>0</v>
      </c>
      <c r="J154" s="20">
        <f t="shared" si="15"/>
        <v>0</v>
      </c>
    </row>
    <row r="155" spans="1:10" ht="23.4" x14ac:dyDescent="0.3">
      <c r="A155" s="48" t="s">
        <v>0</v>
      </c>
      <c r="B155" s="94" t="s">
        <v>1</v>
      </c>
      <c r="C155" s="95"/>
      <c r="D155" s="95"/>
      <c r="E155" s="95"/>
      <c r="F155" s="95"/>
      <c r="G155" s="95"/>
      <c r="I155" s="20">
        <f t="shared" si="14"/>
        <v>0</v>
      </c>
      <c r="J155" s="20">
        <f t="shared" si="15"/>
        <v>0</v>
      </c>
    </row>
    <row r="156" spans="1:10" ht="20.399999999999999" x14ac:dyDescent="0.45">
      <c r="A156" s="49" t="s">
        <v>15</v>
      </c>
      <c r="B156" s="96" t="s">
        <v>263</v>
      </c>
      <c r="C156" s="97"/>
      <c r="D156" s="97"/>
      <c r="E156" s="97"/>
      <c r="F156" s="97"/>
      <c r="G156" s="97"/>
      <c r="I156" s="20">
        <f t="shared" si="14"/>
        <v>0</v>
      </c>
      <c r="J156" s="20">
        <f t="shared" si="15"/>
        <v>0</v>
      </c>
    </row>
    <row r="157" spans="1:10" ht="18" customHeight="1" x14ac:dyDescent="0.3">
      <c r="A157" s="48" t="s">
        <v>247</v>
      </c>
      <c r="B157" s="56" t="s">
        <v>272</v>
      </c>
      <c r="C157" s="56" t="s">
        <v>273</v>
      </c>
      <c r="D157" s="56" t="s">
        <v>274</v>
      </c>
      <c r="E157" s="56" t="s">
        <v>275</v>
      </c>
      <c r="F157" s="98" t="s">
        <v>257</v>
      </c>
      <c r="G157" s="101" t="s">
        <v>258</v>
      </c>
      <c r="I157" s="20">
        <f t="shared" si="14"/>
        <v>0</v>
      </c>
      <c r="J157" s="20">
        <f t="shared" si="15"/>
        <v>0</v>
      </c>
    </row>
    <row r="158" spans="1:10" ht="20.399999999999999" x14ac:dyDescent="0.45">
      <c r="A158" s="49" t="s">
        <v>216</v>
      </c>
      <c r="B158" s="50">
        <v>0</v>
      </c>
      <c r="C158" s="52">
        <v>0.97759103641456602</v>
      </c>
      <c r="D158" s="50">
        <v>0.917366946778711</v>
      </c>
      <c r="E158" s="51">
        <v>0.85784313725490202</v>
      </c>
      <c r="F158" s="99"/>
      <c r="G158" s="101"/>
      <c r="I158" s="20">
        <f t="shared" si="14"/>
        <v>0.97759103641456602</v>
      </c>
      <c r="J158" s="20">
        <f t="shared" si="15"/>
        <v>0.85784313725490202</v>
      </c>
    </row>
    <row r="159" spans="1:10" ht="18" x14ac:dyDescent="0.3">
      <c r="A159" s="48" t="s">
        <v>217</v>
      </c>
      <c r="B159" s="50">
        <v>0</v>
      </c>
      <c r="C159" s="52">
        <v>0.78876025934849503</v>
      </c>
      <c r="D159" s="51">
        <v>0.35519909845269498</v>
      </c>
      <c r="E159" s="50">
        <v>0.67968666781380305</v>
      </c>
      <c r="F159" s="99"/>
      <c r="G159" s="101"/>
      <c r="I159" s="20">
        <f t="shared" si="14"/>
        <v>0.78876025934849503</v>
      </c>
      <c r="J159" s="20">
        <f t="shared" si="15"/>
        <v>0.35519909845269498</v>
      </c>
    </row>
    <row r="160" spans="1:10" ht="20.399999999999999" x14ac:dyDescent="0.45">
      <c r="A160" s="49" t="s">
        <v>218</v>
      </c>
      <c r="B160" s="50">
        <v>0</v>
      </c>
      <c r="C160" s="50">
        <v>8.5343833619770798E-2</v>
      </c>
      <c r="D160" s="51">
        <v>3.9583787177877201E-2</v>
      </c>
      <c r="E160" s="52">
        <v>0.123072125878487</v>
      </c>
      <c r="F160" s="99"/>
      <c r="G160" s="101"/>
      <c r="I160" s="20">
        <f t="shared" si="14"/>
        <v>0.123072125878487</v>
      </c>
      <c r="J160" s="20">
        <f t="shared" si="15"/>
        <v>3.9583787177877201E-2</v>
      </c>
    </row>
    <row r="161" spans="1:10" ht="18" x14ac:dyDescent="0.3">
      <c r="A161" s="48" t="s">
        <v>219</v>
      </c>
      <c r="B161" s="50">
        <v>0</v>
      </c>
      <c r="C161" s="51">
        <v>3.9873713751169299E-2</v>
      </c>
      <c r="D161" s="50">
        <v>7.1712831570769506E-2</v>
      </c>
      <c r="E161" s="52">
        <v>7.8739395503370793E-2</v>
      </c>
      <c r="F161" s="99"/>
      <c r="G161" s="101"/>
      <c r="I161" s="20">
        <f t="shared" si="14"/>
        <v>7.8739395503370793E-2</v>
      </c>
      <c r="J161" s="20">
        <f t="shared" si="15"/>
        <v>3.9873713751169299E-2</v>
      </c>
    </row>
    <row r="162" spans="1:10" ht="20.399999999999999" x14ac:dyDescent="0.45">
      <c r="A162" s="49" t="s">
        <v>220</v>
      </c>
      <c r="B162" s="50">
        <v>0</v>
      </c>
      <c r="C162" s="52">
        <v>0.197620348766816</v>
      </c>
      <c r="D162" s="50">
        <v>7.9008334309631098E-2</v>
      </c>
      <c r="E162" s="50">
        <v>0.15825110714236101</v>
      </c>
      <c r="F162" s="99"/>
      <c r="G162" s="101"/>
      <c r="I162" s="20">
        <f t="shared" si="14"/>
        <v>0.197620348766816</v>
      </c>
      <c r="J162" s="20">
        <f t="shared" si="15"/>
        <v>7.9008334309631098E-2</v>
      </c>
    </row>
    <row r="163" spans="1:10" ht="18" x14ac:dyDescent="0.3">
      <c r="A163" s="48" t="s">
        <v>221</v>
      </c>
      <c r="B163" s="50">
        <v>0</v>
      </c>
      <c r="C163" s="50">
        <v>0.12020099886631699</v>
      </c>
      <c r="D163" s="51">
        <v>5.5751078383597698E-2</v>
      </c>
      <c r="E163" s="52">
        <v>0.17333873855613</v>
      </c>
      <c r="F163" s="99"/>
      <c r="G163" s="101"/>
      <c r="I163" s="20">
        <f t="shared" si="14"/>
        <v>0.17333873855613</v>
      </c>
      <c r="J163" s="20">
        <f t="shared" si="15"/>
        <v>5.5751078383597698E-2</v>
      </c>
    </row>
    <row r="164" spans="1:10" ht="20.399999999999999" x14ac:dyDescent="0.45">
      <c r="A164" s="49" t="s">
        <v>222</v>
      </c>
      <c r="B164" s="50">
        <v>0</v>
      </c>
      <c r="C164" s="52">
        <v>0.83109983097345597</v>
      </c>
      <c r="D164" s="51">
        <v>0.34423347218318001</v>
      </c>
      <c r="E164" s="50">
        <v>0.70498239344089997</v>
      </c>
      <c r="F164" s="99"/>
      <c r="G164" s="101"/>
      <c r="I164" s="20">
        <f t="shared" si="14"/>
        <v>0.83109983097345597</v>
      </c>
      <c r="J164" s="20">
        <f t="shared" si="15"/>
        <v>0.34423347218318001</v>
      </c>
    </row>
    <row r="165" spans="1:10" ht="18" customHeight="1" x14ac:dyDescent="0.3">
      <c r="A165" s="48" t="s">
        <v>223</v>
      </c>
      <c r="B165" s="50">
        <v>0</v>
      </c>
      <c r="C165" s="52">
        <v>0.19100941815450401</v>
      </c>
      <c r="D165" s="51">
        <v>9.8673810826778605E-2</v>
      </c>
      <c r="E165" s="50">
        <v>0.16170481339801501</v>
      </c>
      <c r="F165" s="99"/>
      <c r="G165" s="101"/>
      <c r="I165" s="20">
        <f t="shared" si="14"/>
        <v>0.19100941815450401</v>
      </c>
      <c r="J165" s="20">
        <f t="shared" si="15"/>
        <v>9.8673810826778605E-2</v>
      </c>
    </row>
    <row r="166" spans="1:10" ht="20.399999999999999" x14ac:dyDescent="0.45">
      <c r="A166" s="49" t="s">
        <v>224</v>
      </c>
      <c r="B166" s="50">
        <v>0</v>
      </c>
      <c r="C166" s="52">
        <v>9.3093553609819205E-2</v>
      </c>
      <c r="D166" s="51">
        <v>3.85584450900971E-2</v>
      </c>
      <c r="E166" s="50">
        <v>7.8966826597592202E-2</v>
      </c>
      <c r="F166" s="99"/>
      <c r="G166" s="101"/>
      <c r="I166" s="20">
        <f t="shared" si="14"/>
        <v>9.3093553609819205E-2</v>
      </c>
      <c r="J166" s="20">
        <f t="shared" si="15"/>
        <v>3.85584450900971E-2</v>
      </c>
    </row>
    <row r="167" spans="1:10" ht="36" x14ac:dyDescent="0.3">
      <c r="A167" s="48" t="s">
        <v>225</v>
      </c>
      <c r="B167" s="50">
        <v>0</v>
      </c>
      <c r="C167" s="52">
        <v>0.14415221855796201</v>
      </c>
      <c r="D167" s="51">
        <v>3.5262034998464503E-2</v>
      </c>
      <c r="E167" s="50">
        <v>6.1431176053127201E-2</v>
      </c>
      <c r="F167" s="100"/>
      <c r="G167" s="101"/>
      <c r="I167" s="20">
        <f t="shared" si="14"/>
        <v>0.14415221855796201</v>
      </c>
      <c r="J167" s="20">
        <f t="shared" si="15"/>
        <v>3.5262034998464503E-2</v>
      </c>
    </row>
    <row r="168" spans="1:10" x14ac:dyDescent="0.3">
      <c r="A168" s="53"/>
      <c r="B168" s="53"/>
      <c r="C168" s="54"/>
      <c r="D168" s="53"/>
      <c r="E168" s="53"/>
      <c r="F168" s="57"/>
      <c r="G168" s="101"/>
      <c r="I168" s="20">
        <f t="shared" si="14"/>
        <v>0</v>
      </c>
      <c r="J168" s="20">
        <f t="shared" si="15"/>
        <v>0</v>
      </c>
    </row>
    <row r="169" spans="1:10" ht="20.399999999999999" customHeight="1" x14ac:dyDescent="0.45">
      <c r="A169" s="49" t="s">
        <v>216</v>
      </c>
      <c r="B169" s="50">
        <v>0</v>
      </c>
      <c r="C169" s="52">
        <v>0.97788527988942597</v>
      </c>
      <c r="D169" s="50">
        <v>0.91845196959226005</v>
      </c>
      <c r="E169" s="51">
        <v>0.86385625431928104</v>
      </c>
      <c r="F169" s="98" t="s">
        <v>260</v>
      </c>
      <c r="G169" s="101"/>
      <c r="I169" s="20">
        <f t="shared" si="14"/>
        <v>0.97788527988942597</v>
      </c>
      <c r="J169" s="20">
        <f t="shared" si="15"/>
        <v>0.86385625431928104</v>
      </c>
    </row>
    <row r="170" spans="1:10" ht="18" x14ac:dyDescent="0.3">
      <c r="A170" s="48" t="s">
        <v>217</v>
      </c>
      <c r="B170" s="50">
        <v>0</v>
      </c>
      <c r="C170" s="52">
        <v>0.79153396706955803</v>
      </c>
      <c r="D170" s="51">
        <v>0.36366573088489901</v>
      </c>
      <c r="E170" s="50">
        <v>0.69323565536546805</v>
      </c>
      <c r="F170" s="99"/>
      <c r="G170" s="101"/>
      <c r="I170" s="20">
        <f t="shared" si="14"/>
        <v>0.79153396706955803</v>
      </c>
      <c r="J170" s="20">
        <f t="shared" si="15"/>
        <v>0.36366573088489901</v>
      </c>
    </row>
    <row r="171" spans="1:10" ht="20.399999999999999" x14ac:dyDescent="0.45">
      <c r="A171" s="49" t="s">
        <v>218</v>
      </c>
      <c r="B171" s="50">
        <v>0</v>
      </c>
      <c r="C171" s="50">
        <v>0.12837295996879</v>
      </c>
      <c r="D171" s="51">
        <v>5.4832820539008599E-2</v>
      </c>
      <c r="E171" s="52">
        <v>0.13882203537376001</v>
      </c>
      <c r="F171" s="99"/>
      <c r="G171" s="101"/>
      <c r="I171" s="20">
        <f t="shared" si="14"/>
        <v>0.13882203537376001</v>
      </c>
      <c r="J171" s="20">
        <f t="shared" si="15"/>
        <v>5.4832820539008599E-2</v>
      </c>
    </row>
    <row r="172" spans="1:10" ht="18" x14ac:dyDescent="0.3">
      <c r="A172" s="48" t="s">
        <v>219</v>
      </c>
      <c r="B172" s="50">
        <v>0</v>
      </c>
      <c r="C172" s="50">
        <v>7.2868126747437104E-2</v>
      </c>
      <c r="D172" s="52">
        <v>7.4296681251678404E-2</v>
      </c>
      <c r="E172" s="51">
        <v>5.5326637682667899E-2</v>
      </c>
      <c r="F172" s="99"/>
      <c r="G172" s="101"/>
      <c r="I172" s="20">
        <f t="shared" si="14"/>
        <v>7.4296681251678404E-2</v>
      </c>
      <c r="J172" s="20">
        <f t="shared" si="15"/>
        <v>5.5326637682667899E-2</v>
      </c>
    </row>
    <row r="173" spans="1:10" ht="20.399999999999999" x14ac:dyDescent="0.45">
      <c r="A173" s="49" t="s">
        <v>220</v>
      </c>
      <c r="B173" s="50">
        <v>0</v>
      </c>
      <c r="C173" s="52">
        <v>0.19628811254427</v>
      </c>
      <c r="D173" s="51">
        <v>7.8131656874536895E-2</v>
      </c>
      <c r="E173" s="50">
        <v>0.162296905735795</v>
      </c>
      <c r="F173" s="99"/>
      <c r="G173" s="101"/>
      <c r="I173" s="20">
        <f t="shared" si="14"/>
        <v>0.19628811254427</v>
      </c>
      <c r="J173" s="20">
        <f t="shared" si="15"/>
        <v>7.8131656874536895E-2</v>
      </c>
    </row>
    <row r="174" spans="1:10" ht="18" x14ac:dyDescent="0.3">
      <c r="A174" s="48" t="s">
        <v>221</v>
      </c>
      <c r="B174" s="50">
        <v>0</v>
      </c>
      <c r="C174" s="50">
        <v>0.182442630525181</v>
      </c>
      <c r="D174" s="51">
        <v>7.7927968792524699E-2</v>
      </c>
      <c r="E174" s="52">
        <v>0.197292773451714</v>
      </c>
      <c r="F174" s="99"/>
      <c r="G174" s="101"/>
      <c r="I174" s="20">
        <f t="shared" si="14"/>
        <v>0.197292773451714</v>
      </c>
      <c r="J174" s="20">
        <f t="shared" si="15"/>
        <v>7.7927968792524699E-2</v>
      </c>
    </row>
    <row r="175" spans="1:10" ht="20.399999999999999" x14ac:dyDescent="0.45">
      <c r="A175" s="49" t="s">
        <v>222</v>
      </c>
      <c r="B175" s="50">
        <v>0</v>
      </c>
      <c r="C175" s="52">
        <v>0.81985989102635404</v>
      </c>
      <c r="D175" s="51">
        <v>0.35304910955207802</v>
      </c>
      <c r="E175" s="50">
        <v>0.73479467258601505</v>
      </c>
      <c r="F175" s="99"/>
      <c r="G175" s="101"/>
      <c r="I175" s="20">
        <f t="shared" si="14"/>
        <v>0.81985989102635404</v>
      </c>
      <c r="J175" s="20">
        <f t="shared" si="15"/>
        <v>0.35304910955207802</v>
      </c>
    </row>
    <row r="176" spans="1:10" ht="18" customHeight="1" x14ac:dyDescent="0.3">
      <c r="A176" s="48" t="s">
        <v>223</v>
      </c>
      <c r="B176" s="50">
        <v>0</v>
      </c>
      <c r="C176" s="52">
        <v>0.188584117032393</v>
      </c>
      <c r="D176" s="51">
        <v>9.6390881189581307E-2</v>
      </c>
      <c r="E176" s="50">
        <v>0.16065188344724801</v>
      </c>
      <c r="F176" s="99"/>
      <c r="G176" s="101"/>
      <c r="I176" s="20">
        <f t="shared" si="14"/>
        <v>0.188584117032393</v>
      </c>
      <c r="J176" s="20">
        <f t="shared" si="15"/>
        <v>9.6390881189581307E-2</v>
      </c>
    </row>
    <row r="177" spans="1:10" ht="20.399999999999999" x14ac:dyDescent="0.45">
      <c r="A177" s="49" t="s">
        <v>224</v>
      </c>
      <c r="B177" s="50">
        <v>0</v>
      </c>
      <c r="C177" s="52">
        <v>9.6121504465158894E-2</v>
      </c>
      <c r="D177" s="51">
        <v>4.1391964568174601E-2</v>
      </c>
      <c r="E177" s="50">
        <v>8.61483409238777E-2</v>
      </c>
      <c r="F177" s="99"/>
      <c r="G177" s="101"/>
      <c r="I177" s="20">
        <f t="shared" si="14"/>
        <v>9.6121504465158894E-2</v>
      </c>
      <c r="J177" s="20">
        <f t="shared" si="15"/>
        <v>4.1391964568174601E-2</v>
      </c>
    </row>
    <row r="178" spans="1:10" ht="36" x14ac:dyDescent="0.3">
      <c r="A178" s="48" t="s">
        <v>225</v>
      </c>
      <c r="B178" s="50">
        <v>0</v>
      </c>
      <c r="C178" s="52">
        <v>9.7766830814189701E-2</v>
      </c>
      <c r="D178" s="51">
        <v>2.5690109813625701E-2</v>
      </c>
      <c r="E178" s="50">
        <v>7.2849213539585095E-2</v>
      </c>
      <c r="F178" s="100"/>
      <c r="G178" s="101"/>
      <c r="I178" s="20">
        <f t="shared" si="14"/>
        <v>9.7766830814189701E-2</v>
      </c>
      <c r="J178" s="20">
        <f t="shared" si="15"/>
        <v>2.5690109813625701E-2</v>
      </c>
    </row>
    <row r="179" spans="1:10" x14ac:dyDescent="0.3">
      <c r="A179" s="53"/>
      <c r="B179" s="53"/>
      <c r="C179" s="54"/>
      <c r="D179" s="53"/>
      <c r="E179" s="53"/>
      <c r="F179" s="57"/>
      <c r="G179" s="58"/>
      <c r="I179" s="20">
        <f t="shared" si="14"/>
        <v>0</v>
      </c>
      <c r="J179" s="20">
        <f t="shared" si="15"/>
        <v>0</v>
      </c>
    </row>
    <row r="180" spans="1:10" ht="20.399999999999999" customHeight="1" x14ac:dyDescent="0.45">
      <c r="A180" s="49" t="s">
        <v>216</v>
      </c>
      <c r="B180" s="50">
        <v>0</v>
      </c>
      <c r="C180" s="52">
        <v>0.97953795379538</v>
      </c>
      <c r="D180" s="50">
        <v>0.92145214521452101</v>
      </c>
      <c r="E180" s="51">
        <v>0.873927392739274</v>
      </c>
      <c r="F180" s="90" t="s">
        <v>257</v>
      </c>
      <c r="G180" s="91" t="s">
        <v>259</v>
      </c>
      <c r="I180" s="20">
        <f t="shared" si="14"/>
        <v>0.97953795379538</v>
      </c>
      <c r="J180" s="20">
        <f t="shared" si="15"/>
        <v>0.873927392739274</v>
      </c>
    </row>
    <row r="181" spans="1:10" ht="18" x14ac:dyDescent="0.3">
      <c r="A181" s="48" t="s">
        <v>217</v>
      </c>
      <c r="B181" s="50">
        <v>0</v>
      </c>
      <c r="C181" s="52">
        <v>0.80711301899420695</v>
      </c>
      <c r="D181" s="51">
        <v>0.38707665267250302</v>
      </c>
      <c r="E181" s="50">
        <v>0.71592833332643702</v>
      </c>
      <c r="F181" s="90"/>
      <c r="G181" s="92"/>
      <c r="I181" s="20">
        <f t="shared" si="14"/>
        <v>0.80711301899420695</v>
      </c>
      <c r="J181" s="20">
        <f t="shared" si="15"/>
        <v>0.38707665267250302</v>
      </c>
    </row>
    <row r="182" spans="1:10" ht="20.399999999999999" x14ac:dyDescent="0.45">
      <c r="A182" s="49" t="s">
        <v>218</v>
      </c>
      <c r="B182" s="50">
        <v>0</v>
      </c>
      <c r="C182" s="52">
        <v>0.195725958516656</v>
      </c>
      <c r="D182" s="51">
        <v>1.8659755646057E-2</v>
      </c>
      <c r="E182" s="50">
        <v>0.167527967527968</v>
      </c>
      <c r="F182" s="90"/>
      <c r="G182" s="92"/>
      <c r="I182" s="20">
        <f t="shared" si="14"/>
        <v>0.195725958516656</v>
      </c>
      <c r="J182" s="20">
        <f t="shared" si="15"/>
        <v>1.8659755646057E-2</v>
      </c>
    </row>
    <row r="183" spans="1:10" ht="18" x14ac:dyDescent="0.3">
      <c r="A183" s="48" t="s">
        <v>219</v>
      </c>
      <c r="B183" s="50">
        <v>0</v>
      </c>
      <c r="C183" s="52">
        <v>7.5414123801220603E-2</v>
      </c>
      <c r="D183" s="51">
        <v>2.15761980467866E-3</v>
      </c>
      <c r="E183" s="50">
        <v>1.3867270411773E-2</v>
      </c>
      <c r="F183" s="90"/>
      <c r="G183" s="92"/>
      <c r="I183" s="20">
        <f t="shared" si="14"/>
        <v>7.5414123801220603E-2</v>
      </c>
      <c r="J183" s="20">
        <f t="shared" si="15"/>
        <v>2.15761980467866E-3</v>
      </c>
    </row>
    <row r="184" spans="1:10" ht="20.399999999999999" x14ac:dyDescent="0.45">
      <c r="A184" s="49" t="s">
        <v>220</v>
      </c>
      <c r="B184" s="50">
        <v>0</v>
      </c>
      <c r="C184" s="52">
        <v>0.19239860631287201</v>
      </c>
      <c r="D184" s="51">
        <v>9.6722950331183097E-2</v>
      </c>
      <c r="E184" s="50">
        <v>0.163830203988619</v>
      </c>
      <c r="F184" s="90"/>
      <c r="G184" s="92"/>
      <c r="I184" s="20">
        <f t="shared" si="14"/>
        <v>0.19239860631287201</v>
      </c>
      <c r="J184" s="20">
        <f t="shared" si="15"/>
        <v>9.6722950331183097E-2</v>
      </c>
    </row>
    <row r="185" spans="1:10" ht="18" x14ac:dyDescent="0.3">
      <c r="A185" s="48" t="s">
        <v>221</v>
      </c>
      <c r="B185" s="50">
        <v>0</v>
      </c>
      <c r="C185" s="52">
        <v>0.30258469909956598</v>
      </c>
      <c r="D185" s="51">
        <v>2.88472545503109E-2</v>
      </c>
      <c r="E185" s="50">
        <v>0.258991704674156</v>
      </c>
      <c r="F185" s="90"/>
      <c r="G185" s="92"/>
      <c r="I185" s="20">
        <f t="shared" si="14"/>
        <v>0.30258469909956598</v>
      </c>
      <c r="J185" s="20">
        <f t="shared" si="15"/>
        <v>2.88472545503109E-2</v>
      </c>
    </row>
    <row r="186" spans="1:10" ht="20.399999999999999" x14ac:dyDescent="0.45">
      <c r="A186" s="49" t="s">
        <v>222</v>
      </c>
      <c r="B186" s="50">
        <v>0</v>
      </c>
      <c r="C186" s="52">
        <v>0.83364839319470696</v>
      </c>
      <c r="D186" s="51">
        <v>0.483302752293578</v>
      </c>
      <c r="E186" s="50">
        <v>0.78</v>
      </c>
      <c r="F186" s="90"/>
      <c r="G186" s="92"/>
      <c r="I186" s="20">
        <f t="shared" si="14"/>
        <v>0.83364839319470696</v>
      </c>
      <c r="J186" s="20">
        <f t="shared" si="15"/>
        <v>0.483302752293578</v>
      </c>
    </row>
    <row r="187" spans="1:10" ht="36" customHeight="1" x14ac:dyDescent="0.3">
      <c r="A187" s="48" t="s">
        <v>223</v>
      </c>
      <c r="B187" s="50">
        <v>0</v>
      </c>
      <c r="C187" s="52">
        <v>0.17737895248677801</v>
      </c>
      <c r="D187" s="51">
        <v>0.100696312234774</v>
      </c>
      <c r="E187" s="50">
        <v>0.15204471804532399</v>
      </c>
      <c r="F187" s="90"/>
      <c r="G187" s="92"/>
      <c r="I187" s="20">
        <f t="shared" si="14"/>
        <v>0.17737895248677801</v>
      </c>
      <c r="J187" s="20">
        <f t="shared" si="15"/>
        <v>0.100696312234774</v>
      </c>
    </row>
    <row r="188" spans="1:10" ht="20.399999999999999" x14ac:dyDescent="0.45">
      <c r="A188" s="49" t="s">
        <v>224</v>
      </c>
      <c r="B188" s="50">
        <v>0</v>
      </c>
      <c r="C188" s="52">
        <v>0.106877999127527</v>
      </c>
      <c r="D188" s="51">
        <v>6.1961891319689502E-2</v>
      </c>
      <c r="E188" s="50">
        <v>0.1</v>
      </c>
      <c r="F188" s="90"/>
      <c r="G188" s="92"/>
      <c r="I188" s="20">
        <f t="shared" ref="I188:I200" si="16">MAX(B188:E188)</f>
        <v>0.106877999127527</v>
      </c>
      <c r="J188" s="20">
        <f t="shared" ref="J188:J200" si="17">MIN(C188:E188)</f>
        <v>6.1961891319689502E-2</v>
      </c>
    </row>
    <row r="189" spans="1:10" ht="36" x14ac:dyDescent="0.3">
      <c r="A189" s="48" t="s">
        <v>225</v>
      </c>
      <c r="B189" s="50">
        <v>0</v>
      </c>
      <c r="C189" s="51">
        <v>5.17794420531821E-2</v>
      </c>
      <c r="D189" s="52">
        <v>0.11726054215991299</v>
      </c>
      <c r="E189" s="50">
        <v>8.4296294318455103E-2</v>
      </c>
      <c r="F189" s="90"/>
      <c r="G189" s="92"/>
      <c r="I189" s="20">
        <f t="shared" si="16"/>
        <v>0.11726054215991299</v>
      </c>
      <c r="J189" s="20">
        <f t="shared" si="17"/>
        <v>5.17794420531821E-2</v>
      </c>
    </row>
    <row r="190" spans="1:10" x14ac:dyDescent="0.3">
      <c r="A190" s="53"/>
      <c r="B190" s="53"/>
      <c r="C190" s="53"/>
      <c r="D190" s="53"/>
      <c r="E190" s="53"/>
      <c r="F190" s="57"/>
      <c r="G190" s="92"/>
      <c r="I190" s="20">
        <f t="shared" si="16"/>
        <v>0</v>
      </c>
      <c r="J190" s="20">
        <f t="shared" si="17"/>
        <v>0</v>
      </c>
    </row>
    <row r="191" spans="1:10" ht="20.399999999999999" customHeight="1" x14ac:dyDescent="0.45">
      <c r="A191" s="49" t="s">
        <v>216</v>
      </c>
      <c r="B191" s="50">
        <v>0</v>
      </c>
      <c r="C191" s="52">
        <v>0.97855227882037499</v>
      </c>
      <c r="D191" s="50">
        <v>0.920241286863271</v>
      </c>
      <c r="E191" s="51">
        <v>0.86729222520107196</v>
      </c>
      <c r="F191" s="90" t="s">
        <v>260</v>
      </c>
      <c r="G191" s="92"/>
      <c r="I191" s="20">
        <f t="shared" si="16"/>
        <v>0.97855227882037499</v>
      </c>
      <c r="J191" s="20">
        <f t="shared" si="17"/>
        <v>0.86729222520107196</v>
      </c>
    </row>
    <row r="192" spans="1:10" ht="18" x14ac:dyDescent="0.3">
      <c r="A192" s="48" t="s">
        <v>217</v>
      </c>
      <c r="B192" s="50">
        <v>0</v>
      </c>
      <c r="C192" s="52">
        <v>0.79782148146759402</v>
      </c>
      <c r="D192" s="51">
        <v>0.37762810241209299</v>
      </c>
      <c r="E192" s="50">
        <v>0.70097771762815797</v>
      </c>
      <c r="F192" s="90"/>
      <c r="G192" s="92"/>
      <c r="I192" s="20">
        <f t="shared" si="16"/>
        <v>0.79782148146759402</v>
      </c>
      <c r="J192" s="20">
        <f t="shared" si="17"/>
        <v>0.37762810241209299</v>
      </c>
    </row>
    <row r="193" spans="1:10" ht="20.399999999999999" x14ac:dyDescent="0.45">
      <c r="A193" s="49" t="s">
        <v>218</v>
      </c>
      <c r="B193" s="50">
        <v>0</v>
      </c>
      <c r="C193" s="52">
        <v>0.229861813279407</v>
      </c>
      <c r="D193" s="51">
        <v>7.0031764939448099E-2</v>
      </c>
      <c r="E193" s="50">
        <v>0.138742899612465</v>
      </c>
      <c r="F193" s="90"/>
      <c r="G193" s="92"/>
      <c r="I193" s="20">
        <f t="shared" si="16"/>
        <v>0.229861813279407</v>
      </c>
      <c r="J193" s="20">
        <f t="shared" si="17"/>
        <v>7.0031764939448099E-2</v>
      </c>
    </row>
    <row r="194" spans="1:10" ht="18" x14ac:dyDescent="0.3">
      <c r="A194" s="48" t="s">
        <v>219</v>
      </c>
      <c r="B194" s="50">
        <v>0</v>
      </c>
      <c r="C194" s="52">
        <v>0.155344202898551</v>
      </c>
      <c r="D194" s="50">
        <v>6.87492388259653E-2</v>
      </c>
      <c r="E194" s="51">
        <v>3.07788025179331E-2</v>
      </c>
      <c r="F194" s="90"/>
      <c r="G194" s="92"/>
      <c r="I194" s="20">
        <f t="shared" si="16"/>
        <v>0.155344202898551</v>
      </c>
      <c r="J194" s="20">
        <f t="shared" si="17"/>
        <v>3.07788025179331E-2</v>
      </c>
    </row>
    <row r="195" spans="1:10" ht="20.399999999999999" x14ac:dyDescent="0.45">
      <c r="A195" s="49" t="s">
        <v>220</v>
      </c>
      <c r="B195" s="50">
        <v>0</v>
      </c>
      <c r="C195" s="52">
        <v>0.18272661917521699</v>
      </c>
      <c r="D195" s="51">
        <v>7.5672532020503794E-2</v>
      </c>
      <c r="E195" s="50">
        <v>0.16136550921496101</v>
      </c>
      <c r="F195" s="90"/>
      <c r="G195" s="92"/>
      <c r="I195" s="20">
        <f t="shared" si="16"/>
        <v>0.18272661917521699</v>
      </c>
      <c r="J195" s="20">
        <f t="shared" si="17"/>
        <v>7.5672532020503794E-2</v>
      </c>
    </row>
    <row r="196" spans="1:10" ht="18" x14ac:dyDescent="0.3">
      <c r="A196" s="48" t="s">
        <v>221</v>
      </c>
      <c r="B196" s="50">
        <v>0</v>
      </c>
      <c r="C196" s="52">
        <v>0.35050751638185801</v>
      </c>
      <c r="D196" s="51">
        <v>0.106788768636948</v>
      </c>
      <c r="E196" s="50">
        <v>0.21156375852508399</v>
      </c>
      <c r="F196" s="90"/>
      <c r="G196" s="92"/>
      <c r="I196" s="20">
        <f t="shared" si="16"/>
        <v>0.35050751638185801</v>
      </c>
      <c r="J196" s="20">
        <f t="shared" si="17"/>
        <v>0.106788768636948</v>
      </c>
    </row>
    <row r="197" spans="1:10" ht="20.399999999999999" x14ac:dyDescent="0.45">
      <c r="A197" s="49" t="s">
        <v>222</v>
      </c>
      <c r="B197" s="50">
        <v>0</v>
      </c>
      <c r="C197" s="52">
        <v>0.791631750238731</v>
      </c>
      <c r="D197" s="51">
        <v>0.37639269838267297</v>
      </c>
      <c r="E197" s="50">
        <v>0.75736238085975505</v>
      </c>
      <c r="F197" s="90"/>
      <c r="G197" s="92"/>
      <c r="I197" s="20">
        <f t="shared" si="16"/>
        <v>0.791631750238731</v>
      </c>
      <c r="J197" s="20">
        <f t="shared" si="17"/>
        <v>0.37639269838267297</v>
      </c>
    </row>
    <row r="198" spans="1:10" ht="18" customHeight="1" x14ac:dyDescent="0.3">
      <c r="A198" s="48" t="s">
        <v>223</v>
      </c>
      <c r="B198" s="50">
        <v>0</v>
      </c>
      <c r="C198" s="52">
        <v>0.17565771060733301</v>
      </c>
      <c r="D198" s="51">
        <v>9.0565605678955705E-2</v>
      </c>
      <c r="E198" s="50">
        <v>0.15467372032843099</v>
      </c>
      <c r="F198" s="90"/>
      <c r="G198" s="92"/>
      <c r="I198" s="20">
        <f t="shared" si="16"/>
        <v>0.17565771060733301</v>
      </c>
      <c r="J198" s="20">
        <f t="shared" si="17"/>
        <v>9.0565605678955705E-2</v>
      </c>
    </row>
    <row r="199" spans="1:10" ht="20.399999999999999" x14ac:dyDescent="0.45">
      <c r="A199" s="49" t="s">
        <v>224</v>
      </c>
      <c r="B199" s="50">
        <v>0</v>
      </c>
      <c r="C199" s="52">
        <v>9.6710679815059E-2</v>
      </c>
      <c r="D199" s="51">
        <v>4.5982483303676602E-2</v>
      </c>
      <c r="E199" s="50">
        <v>9.2524119576065794E-2</v>
      </c>
      <c r="F199" s="90"/>
      <c r="G199" s="92"/>
      <c r="I199" s="20">
        <f t="shared" si="16"/>
        <v>9.6710679815059E-2</v>
      </c>
      <c r="J199" s="20">
        <f t="shared" si="17"/>
        <v>4.5982483303676602E-2</v>
      </c>
    </row>
    <row r="200" spans="1:10" ht="36" x14ac:dyDescent="0.3">
      <c r="A200" s="48" t="s">
        <v>225</v>
      </c>
      <c r="B200" s="50">
        <v>0</v>
      </c>
      <c r="C200" s="50">
        <v>3.0990914025412201E-2</v>
      </c>
      <c r="D200" s="51">
        <v>1.90720749690181E-2</v>
      </c>
      <c r="E200" s="52">
        <v>8.7630358585361307E-2</v>
      </c>
      <c r="F200" s="90"/>
      <c r="G200" s="93"/>
      <c r="I200" s="20">
        <f t="shared" si="16"/>
        <v>8.7630358585361307E-2</v>
      </c>
      <c r="J200" s="20">
        <f t="shared" si="17"/>
        <v>1.90720749690181E-2</v>
      </c>
    </row>
    <row r="201" spans="1:10" x14ac:dyDescent="0.3">
      <c r="I201" s="37"/>
    </row>
    <row r="202" spans="1:10" x14ac:dyDescent="0.3">
      <c r="I202" s="37"/>
    </row>
    <row r="203" spans="1:10" x14ac:dyDescent="0.3">
      <c r="I203" s="37"/>
    </row>
    <row r="204" spans="1:10" x14ac:dyDescent="0.3">
      <c r="I204" s="37"/>
    </row>
    <row r="205" spans="1:10" x14ac:dyDescent="0.3">
      <c r="I205" s="37"/>
    </row>
    <row r="206" spans="1:10" x14ac:dyDescent="0.3">
      <c r="I206" s="37"/>
    </row>
    <row r="207" spans="1:10" x14ac:dyDescent="0.3">
      <c r="I207" s="37"/>
    </row>
    <row r="208" spans="1:10" x14ac:dyDescent="0.3">
      <c r="I208" s="37"/>
    </row>
    <row r="209" spans="9:9" x14ac:dyDescent="0.3">
      <c r="I209" s="37"/>
    </row>
    <row r="210" spans="9:9" x14ac:dyDescent="0.3">
      <c r="I210" s="37"/>
    </row>
    <row r="211" spans="9:9" x14ac:dyDescent="0.3">
      <c r="I211" s="37"/>
    </row>
    <row r="212" spans="9:9" x14ac:dyDescent="0.3">
      <c r="I212" s="37"/>
    </row>
    <row r="213" spans="9:9" x14ac:dyDescent="0.3">
      <c r="I213" s="37"/>
    </row>
    <row r="214" spans="9:9" x14ac:dyDescent="0.3">
      <c r="I214" s="37"/>
    </row>
    <row r="215" spans="9:9" x14ac:dyDescent="0.3">
      <c r="I215" s="37"/>
    </row>
    <row r="216" spans="9:9" x14ac:dyDescent="0.3">
      <c r="I216" s="37"/>
    </row>
    <row r="217" spans="9:9" x14ac:dyDescent="0.3">
      <c r="I217" s="37"/>
    </row>
    <row r="218" spans="9:9" x14ac:dyDescent="0.3">
      <c r="I218" s="37"/>
    </row>
    <row r="219" spans="9:9" x14ac:dyDescent="0.3">
      <c r="I219" s="37"/>
    </row>
    <row r="220" spans="9:9" x14ac:dyDescent="0.3">
      <c r="I220" s="37"/>
    </row>
  </sheetData>
  <mergeCells count="48">
    <mergeCell ref="K3:K24"/>
    <mergeCell ref="K26:K46"/>
    <mergeCell ref="AA3:AA13"/>
    <mergeCell ref="W1:AB1"/>
    <mergeCell ref="W2:AB2"/>
    <mergeCell ref="AB3:AB24"/>
    <mergeCell ref="AA15:AA24"/>
    <mergeCell ref="AA26:AA35"/>
    <mergeCell ref="AB26:AB46"/>
    <mergeCell ref="AA37:AA46"/>
    <mergeCell ref="B2:I2"/>
    <mergeCell ref="J3:J13"/>
    <mergeCell ref="B1:I1"/>
    <mergeCell ref="J37:J46"/>
    <mergeCell ref="J26:J35"/>
    <mergeCell ref="J15:J24"/>
    <mergeCell ref="F131:F140"/>
    <mergeCell ref="G131:G151"/>
    <mergeCell ref="F142:F151"/>
    <mergeCell ref="B106:G106"/>
    <mergeCell ref="B107:G107"/>
    <mergeCell ref="B56:G56"/>
    <mergeCell ref="B57:G57"/>
    <mergeCell ref="F108:F118"/>
    <mergeCell ref="G108:G129"/>
    <mergeCell ref="F120:F129"/>
    <mergeCell ref="F81:F90"/>
    <mergeCell ref="G81:G101"/>
    <mergeCell ref="F92:F101"/>
    <mergeCell ref="F58:F68"/>
    <mergeCell ref="G58:G79"/>
    <mergeCell ref="F70:F79"/>
    <mergeCell ref="F180:F189"/>
    <mergeCell ref="G180:G200"/>
    <mergeCell ref="F191:F200"/>
    <mergeCell ref="B155:G155"/>
    <mergeCell ref="B156:G156"/>
    <mergeCell ref="F157:F167"/>
    <mergeCell ref="G157:G178"/>
    <mergeCell ref="F169:F178"/>
    <mergeCell ref="AM26:AM35"/>
    <mergeCell ref="AN26:AN46"/>
    <mergeCell ref="AM37:AM46"/>
    <mergeCell ref="AI1:AN1"/>
    <mergeCell ref="AI2:AN2"/>
    <mergeCell ref="AM3:AM13"/>
    <mergeCell ref="AN3:AN24"/>
    <mergeCell ref="AM15:AM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1B2E-DEA2-4D81-B4FF-8589DB7CC0ED}">
  <dimension ref="A1:BW248"/>
  <sheetViews>
    <sheetView zoomScale="28" zoomScaleNormal="55" workbookViewId="0">
      <selection activeCell="B2" sqref="B2:I2"/>
    </sheetView>
  </sheetViews>
  <sheetFormatPr defaultRowHeight="14.4" x14ac:dyDescent="0.3"/>
  <cols>
    <col min="1" max="1" width="20.5546875" customWidth="1"/>
    <col min="2" max="2" width="18.44140625" bestFit="1" customWidth="1"/>
    <col min="3" max="3" width="17.44140625" bestFit="1" customWidth="1"/>
    <col min="4" max="4" width="17.88671875" bestFit="1" customWidth="1"/>
    <col min="5" max="5" width="18.44140625" bestFit="1" customWidth="1"/>
    <col min="6" max="7" width="17.6640625" bestFit="1" customWidth="1"/>
    <col min="8" max="8" width="18.88671875" bestFit="1" customWidth="1"/>
    <col min="9" max="9" width="17.44140625" bestFit="1" customWidth="1"/>
    <col min="10" max="10" width="24.88671875" customWidth="1"/>
    <col min="11" max="11" width="22.33203125" customWidth="1"/>
    <col min="12" max="12" width="18.44140625" bestFit="1" customWidth="1"/>
    <col min="13" max="13" width="17.44140625" bestFit="1" customWidth="1"/>
    <col min="14" max="14" width="17.88671875" bestFit="1" customWidth="1"/>
    <col min="15" max="15" width="18.44140625" bestFit="1" customWidth="1"/>
    <col min="16" max="17" width="17.6640625" bestFit="1" customWidth="1"/>
    <col min="18" max="18" width="18.88671875" bestFit="1" customWidth="1"/>
    <col min="19" max="19" width="17.44140625" bestFit="1" customWidth="1"/>
    <col min="23" max="23" width="15.5546875" customWidth="1"/>
    <col min="24" max="24" width="11.5546875" customWidth="1"/>
    <col min="36" max="36" width="11.6640625" customWidth="1"/>
    <col min="38" max="38" width="8.88671875" customWidth="1"/>
    <col min="40" max="40" width="14.109375" customWidth="1"/>
    <col min="46" max="46" width="3.6640625" customWidth="1"/>
    <col min="47" max="47" width="15.33203125" customWidth="1"/>
  </cols>
  <sheetData>
    <row r="1" spans="1:75" ht="23.4" x14ac:dyDescent="0.3">
      <c r="A1" s="48" t="s">
        <v>0</v>
      </c>
      <c r="B1" s="94" t="s">
        <v>1</v>
      </c>
      <c r="C1" s="95"/>
      <c r="D1" s="95"/>
      <c r="E1" s="95"/>
      <c r="F1" s="95"/>
      <c r="G1" s="95"/>
      <c r="H1" s="95"/>
      <c r="I1" s="95"/>
      <c r="Z1" t="s">
        <v>376</v>
      </c>
      <c r="AB1" t="s">
        <v>384</v>
      </c>
      <c r="AH1" t="s">
        <v>377</v>
      </c>
      <c r="AV1" t="s">
        <v>386</v>
      </c>
      <c r="AY1" t="s">
        <v>376</v>
      </c>
      <c r="BE1" t="s">
        <v>382</v>
      </c>
    </row>
    <row r="2" spans="1:75" ht="40.799999999999997" x14ac:dyDescent="0.45">
      <c r="A2" s="49" t="s">
        <v>15</v>
      </c>
      <c r="B2" s="102" t="s">
        <v>343</v>
      </c>
      <c r="C2" s="103"/>
      <c r="D2" s="103"/>
      <c r="E2" s="103"/>
      <c r="F2" s="103"/>
      <c r="G2" s="103"/>
      <c r="H2" s="103"/>
      <c r="I2" s="103"/>
      <c r="J2" t="s">
        <v>344</v>
      </c>
      <c r="K2" t="s">
        <v>345</v>
      </c>
      <c r="L2" t="s">
        <v>346</v>
      </c>
      <c r="X2" s="69" t="s">
        <v>370</v>
      </c>
      <c r="Y2" s="69" t="s">
        <v>371</v>
      </c>
      <c r="Z2" s="69" t="s">
        <v>372</v>
      </c>
      <c r="AA2" s="69" t="s">
        <v>373</v>
      </c>
      <c r="AB2" s="63" t="s">
        <v>375</v>
      </c>
      <c r="AI2" t="s">
        <v>382</v>
      </c>
      <c r="AJ2" s="65"/>
      <c r="AK2" s="65"/>
      <c r="AL2" s="65" t="s">
        <v>383</v>
      </c>
      <c r="AM2" s="65"/>
      <c r="AN2" s="65"/>
      <c r="AV2" s="69" t="s">
        <v>370</v>
      </c>
      <c r="AW2" s="69" t="s">
        <v>371</v>
      </c>
      <c r="AX2" s="69" t="s">
        <v>372</v>
      </c>
      <c r="AY2" s="69" t="s">
        <v>373</v>
      </c>
      <c r="AZ2" s="69" t="s">
        <v>374</v>
      </c>
      <c r="BA2" s="69" t="s">
        <v>387</v>
      </c>
      <c r="BD2" s="63" t="s">
        <v>231</v>
      </c>
      <c r="BE2" s="63" t="s">
        <v>378</v>
      </c>
      <c r="BF2" s="69" t="s">
        <v>379</v>
      </c>
      <c r="BH2" s="63" t="s">
        <v>231</v>
      </c>
      <c r="BI2" s="63" t="s">
        <v>378</v>
      </c>
      <c r="BJ2" s="69" t="s">
        <v>379</v>
      </c>
      <c r="BN2" s="70" t="s">
        <v>231</v>
      </c>
      <c r="BO2" s="70" t="s">
        <v>378</v>
      </c>
      <c r="BP2" s="70" t="s">
        <v>388</v>
      </c>
      <c r="BQ2" s="70" t="s">
        <v>389</v>
      </c>
      <c r="BT2" s="63" t="s">
        <v>231</v>
      </c>
      <c r="BU2" s="63" t="s">
        <v>378</v>
      </c>
      <c r="BV2" s="69" t="s">
        <v>388</v>
      </c>
      <c r="BW2" s="63" t="s">
        <v>389</v>
      </c>
    </row>
    <row r="3" spans="1:75" ht="40.799999999999997" x14ac:dyDescent="0.45">
      <c r="A3" s="48" t="s">
        <v>247</v>
      </c>
      <c r="B3" s="56" t="s">
        <v>319</v>
      </c>
      <c r="C3" s="56" t="s">
        <v>320</v>
      </c>
      <c r="D3" s="56" t="s">
        <v>321</v>
      </c>
      <c r="E3" s="56" t="s">
        <v>322</v>
      </c>
      <c r="F3" s="56" t="s">
        <v>323</v>
      </c>
      <c r="G3" s="56" t="s">
        <v>324</v>
      </c>
      <c r="H3" s="56" t="s">
        <v>325</v>
      </c>
      <c r="I3" s="56" t="s">
        <v>326</v>
      </c>
      <c r="J3" s="62" t="s">
        <v>350</v>
      </c>
      <c r="L3" s="64" t="s">
        <v>353</v>
      </c>
      <c r="M3" s="64" t="s">
        <v>354</v>
      </c>
      <c r="N3" s="64" t="s">
        <v>355</v>
      </c>
      <c r="O3" s="64" t="s">
        <v>356</v>
      </c>
      <c r="P3" s="64" t="s">
        <v>357</v>
      </c>
      <c r="Q3" s="64" t="s">
        <v>358</v>
      </c>
      <c r="R3" s="64" t="s">
        <v>359</v>
      </c>
      <c r="S3" s="64" t="s">
        <v>360</v>
      </c>
      <c r="W3" s="49" t="s">
        <v>216</v>
      </c>
      <c r="X3" s="70">
        <v>0.99223163841807904</v>
      </c>
      <c r="Y3" s="70">
        <v>0.99321573948439601</v>
      </c>
      <c r="Z3" s="70">
        <v>0.77615780445969096</v>
      </c>
      <c r="AA3" s="70">
        <v>0.77658697444352798</v>
      </c>
      <c r="AB3" s="104">
        <v>1</v>
      </c>
      <c r="AH3" s="63" t="s">
        <v>231</v>
      </c>
      <c r="AI3" s="63" t="s">
        <v>378</v>
      </c>
      <c r="AJ3" s="69" t="s">
        <v>385</v>
      </c>
      <c r="AK3" s="65"/>
      <c r="AL3" s="69" t="s">
        <v>231</v>
      </c>
      <c r="AM3" s="69" t="s">
        <v>378</v>
      </c>
      <c r="AN3" s="69" t="s">
        <v>385</v>
      </c>
      <c r="AU3" s="49" t="s">
        <v>216</v>
      </c>
      <c r="AV3" s="70">
        <v>0.92360633172745998</v>
      </c>
      <c r="AW3" s="70">
        <v>0.925597269624573</v>
      </c>
      <c r="AX3" s="70">
        <v>0.81245254365983299</v>
      </c>
      <c r="AY3" s="70">
        <v>0.82008995502248905</v>
      </c>
      <c r="AZ3" s="70">
        <v>0.93023255813953498</v>
      </c>
      <c r="BA3" s="70">
        <v>0.93215739484396198</v>
      </c>
      <c r="BD3" s="63">
        <v>1</v>
      </c>
      <c r="BE3" s="63" t="s">
        <v>380</v>
      </c>
      <c r="BF3" s="69">
        <v>221.994686088751</v>
      </c>
      <c r="BH3" s="63">
        <v>1</v>
      </c>
      <c r="BI3" s="63" t="s">
        <v>380</v>
      </c>
      <c r="BJ3" s="69">
        <v>208.51598054639399</v>
      </c>
      <c r="BN3" s="70">
        <v>1</v>
      </c>
      <c r="BO3" s="70" t="s">
        <v>380</v>
      </c>
      <c r="BP3" s="50">
        <v>8.8677539999999999E-2</v>
      </c>
      <c r="BQ3" s="50">
        <v>0.11503301</v>
      </c>
      <c r="BT3" s="63">
        <v>1</v>
      </c>
      <c r="BU3" s="63" t="s">
        <v>380</v>
      </c>
      <c r="BV3" s="50">
        <v>9.0445159999999997E-2</v>
      </c>
      <c r="BW3" s="50">
        <v>0.11371216000000001</v>
      </c>
    </row>
    <row r="4" spans="1:75" ht="40.799999999999997" x14ac:dyDescent="0.45">
      <c r="A4" s="49" t="s">
        <v>216</v>
      </c>
      <c r="B4" s="50">
        <v>0</v>
      </c>
      <c r="C4" s="50">
        <v>0.99682539682539695</v>
      </c>
      <c r="D4" s="50">
        <v>0.98095238095238102</v>
      </c>
      <c r="E4" s="50">
        <v>1</v>
      </c>
      <c r="F4" s="50">
        <v>0.99365079365079401</v>
      </c>
      <c r="G4" s="50">
        <v>1.78412698412698</v>
      </c>
      <c r="H4" s="50">
        <v>0.77777777777777801</v>
      </c>
      <c r="I4" s="50">
        <v>0.45396825396825402</v>
      </c>
      <c r="J4" s="107">
        <v>1</v>
      </c>
      <c r="K4" s="49" t="s">
        <v>351</v>
      </c>
      <c r="L4" s="63">
        <v>425</v>
      </c>
      <c r="M4" s="63">
        <v>51</v>
      </c>
      <c r="N4" s="63">
        <v>33</v>
      </c>
      <c r="O4" s="63">
        <v>7</v>
      </c>
      <c r="P4" s="63">
        <v>3519</v>
      </c>
      <c r="Q4" s="63">
        <v>3045</v>
      </c>
      <c r="R4" s="63">
        <v>3105</v>
      </c>
      <c r="S4" s="63">
        <v>1032</v>
      </c>
      <c r="W4" s="48" t="s">
        <v>217</v>
      </c>
      <c r="X4" s="70">
        <v>0.83210674992566203</v>
      </c>
      <c r="Y4" s="70">
        <v>0.853375575363721</v>
      </c>
      <c r="Z4" s="70">
        <v>0.62071892523044603</v>
      </c>
      <c r="AA4" s="70">
        <v>0.62144611633190805</v>
      </c>
      <c r="AB4" s="105"/>
      <c r="AH4" s="63">
        <v>1</v>
      </c>
      <c r="AI4" s="63" t="s">
        <v>380</v>
      </c>
      <c r="AJ4" s="69">
        <v>18.169097748314801</v>
      </c>
      <c r="AK4" s="65"/>
      <c r="AL4" s="69">
        <v>1</v>
      </c>
      <c r="AM4" s="69" t="s">
        <v>380</v>
      </c>
      <c r="AN4" s="69">
        <v>14.7533566344375</v>
      </c>
      <c r="AU4" s="48" t="s">
        <v>217</v>
      </c>
      <c r="AV4" s="70">
        <v>0.83941303019073099</v>
      </c>
      <c r="AW4" s="70">
        <v>0.84359817656745995</v>
      </c>
      <c r="AX4" s="70">
        <v>0.81006990809834301</v>
      </c>
      <c r="AY4" s="70">
        <v>0.81780434646560596</v>
      </c>
      <c r="AZ4" s="70">
        <v>0.54961891733437596</v>
      </c>
      <c r="BA4" s="70">
        <v>0.56204462789186205</v>
      </c>
      <c r="BD4" s="63">
        <v>2</v>
      </c>
      <c r="BE4" s="63" t="s">
        <v>380</v>
      </c>
      <c r="BF4" s="69">
        <v>844.906045553269</v>
      </c>
      <c r="BH4" s="63">
        <v>2</v>
      </c>
      <c r="BI4" s="63" t="s">
        <v>380</v>
      </c>
      <c r="BJ4" s="69">
        <v>873.23160044802</v>
      </c>
      <c r="BN4" s="70">
        <v>2</v>
      </c>
      <c r="BO4" s="70" t="s">
        <v>380</v>
      </c>
      <c r="BP4" s="50">
        <v>0.20440180999999999</v>
      </c>
      <c r="BQ4" s="50">
        <v>0.18704736999999999</v>
      </c>
      <c r="BT4" s="63">
        <v>2</v>
      </c>
      <c r="BU4" s="63" t="s">
        <v>380</v>
      </c>
      <c r="BV4" s="50">
        <v>0.21046474000000001</v>
      </c>
      <c r="BW4" s="50">
        <v>0.19030891999999999</v>
      </c>
    </row>
    <row r="5" spans="1:75" ht="40.799999999999997" x14ac:dyDescent="0.45">
      <c r="A5" s="48" t="s">
        <v>217</v>
      </c>
      <c r="B5" s="50">
        <v>0</v>
      </c>
      <c r="C5" s="50">
        <v>0.97260299110010096</v>
      </c>
      <c r="D5" s="50">
        <v>0.35419501133786802</v>
      </c>
      <c r="E5" s="50">
        <v>1</v>
      </c>
      <c r="F5" s="50">
        <v>2.1597883597883598</v>
      </c>
      <c r="G5" s="50">
        <v>2.2347872274720499</v>
      </c>
      <c r="H5" s="50">
        <v>0.74712059620596205</v>
      </c>
      <c r="I5" s="50">
        <v>0.90919296680420802</v>
      </c>
      <c r="J5" s="107"/>
      <c r="K5" s="48" t="s">
        <v>352</v>
      </c>
      <c r="L5" s="63">
        <v>173</v>
      </c>
      <c r="M5" s="63">
        <v>21</v>
      </c>
      <c r="N5" s="63">
        <v>12</v>
      </c>
      <c r="O5" s="63">
        <v>3</v>
      </c>
      <c r="P5" s="63">
        <v>1493</v>
      </c>
      <c r="Q5" s="63">
        <v>1285</v>
      </c>
      <c r="R5" s="63">
        <v>1312</v>
      </c>
      <c r="S5" s="63">
        <v>427</v>
      </c>
      <c r="W5" s="49" t="s">
        <v>218</v>
      </c>
      <c r="X5" s="70">
        <v>0.45075393006095599</v>
      </c>
      <c r="Y5" s="70">
        <v>0.47258163894023397</v>
      </c>
      <c r="Z5" s="70">
        <v>0.365202212793383</v>
      </c>
      <c r="AA5" s="70">
        <v>0.34238995016611301</v>
      </c>
      <c r="AB5" s="105"/>
      <c r="AH5" s="63">
        <v>2</v>
      </c>
      <c r="AI5" s="63" t="s">
        <v>380</v>
      </c>
      <c r="AJ5" s="69">
        <v>686.48979202308203</v>
      </c>
      <c r="AK5" s="65"/>
      <c r="AL5" s="69">
        <v>2</v>
      </c>
      <c r="AM5" s="69" t="s">
        <v>380</v>
      </c>
      <c r="AN5" s="69">
        <v>693.06859886728898</v>
      </c>
      <c r="AU5" s="49" t="s">
        <v>218</v>
      </c>
      <c r="AV5" s="70">
        <v>0.58078718662616202</v>
      </c>
      <c r="AW5" s="70">
        <v>0.53807571064223003</v>
      </c>
      <c r="AX5" s="70">
        <v>0.47688894049047298</v>
      </c>
      <c r="AY5" s="70">
        <v>0.46980248760353499</v>
      </c>
      <c r="AZ5" s="70">
        <v>0.27598658618376898</v>
      </c>
      <c r="BA5" s="70">
        <v>0.25297137481521298</v>
      </c>
      <c r="BD5" s="63">
        <v>1</v>
      </c>
      <c r="BE5" s="63" t="s">
        <v>381</v>
      </c>
      <c r="BF5" s="69">
        <v>102.457416950384</v>
      </c>
      <c r="BH5" s="63">
        <v>1</v>
      </c>
      <c r="BI5" s="63" t="s">
        <v>381</v>
      </c>
      <c r="BJ5" s="69">
        <v>107.756365652011</v>
      </c>
      <c r="BN5" s="70">
        <v>1</v>
      </c>
      <c r="BO5" s="70" t="s">
        <v>381</v>
      </c>
      <c r="BP5" s="50">
        <v>0.31501328000000001</v>
      </c>
      <c r="BQ5" s="50">
        <v>0.29791962999999999</v>
      </c>
      <c r="BT5" s="63">
        <v>1</v>
      </c>
      <c r="BU5" s="63" t="s">
        <v>381</v>
      </c>
      <c r="BV5" s="50">
        <v>0.36957725000000002</v>
      </c>
      <c r="BW5" s="50">
        <v>0.30037502999999999</v>
      </c>
    </row>
    <row r="6" spans="1:75" ht="40.799999999999997" x14ac:dyDescent="0.45">
      <c r="A6" s="49" t="s">
        <v>218</v>
      </c>
      <c r="B6" s="50" t="s">
        <v>347</v>
      </c>
      <c r="C6" s="50" t="s">
        <v>347</v>
      </c>
      <c r="D6" s="50" t="s">
        <v>347</v>
      </c>
      <c r="E6" s="50" t="s">
        <v>347</v>
      </c>
      <c r="F6" s="50" t="s">
        <v>347</v>
      </c>
      <c r="G6" s="50" t="s">
        <v>347</v>
      </c>
      <c r="H6" s="50" t="s">
        <v>347</v>
      </c>
      <c r="I6" s="50" t="s">
        <v>347</v>
      </c>
      <c r="J6" s="107"/>
      <c r="K6" s="49" t="s">
        <v>369</v>
      </c>
      <c r="L6" s="63">
        <v>1329</v>
      </c>
      <c r="M6" s="63">
        <v>175</v>
      </c>
      <c r="N6" s="63">
        <v>103</v>
      </c>
      <c r="O6" s="63">
        <v>30</v>
      </c>
      <c r="P6" s="63">
        <v>2790</v>
      </c>
      <c r="Q6" s="63">
        <v>2402</v>
      </c>
      <c r="R6" s="63">
        <v>2441</v>
      </c>
      <c r="S6" s="63">
        <v>825</v>
      </c>
      <c r="W6" s="48" t="s">
        <v>219</v>
      </c>
      <c r="X6" s="70">
        <v>8.8371686061772294E-3</v>
      </c>
      <c r="Y6" s="70">
        <v>8.9833641404806E-2</v>
      </c>
      <c r="Z6" s="70">
        <v>6.6275561218620896E-2</v>
      </c>
      <c r="AA6" s="70">
        <v>3.0862875593041701E-2</v>
      </c>
      <c r="AB6" s="105"/>
      <c r="AH6" s="63">
        <v>1</v>
      </c>
      <c r="AI6" s="63" t="s">
        <v>381</v>
      </c>
      <c r="AJ6" s="69">
        <v>9.7350589553347699</v>
      </c>
      <c r="AK6" s="65"/>
      <c r="AL6" s="69">
        <v>1</v>
      </c>
      <c r="AM6" s="69" t="s">
        <v>381</v>
      </c>
      <c r="AN6" s="69">
        <v>7.9710614846963397</v>
      </c>
      <c r="AU6" s="48" t="s">
        <v>219</v>
      </c>
      <c r="AV6" s="70">
        <v>8.4436042848141199E-2</v>
      </c>
      <c r="AW6" s="70">
        <v>3.5841793311743399E-2</v>
      </c>
      <c r="AX6" s="70">
        <v>2.49768380439888E-2</v>
      </c>
      <c r="AY6" s="70">
        <v>3.01832460732985E-2</v>
      </c>
      <c r="AZ6" s="70">
        <v>9.8278560250391195E-2</v>
      </c>
      <c r="BA6" s="70">
        <v>4.3217309501411103E-2</v>
      </c>
      <c r="BD6" s="63">
        <v>2</v>
      </c>
      <c r="BE6" s="63" t="s">
        <v>381</v>
      </c>
      <c r="BF6" s="69">
        <v>1055.02969514904</v>
      </c>
      <c r="BH6" s="63">
        <v>2</v>
      </c>
      <c r="BI6" s="63" t="s">
        <v>381</v>
      </c>
      <c r="BJ6" s="69">
        <v>1045.7559223516</v>
      </c>
      <c r="BN6" s="70">
        <v>2</v>
      </c>
      <c r="BO6" s="70" t="s">
        <v>381</v>
      </c>
      <c r="BP6" s="50">
        <v>0.55999215000000002</v>
      </c>
      <c r="BQ6" s="50">
        <v>0.27274478000000002</v>
      </c>
      <c r="BT6" s="63">
        <v>2</v>
      </c>
      <c r="BU6" s="63" t="s">
        <v>381</v>
      </c>
      <c r="BV6" s="50">
        <v>0.55610952000000002</v>
      </c>
      <c r="BW6" s="50">
        <v>0.28032519</v>
      </c>
    </row>
    <row r="7" spans="1:75" ht="40.799999999999997" x14ac:dyDescent="0.45">
      <c r="A7" s="48" t="s">
        <v>219</v>
      </c>
      <c r="B7" s="50" t="s">
        <v>348</v>
      </c>
      <c r="C7" s="50" t="s">
        <v>348</v>
      </c>
      <c r="D7" s="50" t="s">
        <v>349</v>
      </c>
      <c r="E7" s="50" t="s">
        <v>347</v>
      </c>
      <c r="F7" s="50" t="s">
        <v>349</v>
      </c>
      <c r="G7" s="50" t="s">
        <v>349</v>
      </c>
      <c r="H7" s="50" t="s">
        <v>348</v>
      </c>
      <c r="I7" s="50" t="s">
        <v>349</v>
      </c>
      <c r="J7" s="107"/>
      <c r="K7" s="61"/>
      <c r="O7" s="37"/>
      <c r="W7" s="49" t="s">
        <v>220</v>
      </c>
      <c r="X7" s="70">
        <v>0.18441408605815901</v>
      </c>
      <c r="Y7" s="70">
        <v>0.18110903477969201</v>
      </c>
      <c r="Z7" s="70">
        <v>8.1782346955039595E-2</v>
      </c>
      <c r="AA7" s="70">
        <v>8.7594121486237006E-2</v>
      </c>
      <c r="AB7" s="105"/>
      <c r="AH7" s="63">
        <v>2</v>
      </c>
      <c r="AI7" s="63" t="s">
        <v>381</v>
      </c>
      <c r="AJ7" s="69">
        <v>1007.69597874765</v>
      </c>
      <c r="AK7" s="65"/>
      <c r="AL7" s="69">
        <v>2</v>
      </c>
      <c r="AM7" s="69" t="s">
        <v>381</v>
      </c>
      <c r="AN7" s="69">
        <v>1045.9187194470501</v>
      </c>
      <c r="AU7" s="49" t="s">
        <v>220</v>
      </c>
      <c r="AV7" s="70">
        <v>0.13186517587434399</v>
      </c>
      <c r="AW7" s="70">
        <v>0.14507742414719099</v>
      </c>
      <c r="AX7" s="70">
        <v>0.161414731944721</v>
      </c>
      <c r="AY7" s="70">
        <v>0.17180954039625801</v>
      </c>
      <c r="AZ7" s="70">
        <v>6.6740673542144094E-2</v>
      </c>
      <c r="BA7" s="70">
        <v>7.5569886182321105E-2</v>
      </c>
    </row>
    <row r="8" spans="1:75" ht="54" x14ac:dyDescent="0.45">
      <c r="A8" s="49" t="s">
        <v>220</v>
      </c>
      <c r="B8" s="50">
        <v>0</v>
      </c>
      <c r="C8" s="50">
        <v>0.26007635160995901</v>
      </c>
      <c r="D8" s="50">
        <v>0.63788503516856698</v>
      </c>
      <c r="E8" s="50">
        <v>0.267402376910017</v>
      </c>
      <c r="F8" s="50">
        <v>0.15506508205998901</v>
      </c>
      <c r="G8" s="50">
        <v>0.13501020657580901</v>
      </c>
      <c r="H8" s="50">
        <v>0.19978182326390301</v>
      </c>
      <c r="I8" s="50">
        <v>0.48947726269666803</v>
      </c>
      <c r="J8" s="107"/>
      <c r="K8" s="61"/>
      <c r="O8" s="37"/>
      <c r="W8" s="48" t="s">
        <v>221</v>
      </c>
      <c r="X8" s="70">
        <v>0.69588905398712197</v>
      </c>
      <c r="Y8" s="70">
        <v>0.81164021164021105</v>
      </c>
      <c r="Z8" s="70">
        <v>0.71878435517970396</v>
      </c>
      <c r="AA8" s="70">
        <v>0.74824730572887099</v>
      </c>
      <c r="AB8" s="105"/>
      <c r="AJ8" s="65"/>
      <c r="AK8" s="65"/>
      <c r="AL8" s="65"/>
      <c r="AM8" s="65"/>
      <c r="AN8" s="65"/>
      <c r="AU8" s="48" t="s">
        <v>221</v>
      </c>
      <c r="AV8" s="70">
        <v>0.75118929517173505</v>
      </c>
      <c r="AW8" s="70">
        <v>0.68547584470907097</v>
      </c>
      <c r="AX8" s="70">
        <v>0.68628979857049999</v>
      </c>
      <c r="AY8" s="70">
        <v>0.67265573562425096</v>
      </c>
      <c r="AZ8" s="70">
        <v>0.30972151136534698</v>
      </c>
      <c r="BA8" s="70">
        <v>0.28276400781132599</v>
      </c>
      <c r="BD8" s="63" t="s">
        <v>230</v>
      </c>
      <c r="BE8" s="63" t="s">
        <v>378</v>
      </c>
      <c r="BF8" s="63" t="s">
        <v>379</v>
      </c>
      <c r="BH8" s="63" t="s">
        <v>230</v>
      </c>
      <c r="BI8" s="63" t="s">
        <v>378</v>
      </c>
      <c r="BJ8" s="69" t="s">
        <v>379</v>
      </c>
    </row>
    <row r="9" spans="1:75" ht="61.2" x14ac:dyDescent="0.45">
      <c r="A9" s="48" t="s">
        <v>221</v>
      </c>
      <c r="B9" s="50" t="s">
        <v>348</v>
      </c>
      <c r="C9" s="50" t="s">
        <v>348</v>
      </c>
      <c r="D9" s="50" t="s">
        <v>348</v>
      </c>
      <c r="E9" s="50" t="s">
        <v>348</v>
      </c>
      <c r="F9" s="50" t="s">
        <v>348</v>
      </c>
      <c r="G9" s="50" t="s">
        <v>348</v>
      </c>
      <c r="H9" s="50" t="s">
        <v>348</v>
      </c>
      <c r="I9" s="50" t="s">
        <v>348</v>
      </c>
      <c r="J9" s="107"/>
      <c r="K9" s="61"/>
      <c r="O9" s="37"/>
      <c r="P9" s="61">
        <v>173</v>
      </c>
      <c r="W9" s="49" t="s">
        <v>222</v>
      </c>
      <c r="X9" s="70">
        <v>0.87934618969101697</v>
      </c>
      <c r="Y9" s="70">
        <v>0.92264202978488696</v>
      </c>
      <c r="Z9" s="70">
        <v>0.66445115810674704</v>
      </c>
      <c r="AA9" s="70">
        <v>0.69435417004202904</v>
      </c>
      <c r="AB9" s="105"/>
      <c r="AH9" s="63" t="s">
        <v>230</v>
      </c>
      <c r="AI9" s="63" t="s">
        <v>378</v>
      </c>
      <c r="AJ9" s="69" t="s">
        <v>385</v>
      </c>
      <c r="AK9" s="65"/>
      <c r="AL9" s="69" t="s">
        <v>230</v>
      </c>
      <c r="AM9" s="69" t="s">
        <v>378</v>
      </c>
      <c r="AN9" s="69" t="s">
        <v>385</v>
      </c>
      <c r="AU9" s="49" t="s">
        <v>222</v>
      </c>
      <c r="AV9" s="70">
        <v>0.84789054385153995</v>
      </c>
      <c r="AW9" s="70">
        <v>0.89017296089554998</v>
      </c>
      <c r="AX9" s="70">
        <v>0.85201770372298902</v>
      </c>
      <c r="AY9" s="70">
        <v>0.87700679860881703</v>
      </c>
      <c r="AZ9" s="70">
        <v>0.50768696256405799</v>
      </c>
      <c r="BA9" s="70">
        <v>0.57880454975848905</v>
      </c>
      <c r="BD9" s="63">
        <v>1</v>
      </c>
      <c r="BE9" s="63" t="s">
        <v>380</v>
      </c>
      <c r="BF9" s="63">
        <v>706.09979561727698</v>
      </c>
      <c r="BH9" s="63">
        <v>1</v>
      </c>
      <c r="BI9" s="63" t="s">
        <v>380</v>
      </c>
      <c r="BJ9" s="69">
        <v>703.07430162231196</v>
      </c>
    </row>
    <row r="10" spans="1:75" ht="54" x14ac:dyDescent="0.45">
      <c r="A10" s="49" t="s">
        <v>222</v>
      </c>
      <c r="B10" s="50">
        <v>0</v>
      </c>
      <c r="C10" s="50">
        <v>0.97260299110010096</v>
      </c>
      <c r="D10" s="50" t="s">
        <v>348</v>
      </c>
      <c r="E10" s="50">
        <v>1</v>
      </c>
      <c r="F10" s="50" t="s">
        <v>348</v>
      </c>
      <c r="G10" s="50" t="s">
        <v>348</v>
      </c>
      <c r="H10" s="50">
        <v>0.74712059620596205</v>
      </c>
      <c r="I10" s="50" t="s">
        <v>348</v>
      </c>
      <c r="J10" s="107"/>
      <c r="K10" s="61"/>
      <c r="O10" s="37"/>
      <c r="P10" s="61">
        <v>21</v>
      </c>
      <c r="W10" s="48" t="s">
        <v>223</v>
      </c>
      <c r="X10" s="70">
        <v>0.173976170269416</v>
      </c>
      <c r="Y10" s="70">
        <v>0.15969195334317701</v>
      </c>
      <c r="Z10" s="70">
        <v>0.101609364932888</v>
      </c>
      <c r="AA10" s="70">
        <v>9.6425663324447602E-2</v>
      </c>
      <c r="AB10" s="105"/>
      <c r="AH10" s="63">
        <v>1</v>
      </c>
      <c r="AI10" s="63" t="s">
        <v>380</v>
      </c>
      <c r="AJ10" s="69">
        <v>481.89950420607198</v>
      </c>
      <c r="AK10" s="65"/>
      <c r="AL10" s="69">
        <v>1</v>
      </c>
      <c r="AM10" s="69" t="s">
        <v>380</v>
      </c>
      <c r="AN10" s="69">
        <v>479.35638749032302</v>
      </c>
      <c r="AU10" s="48" t="s">
        <v>223</v>
      </c>
      <c r="AV10" s="70">
        <v>0.112707116456238</v>
      </c>
      <c r="AW10" s="70">
        <v>0.118629227884697</v>
      </c>
      <c r="AX10" s="70">
        <v>0.14847986977034899</v>
      </c>
      <c r="AY10" s="70">
        <v>0.151898383990935</v>
      </c>
      <c r="AZ10" s="70">
        <v>6.2905241777986107E-2</v>
      </c>
      <c r="BA10" s="70">
        <v>6.6061677483756798E-2</v>
      </c>
      <c r="BD10" s="63">
        <v>2</v>
      </c>
      <c r="BE10" s="63" t="s">
        <v>380</v>
      </c>
      <c r="BF10" s="63">
        <v>360.80093602474301</v>
      </c>
      <c r="BH10" s="63">
        <v>2</v>
      </c>
      <c r="BI10" s="63" t="s">
        <v>380</v>
      </c>
      <c r="BJ10" s="69">
        <v>378.673279372102</v>
      </c>
    </row>
    <row r="11" spans="1:75" ht="54" x14ac:dyDescent="0.45">
      <c r="A11" s="48" t="s">
        <v>223</v>
      </c>
      <c r="B11" s="50" t="s">
        <v>347</v>
      </c>
      <c r="C11" s="50" t="s">
        <v>347</v>
      </c>
      <c r="D11" s="50" t="s">
        <v>347</v>
      </c>
      <c r="E11" s="50" t="s">
        <v>347</v>
      </c>
      <c r="F11" s="50" t="s">
        <v>347</v>
      </c>
      <c r="G11" s="50" t="s">
        <v>347</v>
      </c>
      <c r="H11" s="50" t="s">
        <v>347</v>
      </c>
      <c r="I11" s="50" t="s">
        <v>347</v>
      </c>
      <c r="J11" s="107"/>
      <c r="K11" s="61"/>
      <c r="O11" s="37"/>
      <c r="P11" s="61">
        <v>12</v>
      </c>
      <c r="W11" s="49" t="s">
        <v>224</v>
      </c>
      <c r="X11" s="70">
        <v>0.13653769090342399</v>
      </c>
      <c r="Y11" s="70">
        <v>0.14988631399737901</v>
      </c>
      <c r="Z11" s="70">
        <v>0.14592631583603499</v>
      </c>
      <c r="AA11" s="70">
        <v>0.16316550919445799</v>
      </c>
      <c r="AB11" s="105"/>
      <c r="AH11" s="63">
        <v>2</v>
      </c>
      <c r="AI11" s="63" t="s">
        <v>380</v>
      </c>
      <c r="AJ11" s="69">
        <v>222.75938556532401</v>
      </c>
      <c r="AK11" s="65"/>
      <c r="AL11" s="69">
        <v>2</v>
      </c>
      <c r="AM11" s="69" t="s">
        <v>380</v>
      </c>
      <c r="AN11" s="69">
        <v>228.46556801140301</v>
      </c>
      <c r="AU11" s="49" t="s">
        <v>224</v>
      </c>
      <c r="AV11" s="70">
        <v>8.9525999684939406E-2</v>
      </c>
      <c r="AW11" s="70">
        <v>9.9014402420945197E-2</v>
      </c>
      <c r="AX11" s="70">
        <v>0.12358032769551799</v>
      </c>
      <c r="AY11" s="70">
        <v>0.13495151306242001</v>
      </c>
      <c r="AZ11" s="70">
        <v>3.8237853184961403E-2</v>
      </c>
      <c r="BA11" s="70">
        <v>4.5251791887148202E-2</v>
      </c>
      <c r="BD11" s="63">
        <v>1</v>
      </c>
      <c r="BE11" s="63" t="s">
        <v>381</v>
      </c>
      <c r="BF11" s="63">
        <v>935.27040758410999</v>
      </c>
      <c r="BH11" s="63">
        <v>1</v>
      </c>
      <c r="BI11" s="63" t="s">
        <v>381</v>
      </c>
      <c r="BJ11" s="69">
        <v>928.41409519894898</v>
      </c>
    </row>
    <row r="12" spans="1:75" ht="72" x14ac:dyDescent="0.45">
      <c r="A12" s="49" t="s">
        <v>224</v>
      </c>
      <c r="B12" s="50">
        <v>0</v>
      </c>
      <c r="C12" s="50">
        <v>0.26007635160995901</v>
      </c>
      <c r="D12" s="50" t="s">
        <v>347</v>
      </c>
      <c r="E12" s="50">
        <v>0.267402376910017</v>
      </c>
      <c r="F12" s="50" t="s">
        <v>347</v>
      </c>
      <c r="G12" s="50" t="s">
        <v>347</v>
      </c>
      <c r="H12" s="50">
        <v>0.19978182326390301</v>
      </c>
      <c r="I12" s="50" t="s">
        <v>347</v>
      </c>
      <c r="J12" s="107"/>
      <c r="K12" s="61"/>
      <c r="O12" s="37"/>
      <c r="P12" s="61">
        <v>3</v>
      </c>
      <c r="W12" s="48" t="s">
        <v>225</v>
      </c>
      <c r="X12" s="70">
        <v>8.3665348950736601E-2</v>
      </c>
      <c r="Y12" s="70">
        <v>5.4170571193900799E-2</v>
      </c>
      <c r="Z12" s="70">
        <v>0.11248685648319801</v>
      </c>
      <c r="AA12" s="70">
        <v>6.5713919285948094E-2</v>
      </c>
      <c r="AB12" s="106"/>
      <c r="AH12" s="63">
        <v>1</v>
      </c>
      <c r="AI12" s="63" t="s">
        <v>381</v>
      </c>
      <c r="AJ12" s="69">
        <v>816.07419215706295</v>
      </c>
      <c r="AK12" s="65"/>
      <c r="AL12" s="69">
        <v>1</v>
      </c>
      <c r="AM12" s="69" t="s">
        <v>381</v>
      </c>
      <c r="AN12" s="69">
        <v>846.18144965779197</v>
      </c>
      <c r="AU12" s="48" t="s">
        <v>225</v>
      </c>
      <c r="AV12" s="70">
        <v>0.29259095507005101</v>
      </c>
      <c r="AW12" s="70">
        <v>0.18641463633612801</v>
      </c>
      <c r="AX12" s="70">
        <v>0.13639937753067599</v>
      </c>
      <c r="AY12" s="70">
        <v>8.8004789155835206E-2</v>
      </c>
      <c r="AZ12" s="70">
        <v>0.14251579526594099</v>
      </c>
      <c r="BA12" s="70">
        <v>8.6889359756516904E-2</v>
      </c>
      <c r="BD12" s="63">
        <v>2</v>
      </c>
      <c r="BE12" s="63" t="s">
        <v>381</v>
      </c>
      <c r="BF12" s="63">
        <v>222.21670451531199</v>
      </c>
      <c r="BH12" s="63">
        <v>2</v>
      </c>
      <c r="BI12" s="63" t="s">
        <v>381</v>
      </c>
      <c r="BJ12" s="69">
        <v>225.09819280466201</v>
      </c>
    </row>
    <row r="13" spans="1:75" ht="72" x14ac:dyDescent="0.3">
      <c r="A13" s="48" t="s">
        <v>225</v>
      </c>
      <c r="B13" s="50" t="s">
        <v>348</v>
      </c>
      <c r="C13" s="50" t="s">
        <v>348</v>
      </c>
      <c r="D13" s="50" t="s">
        <v>348</v>
      </c>
      <c r="E13" s="50" t="s">
        <v>348</v>
      </c>
      <c r="F13" s="50" t="s">
        <v>348</v>
      </c>
      <c r="G13" s="50" t="s">
        <v>348</v>
      </c>
      <c r="H13" s="50" t="s">
        <v>348</v>
      </c>
      <c r="I13" s="50" t="s">
        <v>348</v>
      </c>
      <c r="J13" s="107"/>
      <c r="K13" s="61"/>
      <c r="O13" s="37"/>
      <c r="P13" s="61">
        <v>1493</v>
      </c>
      <c r="W13" s="66">
        <v>642</v>
      </c>
      <c r="X13" s="67"/>
      <c r="Y13" s="67"/>
      <c r="Z13" s="67"/>
      <c r="AA13" s="67"/>
      <c r="AB13" s="67"/>
      <c r="AH13" s="63">
        <v>2</v>
      </c>
      <c r="AI13" s="63" t="s">
        <v>381</v>
      </c>
      <c r="AJ13" s="69">
        <v>201.35684554591799</v>
      </c>
      <c r="AK13" s="65"/>
      <c r="AL13" s="69">
        <v>2</v>
      </c>
      <c r="AM13" s="69" t="s">
        <v>381</v>
      </c>
      <c r="AN13" s="69">
        <v>207.70833127395599</v>
      </c>
    </row>
    <row r="14" spans="1:75" ht="40.799999999999997" x14ac:dyDescent="0.45">
      <c r="A14" s="48" t="s">
        <v>247</v>
      </c>
      <c r="B14" s="56" t="s">
        <v>327</v>
      </c>
      <c r="C14" s="56" t="s">
        <v>328</v>
      </c>
      <c r="D14" s="56" t="s">
        <v>329</v>
      </c>
      <c r="E14" s="56" t="s">
        <v>330</v>
      </c>
      <c r="F14" s="56" t="s">
        <v>331</v>
      </c>
      <c r="G14" s="56" t="s">
        <v>332</v>
      </c>
      <c r="H14" s="56" t="s">
        <v>325</v>
      </c>
      <c r="I14" s="56" t="s">
        <v>333</v>
      </c>
      <c r="L14" s="64" t="s">
        <v>353</v>
      </c>
      <c r="M14" s="64" t="s">
        <v>354</v>
      </c>
      <c r="N14" s="64" t="s">
        <v>355</v>
      </c>
      <c r="O14" s="64" t="s">
        <v>356</v>
      </c>
      <c r="P14" s="64" t="s">
        <v>357</v>
      </c>
      <c r="Q14" s="64" t="s">
        <v>358</v>
      </c>
      <c r="R14" s="64" t="s">
        <v>359</v>
      </c>
      <c r="S14" s="64" t="s">
        <v>360</v>
      </c>
      <c r="W14" s="49" t="s">
        <v>216</v>
      </c>
      <c r="X14" s="70">
        <v>48.6666666666667</v>
      </c>
      <c r="Y14" s="70">
        <v>46.6666666666667</v>
      </c>
      <c r="Z14" s="70">
        <v>0.79365079365079405</v>
      </c>
      <c r="AA14" s="70">
        <v>0.64814814814814803</v>
      </c>
      <c r="AB14" s="104">
        <v>2</v>
      </c>
      <c r="AJ14" s="65"/>
      <c r="AK14" s="65"/>
      <c r="AL14" s="65"/>
      <c r="AM14" s="65"/>
      <c r="AN14" s="65"/>
      <c r="BD14" s="63" t="s">
        <v>14</v>
      </c>
      <c r="BE14" s="63" t="s">
        <v>378</v>
      </c>
      <c r="BF14" s="63" t="s">
        <v>379</v>
      </c>
      <c r="BH14" s="63" t="s">
        <v>14</v>
      </c>
      <c r="BI14" s="63" t="s">
        <v>378</v>
      </c>
      <c r="BJ14" s="69" t="s">
        <v>379</v>
      </c>
    </row>
    <row r="15" spans="1:75" ht="40.799999999999997" x14ac:dyDescent="0.45">
      <c r="A15" s="49" t="s">
        <v>216</v>
      </c>
      <c r="B15" s="50">
        <v>0</v>
      </c>
      <c r="C15" s="50">
        <v>4</v>
      </c>
      <c r="D15" s="50">
        <v>12.285714285714301</v>
      </c>
      <c r="E15" s="50">
        <v>3</v>
      </c>
      <c r="F15" s="50">
        <v>1</v>
      </c>
      <c r="G15" s="50">
        <v>0.57142857142857095</v>
      </c>
      <c r="H15" s="50">
        <v>1</v>
      </c>
      <c r="I15" s="50">
        <v>0.42857142857142899</v>
      </c>
      <c r="J15" s="107">
        <v>2</v>
      </c>
      <c r="K15" s="49" t="s">
        <v>351</v>
      </c>
      <c r="L15" s="63">
        <v>1544</v>
      </c>
      <c r="M15" s="63">
        <v>425</v>
      </c>
      <c r="N15" s="63">
        <v>2880</v>
      </c>
      <c r="O15" s="63">
        <v>211</v>
      </c>
      <c r="P15" s="63">
        <v>187</v>
      </c>
      <c r="Q15" s="63">
        <v>22</v>
      </c>
      <c r="R15" s="63">
        <v>1753</v>
      </c>
      <c r="S15" s="63">
        <v>37</v>
      </c>
      <c r="T15" s="61"/>
      <c r="W15" s="48" t="s">
        <v>217</v>
      </c>
      <c r="X15" s="70">
        <v>18.334439702860799</v>
      </c>
      <c r="Y15" s="70">
        <v>17.555871661134798</v>
      </c>
      <c r="Z15" s="70">
        <v>0.90953861498780497</v>
      </c>
      <c r="AA15" s="70">
        <v>0.84575174094074401</v>
      </c>
      <c r="AB15" s="105"/>
      <c r="AH15" s="63" t="s">
        <v>231</v>
      </c>
      <c r="AI15" s="63" t="s">
        <v>378</v>
      </c>
      <c r="AJ15" s="69" t="s">
        <v>385</v>
      </c>
      <c r="AK15" s="65"/>
      <c r="AL15" s="69" t="s">
        <v>231</v>
      </c>
      <c r="AM15" s="69" t="s">
        <v>378</v>
      </c>
      <c r="AN15" s="69" t="s">
        <v>385</v>
      </c>
      <c r="BD15" s="63">
        <v>1</v>
      </c>
      <c r="BE15" s="63" t="s">
        <v>380</v>
      </c>
      <c r="BF15" s="63">
        <v>105.816810072294</v>
      </c>
      <c r="BH15" s="63">
        <v>1</v>
      </c>
      <c r="BI15" s="63" t="s">
        <v>380</v>
      </c>
      <c r="BJ15" s="69">
        <v>103.293282202453</v>
      </c>
    </row>
    <row r="16" spans="1:75" ht="40.799999999999997" x14ac:dyDescent="0.45">
      <c r="A16" s="48" t="s">
        <v>217</v>
      </c>
      <c r="B16" s="50">
        <v>0</v>
      </c>
      <c r="C16" s="50">
        <v>8.4548286604361405</v>
      </c>
      <c r="D16" s="50">
        <v>92.772425249169402</v>
      </c>
      <c r="E16" s="50">
        <v>58.950617283950599</v>
      </c>
      <c r="F16" s="50">
        <v>1</v>
      </c>
      <c r="G16" s="50">
        <v>73.326530612244895</v>
      </c>
      <c r="H16" s="50">
        <v>1</v>
      </c>
      <c r="I16" s="50">
        <v>52.3626373626374</v>
      </c>
      <c r="J16" s="107"/>
      <c r="K16" s="48" t="s">
        <v>352</v>
      </c>
      <c r="L16" s="63">
        <v>642</v>
      </c>
      <c r="M16" s="63">
        <v>172</v>
      </c>
      <c r="N16" s="63">
        <v>1214</v>
      </c>
      <c r="O16" s="63">
        <v>81</v>
      </c>
      <c r="P16" s="63">
        <v>72</v>
      </c>
      <c r="Q16" s="63">
        <v>7</v>
      </c>
      <c r="R16" s="63">
        <v>729</v>
      </c>
      <c r="S16" s="63">
        <v>13</v>
      </c>
      <c r="T16" s="61"/>
      <c r="W16" s="49" t="s">
        <v>218</v>
      </c>
      <c r="X16" s="70">
        <v>1.9249011857707501</v>
      </c>
      <c r="Y16" s="70">
        <v>1.6877470355731199</v>
      </c>
      <c r="Z16" s="70">
        <v>0.51870469955576304</v>
      </c>
      <c r="AA16" s="70">
        <v>0.23829787234042599</v>
      </c>
      <c r="AB16" s="105"/>
      <c r="AH16" s="63">
        <v>1</v>
      </c>
      <c r="AI16" s="63" t="s">
        <v>380</v>
      </c>
      <c r="AJ16" s="69">
        <v>149.450405102339</v>
      </c>
      <c r="AK16" s="65"/>
      <c r="AL16" s="69">
        <v>1</v>
      </c>
      <c r="AM16" s="69" t="s">
        <v>380</v>
      </c>
      <c r="AN16" s="69">
        <v>143.24859731865101</v>
      </c>
      <c r="BD16" s="63">
        <v>2</v>
      </c>
      <c r="BE16" s="63" t="s">
        <v>380</v>
      </c>
      <c r="BF16" s="63">
        <v>961.08392156972604</v>
      </c>
      <c r="BH16" s="63">
        <v>2</v>
      </c>
      <c r="BI16" s="63" t="s">
        <v>380</v>
      </c>
      <c r="BJ16" s="69">
        <v>978.45429879196001</v>
      </c>
    </row>
    <row r="17" spans="1:62" ht="40.799999999999997" x14ac:dyDescent="0.45">
      <c r="A17" s="49" t="s">
        <v>218</v>
      </c>
      <c r="B17" s="50" t="s">
        <v>347</v>
      </c>
      <c r="C17" s="50" t="s">
        <v>347</v>
      </c>
      <c r="D17" s="50" t="s">
        <v>347</v>
      </c>
      <c r="E17" s="50" t="s">
        <v>347</v>
      </c>
      <c r="F17" s="50" t="s">
        <v>347</v>
      </c>
      <c r="G17" s="50" t="s">
        <v>347</v>
      </c>
      <c r="H17" s="50" t="s">
        <v>347</v>
      </c>
      <c r="I17" s="50" t="s">
        <v>347</v>
      </c>
      <c r="J17" s="107"/>
      <c r="K17" s="49" t="s">
        <v>369</v>
      </c>
      <c r="L17" s="63">
        <v>1124</v>
      </c>
      <c r="M17" s="63">
        <v>305</v>
      </c>
      <c r="N17" s="63">
        <v>2068</v>
      </c>
      <c r="O17" s="63">
        <v>152</v>
      </c>
      <c r="P17" s="63">
        <v>239</v>
      </c>
      <c r="Q17" s="63">
        <v>29</v>
      </c>
      <c r="R17" s="63">
        <v>2385</v>
      </c>
      <c r="S17" s="63">
        <v>51</v>
      </c>
      <c r="W17" s="48" t="s">
        <v>219</v>
      </c>
      <c r="X17" s="70">
        <v>0.25503355704698</v>
      </c>
      <c r="Y17" s="70">
        <v>0.286713286713287</v>
      </c>
      <c r="Z17" s="70">
        <v>0.224852071005917</v>
      </c>
      <c r="AA17" s="70">
        <v>0.13684210526315799</v>
      </c>
      <c r="AB17" s="105"/>
      <c r="AH17" s="63">
        <v>2</v>
      </c>
      <c r="AI17" s="63" t="s">
        <v>380</v>
      </c>
      <c r="AJ17" s="69">
        <v>15.6737222159817</v>
      </c>
      <c r="AK17" s="65"/>
      <c r="AL17" s="69">
        <v>2</v>
      </c>
      <c r="AM17" s="69" t="s">
        <v>380</v>
      </c>
      <c r="AN17" s="69">
        <v>12.034203124749901</v>
      </c>
      <c r="BD17" s="63">
        <v>1</v>
      </c>
      <c r="BE17" s="63" t="s">
        <v>381</v>
      </c>
      <c r="BF17" s="63">
        <v>77.959910676230905</v>
      </c>
      <c r="BH17" s="63">
        <v>1</v>
      </c>
      <c r="BI17" s="63" t="s">
        <v>381</v>
      </c>
      <c r="BJ17" s="69">
        <v>77.062799581737295</v>
      </c>
    </row>
    <row r="18" spans="1:62" ht="40.799999999999997" x14ac:dyDescent="0.45">
      <c r="A18" s="48" t="s">
        <v>219</v>
      </c>
      <c r="B18" s="50" t="s">
        <v>348</v>
      </c>
      <c r="C18" s="50" t="s">
        <v>348</v>
      </c>
      <c r="D18" s="50" t="s">
        <v>349</v>
      </c>
      <c r="E18" s="50" t="s">
        <v>349</v>
      </c>
      <c r="F18" s="50" t="s">
        <v>347</v>
      </c>
      <c r="G18" s="50" t="s">
        <v>349</v>
      </c>
      <c r="H18" s="50" t="s">
        <v>347</v>
      </c>
      <c r="I18" s="50" t="s">
        <v>349</v>
      </c>
      <c r="J18" s="107"/>
      <c r="K18" s="55"/>
      <c r="O18" s="55"/>
      <c r="W18" s="49" t="s">
        <v>220</v>
      </c>
      <c r="X18" s="70">
        <v>6.6008860392206894E-2</v>
      </c>
      <c r="Y18" s="70">
        <v>7.1819069658818305E-2</v>
      </c>
      <c r="Z18" s="70">
        <v>0.1176092930143</v>
      </c>
      <c r="AA18" s="70">
        <v>0.13946552274976401</v>
      </c>
      <c r="AB18" s="105"/>
      <c r="AH18" s="63">
        <v>1</v>
      </c>
      <c r="AI18" s="63" t="s">
        <v>381</v>
      </c>
      <c r="AJ18" s="69">
        <v>119.966639751248</v>
      </c>
      <c r="AK18" s="65"/>
      <c r="AL18" s="69">
        <v>1</v>
      </c>
      <c r="AM18" s="69" t="s">
        <v>381</v>
      </c>
      <c r="AN18" s="69">
        <v>115.38540189303301</v>
      </c>
      <c r="BD18" s="63">
        <v>2</v>
      </c>
      <c r="BE18" s="63" t="s">
        <v>381</v>
      </c>
      <c r="BF18" s="63">
        <v>1079.52720142319</v>
      </c>
      <c r="BH18" s="63">
        <v>2</v>
      </c>
      <c r="BI18" s="63" t="s">
        <v>381</v>
      </c>
      <c r="BJ18" s="69">
        <v>1076.44948842187</v>
      </c>
    </row>
    <row r="19" spans="1:62" ht="36" customHeight="1" x14ac:dyDescent="0.45">
      <c r="A19" s="49" t="s">
        <v>220</v>
      </c>
      <c r="B19" s="50">
        <v>0</v>
      </c>
      <c r="C19" s="50">
        <v>4.9033803333100999E-2</v>
      </c>
      <c r="D19" s="50">
        <v>0.45616654785071598</v>
      </c>
      <c r="E19" s="50">
        <v>0.65231622121983901</v>
      </c>
      <c r="F19" s="50">
        <v>5.7995028997515101E-3</v>
      </c>
      <c r="G19" s="50">
        <v>0.56894307018582102</v>
      </c>
      <c r="H19" s="50">
        <v>5.7995028997515101E-3</v>
      </c>
      <c r="I19" s="50">
        <v>0.69052322987699999</v>
      </c>
      <c r="J19" s="107"/>
      <c r="K19" s="55"/>
      <c r="O19" s="55"/>
      <c r="W19" s="48" t="s">
        <v>221</v>
      </c>
      <c r="X19" s="70">
        <v>0.33968844454778002</v>
      </c>
      <c r="Y19" s="70">
        <v>0.29783771215996302</v>
      </c>
      <c r="Z19" s="70">
        <v>0.53638781431334603</v>
      </c>
      <c r="AA19" s="70">
        <v>0.17184942716857601</v>
      </c>
      <c r="AB19" s="105"/>
      <c r="AH19" s="63">
        <v>2</v>
      </c>
      <c r="AI19" s="63" t="s">
        <v>381</v>
      </c>
      <c r="AJ19" s="69">
        <v>4.5573380004828596</v>
      </c>
      <c r="AK19" s="65"/>
      <c r="AL19" s="69">
        <v>2</v>
      </c>
      <c r="AM19" s="69" t="s">
        <v>381</v>
      </c>
      <c r="AN19" s="69">
        <v>4.2853597832628996</v>
      </c>
    </row>
    <row r="20" spans="1:62" ht="61.2" x14ac:dyDescent="0.45">
      <c r="A20" s="48" t="s">
        <v>221</v>
      </c>
      <c r="B20" s="50" t="s">
        <v>348</v>
      </c>
      <c r="C20" s="50" t="s">
        <v>348</v>
      </c>
      <c r="D20" s="50" t="s">
        <v>348</v>
      </c>
      <c r="E20" s="50" t="s">
        <v>348</v>
      </c>
      <c r="F20" s="50" t="s">
        <v>348</v>
      </c>
      <c r="G20" s="50" t="s">
        <v>348</v>
      </c>
      <c r="H20" s="50" t="s">
        <v>348</v>
      </c>
      <c r="I20" s="50" t="s">
        <v>348</v>
      </c>
      <c r="J20" s="107"/>
      <c r="K20" s="55"/>
      <c r="O20" s="55"/>
      <c r="W20" s="49" t="s">
        <v>222</v>
      </c>
      <c r="X20" s="70" t="s">
        <v>348</v>
      </c>
      <c r="Y20" s="70" t="s">
        <v>348</v>
      </c>
      <c r="Z20" s="70">
        <v>0.96850231600617598</v>
      </c>
      <c r="AA20" s="70">
        <v>0.91091564122958901</v>
      </c>
      <c r="AB20" s="105"/>
      <c r="AJ20" s="65"/>
      <c r="AK20" s="65"/>
      <c r="AL20" s="65"/>
      <c r="AM20" s="65"/>
      <c r="AN20" s="65"/>
    </row>
    <row r="21" spans="1:62" ht="54" x14ac:dyDescent="0.45">
      <c r="A21" s="49" t="s">
        <v>222</v>
      </c>
      <c r="B21" s="50">
        <v>0</v>
      </c>
      <c r="C21" s="50">
        <v>8.4548286604361405</v>
      </c>
      <c r="D21" s="50" t="s">
        <v>348</v>
      </c>
      <c r="E21" s="50" t="s">
        <v>348</v>
      </c>
      <c r="F21" s="50">
        <v>1</v>
      </c>
      <c r="G21" s="50" t="s">
        <v>348</v>
      </c>
      <c r="H21" s="50">
        <v>1</v>
      </c>
      <c r="I21" s="50" t="s">
        <v>348</v>
      </c>
      <c r="J21" s="107"/>
      <c r="K21" s="55"/>
      <c r="O21" s="55"/>
      <c r="W21" s="48" t="s">
        <v>223</v>
      </c>
      <c r="X21" s="70">
        <v>5.2763127722999299E-2</v>
      </c>
      <c r="Y21" s="70">
        <v>5.72123096383843E-2</v>
      </c>
      <c r="Z21" s="70">
        <v>8.9720821197698294E-2</v>
      </c>
      <c r="AA21" s="70">
        <v>0.115811209569542</v>
      </c>
      <c r="AB21" s="105"/>
      <c r="AH21" s="63" t="s">
        <v>230</v>
      </c>
      <c r="AI21" s="63" t="s">
        <v>378</v>
      </c>
      <c r="AJ21" s="69" t="s">
        <v>385</v>
      </c>
      <c r="AK21" s="65"/>
      <c r="AL21" s="69" t="s">
        <v>230</v>
      </c>
      <c r="AM21" s="69" t="s">
        <v>378</v>
      </c>
      <c r="AN21" s="69" t="s">
        <v>385</v>
      </c>
    </row>
    <row r="22" spans="1:62" ht="54" x14ac:dyDescent="0.45">
      <c r="A22" s="48" t="s">
        <v>223</v>
      </c>
      <c r="B22" s="50" t="s">
        <v>347</v>
      </c>
      <c r="C22" s="50" t="s">
        <v>347</v>
      </c>
      <c r="D22" s="50" t="s">
        <v>347</v>
      </c>
      <c r="E22" s="50" t="s">
        <v>347</v>
      </c>
      <c r="F22" s="50" t="s">
        <v>347</v>
      </c>
      <c r="G22" s="50" t="s">
        <v>347</v>
      </c>
      <c r="H22" s="50" t="s">
        <v>347</v>
      </c>
      <c r="I22" s="50" t="s">
        <v>347</v>
      </c>
      <c r="J22" s="107"/>
      <c r="K22" s="55"/>
      <c r="O22" s="55"/>
      <c r="W22" s="49" t="s">
        <v>224</v>
      </c>
      <c r="X22" s="70">
        <v>2.0474137931034499E-2</v>
      </c>
      <c r="Y22" s="70">
        <v>2.2090517241379299E-2</v>
      </c>
      <c r="Z22" s="70">
        <v>4.9922799794132701E-2</v>
      </c>
      <c r="AA22" s="70">
        <v>4.4141286579407302E-2</v>
      </c>
      <c r="AB22" s="105"/>
      <c r="AH22" s="63">
        <v>1</v>
      </c>
      <c r="AI22" s="63" t="s">
        <v>380</v>
      </c>
      <c r="AJ22" s="69">
        <v>100.34193850514799</v>
      </c>
      <c r="AK22" s="65"/>
      <c r="AL22" s="69">
        <v>1</v>
      </c>
      <c r="AM22" s="69" t="s">
        <v>380</v>
      </c>
      <c r="AN22" s="69">
        <v>90.912540089062304</v>
      </c>
    </row>
    <row r="23" spans="1:62" ht="72" x14ac:dyDescent="0.45">
      <c r="A23" s="49" t="s">
        <v>224</v>
      </c>
      <c r="B23" s="50">
        <v>0</v>
      </c>
      <c r="C23" s="50">
        <v>4.9033803333100999E-2</v>
      </c>
      <c r="D23" s="50" t="s">
        <v>347</v>
      </c>
      <c r="E23" s="50" t="s">
        <v>347</v>
      </c>
      <c r="F23" s="50">
        <v>5.7995028997515101E-3</v>
      </c>
      <c r="G23" s="50" t="s">
        <v>347</v>
      </c>
      <c r="H23" s="50">
        <v>5.7995028997515101E-3</v>
      </c>
      <c r="I23" s="50" t="s">
        <v>347</v>
      </c>
      <c r="J23" s="107"/>
      <c r="O23" s="55"/>
      <c r="W23" s="48" t="s">
        <v>225</v>
      </c>
      <c r="X23" s="70">
        <v>0.38385393763929998</v>
      </c>
      <c r="Y23" s="70">
        <v>0.28502254804550098</v>
      </c>
      <c r="Z23" s="70">
        <v>0.13977454219970001</v>
      </c>
      <c r="AA23" s="70">
        <v>6.7282691696073996E-2</v>
      </c>
      <c r="AB23" s="106"/>
      <c r="AH23" s="63">
        <v>2</v>
      </c>
      <c r="AI23" s="63" t="s">
        <v>380</v>
      </c>
      <c r="AJ23" s="69">
        <v>64.782188813172098</v>
      </c>
      <c r="AK23" s="65"/>
      <c r="AL23" s="69">
        <v>2</v>
      </c>
      <c r="AM23" s="69" t="s">
        <v>380</v>
      </c>
      <c r="AN23" s="69">
        <v>64.370260354338498</v>
      </c>
    </row>
    <row r="24" spans="1:62" ht="72" x14ac:dyDescent="0.3">
      <c r="A24" s="48" t="s">
        <v>225</v>
      </c>
      <c r="B24" s="50" t="s">
        <v>348</v>
      </c>
      <c r="C24" s="50" t="s">
        <v>348</v>
      </c>
      <c r="D24" s="50" t="s">
        <v>348</v>
      </c>
      <c r="E24" s="50" t="s">
        <v>348</v>
      </c>
      <c r="F24" s="50" t="s">
        <v>348</v>
      </c>
      <c r="G24" s="50" t="s">
        <v>348</v>
      </c>
      <c r="H24" s="50" t="s">
        <v>348</v>
      </c>
      <c r="I24" s="50" t="s">
        <v>348</v>
      </c>
      <c r="J24" s="107"/>
      <c r="K24" s="16" t="s">
        <v>341</v>
      </c>
      <c r="O24" s="55"/>
      <c r="W24" s="68"/>
      <c r="X24" s="68"/>
      <c r="Y24" s="68"/>
      <c r="Z24" s="68"/>
      <c r="AA24" s="68"/>
      <c r="AB24" s="68"/>
      <c r="AH24" s="63">
        <v>1</v>
      </c>
      <c r="AI24" s="63" t="s">
        <v>381</v>
      </c>
      <c r="AJ24" s="69">
        <v>91.8546923619176</v>
      </c>
      <c r="AK24" s="65"/>
      <c r="AL24" s="69">
        <v>1</v>
      </c>
      <c r="AM24" s="69" t="s">
        <v>381</v>
      </c>
      <c r="AN24" s="69">
        <v>82.041295361832198</v>
      </c>
    </row>
    <row r="25" spans="1:62" ht="40.799999999999997" x14ac:dyDescent="0.45">
      <c r="A25" s="48" t="s">
        <v>247</v>
      </c>
      <c r="B25" s="56" t="s">
        <v>334</v>
      </c>
      <c r="C25" s="56" t="s">
        <v>335</v>
      </c>
      <c r="D25" s="56" t="s">
        <v>336</v>
      </c>
      <c r="E25" s="56" t="s">
        <v>337</v>
      </c>
      <c r="F25" s="56" t="s">
        <v>338</v>
      </c>
      <c r="G25" s="56" t="s">
        <v>339</v>
      </c>
      <c r="H25" s="56" t="s">
        <v>340</v>
      </c>
      <c r="I25" s="56" t="s">
        <v>342</v>
      </c>
      <c r="L25" s="64" t="s">
        <v>361</v>
      </c>
      <c r="M25" s="64" t="s">
        <v>362</v>
      </c>
      <c r="N25" s="64" t="s">
        <v>363</v>
      </c>
      <c r="O25" s="64" t="s">
        <v>364</v>
      </c>
      <c r="P25" s="64" t="s">
        <v>365</v>
      </c>
      <c r="Q25" s="64" t="s">
        <v>366</v>
      </c>
      <c r="R25" s="64" t="s">
        <v>367</v>
      </c>
      <c r="S25" s="64" t="s">
        <v>368</v>
      </c>
      <c r="W25" s="49" t="s">
        <v>216</v>
      </c>
      <c r="X25" s="70">
        <v>0.841584158415842</v>
      </c>
      <c r="Y25" s="70">
        <v>0.78409090909090895</v>
      </c>
      <c r="Z25" s="70">
        <v>0.79381443298969101</v>
      </c>
      <c r="AA25" s="70">
        <v>0.78409090909090895</v>
      </c>
      <c r="AB25" s="104">
        <v>3</v>
      </c>
      <c r="AH25" s="63">
        <v>2</v>
      </c>
      <c r="AI25" s="63" t="s">
        <v>381</v>
      </c>
      <c r="AJ25" s="69">
        <v>32.669285389813702</v>
      </c>
      <c r="AK25" s="65"/>
      <c r="AL25" s="69">
        <v>2</v>
      </c>
      <c r="AM25" s="69" t="s">
        <v>381</v>
      </c>
      <c r="AN25" s="69">
        <v>37.629466314463798</v>
      </c>
    </row>
    <row r="26" spans="1:62" ht="40.799999999999997" x14ac:dyDescent="0.45">
      <c r="A26" s="49" t="s">
        <v>216</v>
      </c>
      <c r="B26" s="50">
        <v>0</v>
      </c>
      <c r="C26" s="50">
        <v>0</v>
      </c>
      <c r="D26" s="50">
        <v>1.75</v>
      </c>
      <c r="E26" s="50">
        <v>0.75</v>
      </c>
      <c r="F26" s="50">
        <v>0.5</v>
      </c>
      <c r="G26" s="50">
        <v>6.25</v>
      </c>
      <c r="H26" s="50">
        <v>14.75</v>
      </c>
      <c r="I26" s="50">
        <v>2.5</v>
      </c>
      <c r="J26" s="107">
        <v>3</v>
      </c>
      <c r="K26" s="49" t="s">
        <v>351</v>
      </c>
      <c r="L26" s="63">
        <v>595</v>
      </c>
      <c r="M26" s="63">
        <v>81</v>
      </c>
      <c r="N26" s="63">
        <v>652</v>
      </c>
      <c r="O26" s="63">
        <v>25</v>
      </c>
      <c r="P26" s="63">
        <v>546</v>
      </c>
      <c r="Q26" s="63">
        <v>278</v>
      </c>
      <c r="R26" s="63">
        <v>752</v>
      </c>
      <c r="S26" s="63">
        <v>110</v>
      </c>
      <c r="W26" s="48" t="s">
        <v>217</v>
      </c>
      <c r="X26" s="70">
        <v>0.80539177513256899</v>
      </c>
      <c r="Y26" s="70">
        <v>0.73476336397684705</v>
      </c>
      <c r="Z26" s="70">
        <v>0.79928536014087603</v>
      </c>
      <c r="AA26" s="70">
        <v>0.78981984019297502</v>
      </c>
      <c r="AB26" s="105"/>
      <c r="AJ26" s="65"/>
      <c r="AK26" s="65"/>
      <c r="AL26" s="65"/>
      <c r="AM26" s="65"/>
      <c r="AN26" s="65"/>
    </row>
    <row r="27" spans="1:62" ht="40.799999999999997" x14ac:dyDescent="0.45">
      <c r="A27" s="48" t="s">
        <v>217</v>
      </c>
      <c r="B27" s="50">
        <v>0</v>
      </c>
      <c r="C27" s="50">
        <v>0.25833333333333303</v>
      </c>
      <c r="D27" s="50">
        <v>28.660714285714299</v>
      </c>
      <c r="E27" s="50">
        <v>0.70849420849420897</v>
      </c>
      <c r="F27" s="50">
        <v>20.571428571428601</v>
      </c>
      <c r="G27" s="50">
        <v>9.2313084112149504</v>
      </c>
      <c r="H27" s="50">
        <v>44.3</v>
      </c>
      <c r="I27" s="50">
        <v>29.2</v>
      </c>
      <c r="J27" s="107"/>
      <c r="K27" s="48" t="s">
        <v>352</v>
      </c>
      <c r="L27" s="63">
        <v>240</v>
      </c>
      <c r="M27" s="63">
        <v>28</v>
      </c>
      <c r="N27" s="63">
        <v>259</v>
      </c>
      <c r="O27" s="63">
        <v>7</v>
      </c>
      <c r="P27" s="63">
        <v>214</v>
      </c>
      <c r="Q27" s="63">
        <v>105</v>
      </c>
      <c r="R27" s="63">
        <v>302</v>
      </c>
      <c r="S27" s="63">
        <v>35</v>
      </c>
      <c r="U27" s="61"/>
      <c r="W27" s="49" t="s">
        <v>218</v>
      </c>
      <c r="X27" s="70">
        <v>0.24637681159420299</v>
      </c>
      <c r="Y27" s="70">
        <v>0.17460317460317501</v>
      </c>
      <c r="Z27" s="70">
        <v>0.109375</v>
      </c>
      <c r="AA27" s="70">
        <v>0.34656084656084701</v>
      </c>
      <c r="AB27" s="105"/>
      <c r="AH27" s="63" t="s">
        <v>231</v>
      </c>
      <c r="AI27" s="63" t="s">
        <v>378</v>
      </c>
      <c r="AJ27" s="69" t="s">
        <v>385</v>
      </c>
      <c r="AK27" s="65"/>
      <c r="AL27" s="69" t="s">
        <v>231</v>
      </c>
      <c r="AM27" s="69" t="s">
        <v>378</v>
      </c>
      <c r="AN27" s="69" t="s">
        <v>385</v>
      </c>
    </row>
    <row r="28" spans="1:62" ht="40.799999999999997" x14ac:dyDescent="0.45">
      <c r="A28" s="49" t="s">
        <v>218</v>
      </c>
      <c r="B28" s="50" t="s">
        <v>347</v>
      </c>
      <c r="C28" s="50" t="s">
        <v>347</v>
      </c>
      <c r="D28" s="50" t="s">
        <v>347</v>
      </c>
      <c r="E28" s="50" t="s">
        <v>347</v>
      </c>
      <c r="F28" s="50" t="s">
        <v>347</v>
      </c>
      <c r="G28" s="50" t="s">
        <v>347</v>
      </c>
      <c r="H28" s="50" t="s">
        <v>347</v>
      </c>
      <c r="I28" s="50" t="s">
        <v>347</v>
      </c>
      <c r="J28" s="107"/>
      <c r="K28" s="49" t="s">
        <v>369</v>
      </c>
      <c r="L28" s="63">
        <v>736</v>
      </c>
      <c r="M28" s="63">
        <v>101</v>
      </c>
      <c r="N28" s="63">
        <v>781</v>
      </c>
      <c r="O28" s="63">
        <v>38</v>
      </c>
      <c r="P28" s="63">
        <v>371</v>
      </c>
      <c r="Q28" s="63">
        <v>165</v>
      </c>
      <c r="R28" s="63">
        <v>467</v>
      </c>
      <c r="S28" s="63">
        <v>76</v>
      </c>
      <c r="U28" s="61"/>
      <c r="W28" s="48" t="s">
        <v>219</v>
      </c>
      <c r="X28" s="70">
        <v>0.189311594202898</v>
      </c>
      <c r="Y28" s="70">
        <v>4.4277360066833797E-2</v>
      </c>
      <c r="Z28" s="70">
        <v>0.36406250000000001</v>
      </c>
      <c r="AA28" s="70">
        <v>4.4277360066833797E-2</v>
      </c>
      <c r="AB28" s="105"/>
      <c r="AH28" s="63">
        <v>1</v>
      </c>
      <c r="AI28" s="63" t="s">
        <v>380</v>
      </c>
      <c r="AJ28" s="69">
        <v>30.389776377777501</v>
      </c>
      <c r="AK28" s="65"/>
      <c r="AL28" s="69">
        <v>1</v>
      </c>
      <c r="AM28" s="69" t="s">
        <v>380</v>
      </c>
      <c r="AN28" s="69">
        <v>27.023955479948999</v>
      </c>
    </row>
    <row r="29" spans="1:62" ht="40.799999999999997" x14ac:dyDescent="0.45">
      <c r="A29" s="48" t="s">
        <v>219</v>
      </c>
      <c r="B29" s="50" t="s">
        <v>348</v>
      </c>
      <c r="C29" s="50" t="s">
        <v>348</v>
      </c>
      <c r="D29" s="50" t="s">
        <v>349</v>
      </c>
      <c r="E29" s="50" t="s">
        <v>348</v>
      </c>
      <c r="F29" s="50" t="s">
        <v>349</v>
      </c>
      <c r="G29" s="50" t="s">
        <v>348</v>
      </c>
      <c r="H29" s="50" t="s">
        <v>349</v>
      </c>
      <c r="I29" s="50" t="s">
        <v>349</v>
      </c>
      <c r="J29" s="107"/>
      <c r="O29" s="55"/>
      <c r="U29" s="61"/>
      <c r="W29" s="49" t="s">
        <v>220</v>
      </c>
      <c r="X29" s="70">
        <v>0.13072041503274601</v>
      </c>
      <c r="Y29" s="70">
        <v>0.12202706905177201</v>
      </c>
      <c r="Z29" s="70">
        <v>0.15812347198714299</v>
      </c>
      <c r="AA29" s="70">
        <v>0.123838800577061</v>
      </c>
      <c r="AB29" s="105"/>
      <c r="AH29" s="63">
        <v>2</v>
      </c>
      <c r="AI29" s="63" t="s">
        <v>380</v>
      </c>
      <c r="AJ29" s="69">
        <v>74.594754895486702</v>
      </c>
      <c r="AK29" s="65"/>
      <c r="AL29" s="69">
        <v>2</v>
      </c>
      <c r="AM29" s="69" t="s">
        <v>380</v>
      </c>
      <c r="AN29" s="69">
        <v>68.005489631437499</v>
      </c>
    </row>
    <row r="30" spans="1:62" ht="36" customHeight="1" x14ac:dyDescent="0.45">
      <c r="A30" s="49" t="s">
        <v>220</v>
      </c>
      <c r="B30" s="50">
        <v>0</v>
      </c>
      <c r="C30" s="50">
        <v>3.4675615212529402E-3</v>
      </c>
      <c r="D30" s="50">
        <v>0.60186960690316404</v>
      </c>
      <c r="E30" s="50">
        <v>9.5099893757610906E-3</v>
      </c>
      <c r="F30" s="50">
        <v>0.71045062320230101</v>
      </c>
      <c r="G30" s="50">
        <v>0.12391018001630801</v>
      </c>
      <c r="H30" s="50">
        <v>0.39194630872483199</v>
      </c>
      <c r="I30" s="50">
        <v>0.594630872483221</v>
      </c>
      <c r="J30" s="107"/>
      <c r="O30" s="55"/>
      <c r="U30" s="61"/>
      <c r="W30" s="48" t="s">
        <v>221</v>
      </c>
      <c r="X30" s="70">
        <v>0.23943661971831001</v>
      </c>
      <c r="Y30" s="70">
        <v>0.14285714285714299</v>
      </c>
      <c r="Z30" s="70">
        <v>0.101449275362319</v>
      </c>
      <c r="AA30" s="70">
        <v>0.31190476190476202</v>
      </c>
      <c r="AB30" s="105"/>
      <c r="AH30" s="63">
        <v>1</v>
      </c>
      <c r="AI30" s="63" t="s">
        <v>381</v>
      </c>
      <c r="AJ30" s="69">
        <v>14.414399398979301</v>
      </c>
      <c r="AK30" s="65"/>
      <c r="AL30" s="69">
        <v>1</v>
      </c>
      <c r="AM30" s="69" t="s">
        <v>381</v>
      </c>
      <c r="AN30" s="69">
        <v>13.8472237318431</v>
      </c>
    </row>
    <row r="31" spans="1:62" ht="61.2" x14ac:dyDescent="0.45">
      <c r="A31" s="48" t="s">
        <v>221</v>
      </c>
      <c r="B31" s="50" t="s">
        <v>348</v>
      </c>
      <c r="C31" s="50" t="s">
        <v>348</v>
      </c>
      <c r="D31" s="50" t="s">
        <v>348</v>
      </c>
      <c r="E31" s="50" t="s">
        <v>348</v>
      </c>
      <c r="F31" s="50" t="s">
        <v>348</v>
      </c>
      <c r="G31" s="50" t="s">
        <v>348</v>
      </c>
      <c r="H31" s="50" t="s">
        <v>348</v>
      </c>
      <c r="I31" s="50" t="s">
        <v>348</v>
      </c>
      <c r="J31" s="107"/>
      <c r="O31" s="55"/>
      <c r="U31" s="61"/>
      <c r="W31" s="49" t="s">
        <v>222</v>
      </c>
      <c r="X31" s="70">
        <v>0.90305611222444904</v>
      </c>
      <c r="Y31" s="70">
        <v>0.75182364729458895</v>
      </c>
      <c r="Z31" s="70">
        <v>0.95095338410846397</v>
      </c>
      <c r="AA31" s="70">
        <v>0.80577540106951895</v>
      </c>
      <c r="AB31" s="105"/>
      <c r="AH31" s="63">
        <v>2</v>
      </c>
      <c r="AI31" s="63" t="s">
        <v>381</v>
      </c>
      <c r="AJ31" s="69">
        <v>72.1881752161175</v>
      </c>
      <c r="AK31" s="65"/>
      <c r="AL31" s="69">
        <v>2</v>
      </c>
      <c r="AM31" s="69" t="s">
        <v>381</v>
      </c>
      <c r="AN31" s="69">
        <v>66.2328909429297</v>
      </c>
    </row>
    <row r="32" spans="1:62" ht="54" x14ac:dyDescent="0.45">
      <c r="A32" s="49" t="s">
        <v>222</v>
      </c>
      <c r="B32" s="50">
        <v>0</v>
      </c>
      <c r="C32" s="50">
        <v>0.25833333333333303</v>
      </c>
      <c r="D32" s="50" t="s">
        <v>348</v>
      </c>
      <c r="E32" s="50">
        <v>0.70849420849420897</v>
      </c>
      <c r="F32" s="50" t="s">
        <v>348</v>
      </c>
      <c r="G32" s="50">
        <v>9.2313084112149504</v>
      </c>
      <c r="H32" s="50" t="s">
        <v>348</v>
      </c>
      <c r="I32" s="50" t="s">
        <v>348</v>
      </c>
      <c r="J32" s="107"/>
      <c r="O32" s="55"/>
      <c r="U32" s="61"/>
      <c r="W32" s="48" t="s">
        <v>223</v>
      </c>
      <c r="X32" s="70">
        <v>9.7992916174734407E-2</v>
      </c>
      <c r="Y32" s="70">
        <v>0.10740513712850699</v>
      </c>
      <c r="Z32" s="70">
        <v>0.115982122122041</v>
      </c>
      <c r="AA32" s="70">
        <v>0.105410000957946</v>
      </c>
      <c r="AB32" s="105"/>
      <c r="AJ32" s="65"/>
      <c r="AK32" s="65"/>
      <c r="AL32" s="65"/>
      <c r="AM32" s="65"/>
      <c r="AN32" s="65"/>
    </row>
    <row r="33" spans="1:40" ht="54" x14ac:dyDescent="0.45">
      <c r="A33" s="48" t="s">
        <v>223</v>
      </c>
      <c r="B33" s="50" t="s">
        <v>347</v>
      </c>
      <c r="C33" s="50" t="s">
        <v>347</v>
      </c>
      <c r="D33" s="50" t="s">
        <v>347</v>
      </c>
      <c r="E33" s="50" t="s">
        <v>347</v>
      </c>
      <c r="F33" s="50" t="s">
        <v>347</v>
      </c>
      <c r="G33" s="50" t="s">
        <v>347</v>
      </c>
      <c r="H33" s="50" t="s">
        <v>347</v>
      </c>
      <c r="I33" s="50" t="s">
        <v>347</v>
      </c>
      <c r="J33" s="107"/>
      <c r="O33" s="55"/>
      <c r="U33" s="61"/>
      <c r="W33" s="49" t="s">
        <v>224</v>
      </c>
      <c r="X33" s="70">
        <v>5.9706189237979997E-2</v>
      </c>
      <c r="Y33" s="70">
        <v>3.8280226440661397E-2</v>
      </c>
      <c r="Z33" s="70">
        <v>7.4540289015627897E-2</v>
      </c>
      <c r="AA33" s="70">
        <v>4.6956608453934602E-2</v>
      </c>
      <c r="AB33" s="105"/>
      <c r="AH33" s="63" t="s">
        <v>230</v>
      </c>
      <c r="AI33" s="63" t="s">
        <v>378</v>
      </c>
      <c r="AJ33" s="69" t="s">
        <v>385</v>
      </c>
      <c r="AK33" s="65"/>
      <c r="AL33" s="69" t="s">
        <v>230</v>
      </c>
      <c r="AM33" s="69" t="s">
        <v>378</v>
      </c>
      <c r="AN33" s="69" t="s">
        <v>385</v>
      </c>
    </row>
    <row r="34" spans="1:40" ht="72" x14ac:dyDescent="0.45">
      <c r="A34" s="49" t="s">
        <v>224</v>
      </c>
      <c r="B34" s="50">
        <v>0</v>
      </c>
      <c r="C34" s="50">
        <v>3.4675615212529402E-3</v>
      </c>
      <c r="D34" s="50" t="s">
        <v>347</v>
      </c>
      <c r="E34" s="50">
        <v>9.5099893757610906E-3</v>
      </c>
      <c r="F34" s="50" t="s">
        <v>347</v>
      </c>
      <c r="G34" s="50">
        <v>0.12391018001630801</v>
      </c>
      <c r="H34" s="50" t="s">
        <v>347</v>
      </c>
      <c r="I34" s="50" t="s">
        <v>347</v>
      </c>
      <c r="J34" s="107"/>
      <c r="O34" s="37"/>
      <c r="U34" s="61"/>
      <c r="W34" s="48" t="s">
        <v>225</v>
      </c>
      <c r="X34" s="70">
        <v>8.4546742182674897E-2</v>
      </c>
      <c r="Y34" s="70">
        <v>5.3414858275857603E-3</v>
      </c>
      <c r="Z34" s="70">
        <v>0.31212000298609999</v>
      </c>
      <c r="AA34" s="70">
        <v>0.112915743234642</v>
      </c>
      <c r="AB34" s="106"/>
      <c r="AH34" s="63">
        <v>1</v>
      </c>
      <c r="AI34" s="63" t="s">
        <v>380</v>
      </c>
      <c r="AJ34" s="69">
        <v>71.507450402266002</v>
      </c>
      <c r="AK34" s="65"/>
      <c r="AL34" s="69">
        <v>1</v>
      </c>
      <c r="AM34" s="69" t="s">
        <v>380</v>
      </c>
      <c r="AN34" s="69">
        <v>60.717907210033403</v>
      </c>
    </row>
    <row r="35" spans="1:40" ht="72" x14ac:dyDescent="0.3">
      <c r="A35" s="48" t="s">
        <v>225</v>
      </c>
      <c r="B35" s="50" t="s">
        <v>348</v>
      </c>
      <c r="C35" s="50" t="s">
        <v>348</v>
      </c>
      <c r="D35" s="50" t="s">
        <v>348</v>
      </c>
      <c r="E35" s="50" t="s">
        <v>348</v>
      </c>
      <c r="F35" s="50" t="s">
        <v>348</v>
      </c>
      <c r="G35" s="50" t="s">
        <v>348</v>
      </c>
      <c r="H35" s="50" t="s">
        <v>348</v>
      </c>
      <c r="I35" s="50" t="s">
        <v>348</v>
      </c>
      <c r="J35" s="107"/>
      <c r="O35" s="37"/>
      <c r="U35" s="61"/>
      <c r="AH35" s="63">
        <v>2</v>
      </c>
      <c r="AI35" s="63" t="s">
        <v>380</v>
      </c>
      <c r="AJ35" s="69">
        <v>33.477080870998201</v>
      </c>
      <c r="AK35" s="65"/>
      <c r="AL35" s="69">
        <v>2</v>
      </c>
      <c r="AM35" s="69" t="s">
        <v>380</v>
      </c>
      <c r="AN35" s="69">
        <v>34.311537901353098</v>
      </c>
    </row>
    <row r="36" spans="1:40" x14ac:dyDescent="0.3">
      <c r="O36" s="37"/>
      <c r="U36" s="61">
        <v>110</v>
      </c>
      <c r="AH36" s="63">
        <v>1</v>
      </c>
      <c r="AI36" s="63" t="s">
        <v>381</v>
      </c>
      <c r="AJ36" s="69">
        <v>65.009603217523306</v>
      </c>
      <c r="AK36" s="65"/>
      <c r="AL36" s="69">
        <v>1</v>
      </c>
      <c r="AM36" s="69" t="s">
        <v>381</v>
      </c>
      <c r="AN36" s="69">
        <v>64.929143398260607</v>
      </c>
    </row>
    <row r="37" spans="1:40" x14ac:dyDescent="0.3">
      <c r="O37" s="37"/>
      <c r="AH37" s="63">
        <v>2</v>
      </c>
      <c r="AI37" s="63" t="s">
        <v>381</v>
      </c>
      <c r="AJ37" s="69">
        <v>21.5929713975734</v>
      </c>
      <c r="AK37" s="65"/>
      <c r="AL37" s="69">
        <v>2</v>
      </c>
      <c r="AM37" s="69" t="s">
        <v>381</v>
      </c>
      <c r="AN37" s="69">
        <v>15.1509712765122</v>
      </c>
    </row>
    <row r="38" spans="1:40" x14ac:dyDescent="0.3">
      <c r="O38" s="37"/>
      <c r="AJ38" s="65"/>
      <c r="AK38" s="65"/>
      <c r="AL38" s="65"/>
      <c r="AM38" s="65"/>
      <c r="AN38" s="65"/>
    </row>
    <row r="39" spans="1:40" x14ac:dyDescent="0.3">
      <c r="O39" s="37"/>
    </row>
    <row r="40" spans="1:40" x14ac:dyDescent="0.3">
      <c r="O40" s="37"/>
    </row>
    <row r="41" spans="1:40" x14ac:dyDescent="0.3">
      <c r="O41" s="37"/>
    </row>
    <row r="42" spans="1:40" x14ac:dyDescent="0.3">
      <c r="O42" s="55"/>
    </row>
    <row r="43" spans="1:40" x14ac:dyDescent="0.3">
      <c r="O43" s="55"/>
    </row>
    <row r="44" spans="1:40" x14ac:dyDescent="0.3">
      <c r="O44" s="55"/>
    </row>
    <row r="45" spans="1:40" x14ac:dyDescent="0.3">
      <c r="O45" s="55"/>
    </row>
    <row r="46" spans="1:40" x14ac:dyDescent="0.3">
      <c r="O46" s="55"/>
    </row>
    <row r="47" spans="1:40" x14ac:dyDescent="0.3">
      <c r="O47" s="55"/>
    </row>
    <row r="48" spans="1:40" x14ac:dyDescent="0.3">
      <c r="O48" s="55"/>
    </row>
    <row r="49" spans="15:15" x14ac:dyDescent="0.3">
      <c r="O49" s="55"/>
    </row>
    <row r="50" spans="15:15" x14ac:dyDescent="0.3">
      <c r="O50" s="37"/>
    </row>
    <row r="51" spans="15:15" x14ac:dyDescent="0.3">
      <c r="O51" s="37"/>
    </row>
    <row r="52" spans="15:15" x14ac:dyDescent="0.3">
      <c r="O52" s="55"/>
    </row>
    <row r="53" spans="15:15" x14ac:dyDescent="0.3">
      <c r="O53" s="37"/>
    </row>
    <row r="54" spans="15:15" x14ac:dyDescent="0.3">
      <c r="O54" s="55"/>
    </row>
    <row r="55" spans="15:15" x14ac:dyDescent="0.3">
      <c r="O55" s="55"/>
    </row>
    <row r="56" spans="15:15" x14ac:dyDescent="0.3">
      <c r="O56" s="37"/>
    </row>
    <row r="57" spans="15:15" x14ac:dyDescent="0.3">
      <c r="O57" s="55"/>
    </row>
    <row r="58" spans="15:15" x14ac:dyDescent="0.3">
      <c r="O58" s="55"/>
    </row>
    <row r="59" spans="15:15" x14ac:dyDescent="0.3">
      <c r="O59" s="55"/>
    </row>
    <row r="60" spans="15:15" x14ac:dyDescent="0.3">
      <c r="O60" s="55"/>
    </row>
    <row r="61" spans="15:15" x14ac:dyDescent="0.3">
      <c r="O61" s="55"/>
    </row>
    <row r="62" spans="15:15" x14ac:dyDescent="0.3">
      <c r="O62" s="55"/>
    </row>
    <row r="63" spans="15:15" x14ac:dyDescent="0.3">
      <c r="O63" s="55"/>
    </row>
    <row r="64" spans="15:15" x14ac:dyDescent="0.3">
      <c r="O64" s="55"/>
    </row>
    <row r="65" spans="15:15" x14ac:dyDescent="0.3">
      <c r="O65" s="55"/>
    </row>
    <row r="66" spans="15:15" x14ac:dyDescent="0.3">
      <c r="O66" s="37"/>
    </row>
    <row r="67" spans="15:15" x14ac:dyDescent="0.3">
      <c r="O67" s="37"/>
    </row>
    <row r="68" spans="15:15" x14ac:dyDescent="0.3">
      <c r="O68" s="55"/>
    </row>
    <row r="69" spans="15:15" x14ac:dyDescent="0.3">
      <c r="O69" s="37"/>
    </row>
    <row r="70" spans="15:15" x14ac:dyDescent="0.3">
      <c r="O70" s="55"/>
    </row>
    <row r="71" spans="15:15" x14ac:dyDescent="0.3">
      <c r="O71" s="55"/>
    </row>
    <row r="72" spans="15:15" x14ac:dyDescent="0.3">
      <c r="O72" s="37"/>
    </row>
    <row r="73" spans="15:15" x14ac:dyDescent="0.3">
      <c r="O73" s="55"/>
    </row>
    <row r="74" spans="15:15" x14ac:dyDescent="0.3">
      <c r="O74" s="55"/>
    </row>
    <row r="95" spans="15:15" x14ac:dyDescent="0.3">
      <c r="O95" s="37"/>
    </row>
    <row r="96" spans="15:15" x14ac:dyDescent="0.3">
      <c r="O96" s="37"/>
    </row>
    <row r="97" spans="15:15" x14ac:dyDescent="0.3">
      <c r="O97" s="37"/>
    </row>
    <row r="98" spans="15:15" x14ac:dyDescent="0.3">
      <c r="O98" s="37"/>
    </row>
    <row r="99" spans="15:15" x14ac:dyDescent="0.3">
      <c r="O99" s="37"/>
    </row>
    <row r="100" spans="15:15" x14ac:dyDescent="0.3">
      <c r="O100" s="37"/>
    </row>
    <row r="101" spans="15:15" x14ac:dyDescent="0.3">
      <c r="O101" s="37"/>
    </row>
    <row r="102" spans="15:15" x14ac:dyDescent="0.3">
      <c r="O102" s="37"/>
    </row>
    <row r="103" spans="15:15" x14ac:dyDescent="0.3">
      <c r="O103" s="37"/>
    </row>
    <row r="104" spans="15:15" x14ac:dyDescent="0.3">
      <c r="O104" s="55"/>
    </row>
    <row r="105" spans="15:15" x14ac:dyDescent="0.3">
      <c r="O105" s="55"/>
    </row>
    <row r="106" spans="15:15" x14ac:dyDescent="0.3">
      <c r="O106" s="55"/>
    </row>
    <row r="107" spans="15:15" x14ac:dyDescent="0.3">
      <c r="O107" s="55"/>
    </row>
    <row r="108" spans="15:15" x14ac:dyDescent="0.3">
      <c r="O108" s="55"/>
    </row>
    <row r="109" spans="15:15" x14ac:dyDescent="0.3">
      <c r="O109" s="55"/>
    </row>
    <row r="110" spans="15:15" x14ac:dyDescent="0.3">
      <c r="O110" s="55"/>
    </row>
    <row r="111" spans="15:15" x14ac:dyDescent="0.3">
      <c r="O111" s="55"/>
    </row>
    <row r="112" spans="15:15" x14ac:dyDescent="0.3">
      <c r="O112" s="55"/>
    </row>
    <row r="113" spans="15:15" x14ac:dyDescent="0.3">
      <c r="O113" s="55"/>
    </row>
    <row r="114" spans="15:15" x14ac:dyDescent="0.3">
      <c r="O114" s="55"/>
    </row>
    <row r="115" spans="15:15" x14ac:dyDescent="0.3">
      <c r="O115" s="55"/>
    </row>
    <row r="116" spans="15:15" x14ac:dyDescent="0.3">
      <c r="O116" s="55"/>
    </row>
    <row r="117" spans="15:15" x14ac:dyDescent="0.3">
      <c r="O117" s="55"/>
    </row>
    <row r="118" spans="15:15" x14ac:dyDescent="0.3">
      <c r="O118" s="55"/>
    </row>
    <row r="119" spans="15:15" x14ac:dyDescent="0.3">
      <c r="O119" s="55"/>
    </row>
    <row r="120" spans="15:15" x14ac:dyDescent="0.3">
      <c r="O120" s="37"/>
    </row>
    <row r="121" spans="15:15" x14ac:dyDescent="0.3">
      <c r="O121" s="37"/>
    </row>
    <row r="122" spans="15:15" x14ac:dyDescent="0.3">
      <c r="O122" s="37"/>
    </row>
    <row r="123" spans="15:15" x14ac:dyDescent="0.3">
      <c r="O123" s="37"/>
    </row>
    <row r="124" spans="15:15" x14ac:dyDescent="0.3">
      <c r="O124" s="37"/>
    </row>
    <row r="125" spans="15:15" x14ac:dyDescent="0.3">
      <c r="O125" s="37"/>
    </row>
    <row r="126" spans="15:15" x14ac:dyDescent="0.3">
      <c r="O126" s="37"/>
    </row>
    <row r="127" spans="15:15" x14ac:dyDescent="0.3">
      <c r="O127" s="37"/>
    </row>
    <row r="128" spans="15:15" x14ac:dyDescent="0.3">
      <c r="O128" s="55"/>
    </row>
    <row r="129" spans="15:15" x14ac:dyDescent="0.3">
      <c r="O129" s="55"/>
    </row>
    <row r="130" spans="15:15" x14ac:dyDescent="0.3">
      <c r="O130" s="55"/>
    </row>
    <row r="131" spans="15:15" x14ac:dyDescent="0.3">
      <c r="O131" s="55"/>
    </row>
    <row r="132" spans="15:15" x14ac:dyDescent="0.3">
      <c r="O132" s="55"/>
    </row>
    <row r="133" spans="15:15" x14ac:dyDescent="0.3">
      <c r="O133" s="55"/>
    </row>
    <row r="134" spans="15:15" x14ac:dyDescent="0.3">
      <c r="O134" s="55"/>
    </row>
    <row r="135" spans="15:15" x14ac:dyDescent="0.3">
      <c r="O135" s="55"/>
    </row>
    <row r="136" spans="15:15" x14ac:dyDescent="0.3">
      <c r="O136" s="37"/>
    </row>
    <row r="137" spans="15:15" x14ac:dyDescent="0.3">
      <c r="O137" s="37"/>
    </row>
    <row r="138" spans="15:15" x14ac:dyDescent="0.3">
      <c r="O138" s="55"/>
    </row>
    <row r="139" spans="15:15" x14ac:dyDescent="0.3">
      <c r="O139" s="55"/>
    </row>
    <row r="140" spans="15:15" x14ac:dyDescent="0.3">
      <c r="O140" s="37"/>
    </row>
    <row r="141" spans="15:15" x14ac:dyDescent="0.3">
      <c r="O141" s="55"/>
    </row>
    <row r="142" spans="15:15" x14ac:dyDescent="0.3">
      <c r="O142" s="37"/>
    </row>
    <row r="143" spans="15:15" x14ac:dyDescent="0.3">
      <c r="O143" s="55"/>
    </row>
    <row r="144" spans="15:15" x14ac:dyDescent="0.3">
      <c r="O144" s="55"/>
    </row>
    <row r="145" spans="15:15" x14ac:dyDescent="0.3">
      <c r="O145" s="55"/>
    </row>
    <row r="146" spans="15:15" x14ac:dyDescent="0.3">
      <c r="O146" s="55"/>
    </row>
    <row r="147" spans="15:15" x14ac:dyDescent="0.3">
      <c r="O147" s="55"/>
    </row>
    <row r="148" spans="15:15" x14ac:dyDescent="0.3">
      <c r="O148" s="55"/>
    </row>
    <row r="149" spans="15:15" x14ac:dyDescent="0.3">
      <c r="O149" s="55"/>
    </row>
    <row r="150" spans="15:15" x14ac:dyDescent="0.3">
      <c r="O150" s="55"/>
    </row>
    <row r="151" spans="15:15" x14ac:dyDescent="0.3">
      <c r="O151" s="55"/>
    </row>
    <row r="152" spans="15:15" x14ac:dyDescent="0.3">
      <c r="O152" s="37"/>
    </row>
    <row r="153" spans="15:15" x14ac:dyDescent="0.3">
      <c r="O153" s="37"/>
    </row>
    <row r="154" spans="15:15" x14ac:dyDescent="0.3">
      <c r="O154" s="55"/>
    </row>
    <row r="155" spans="15:15" x14ac:dyDescent="0.3">
      <c r="O155" s="55"/>
    </row>
    <row r="156" spans="15:15" x14ac:dyDescent="0.3">
      <c r="O156" s="37"/>
    </row>
    <row r="157" spans="15:15" x14ac:dyDescent="0.3">
      <c r="O157" s="55"/>
    </row>
    <row r="158" spans="15:15" x14ac:dyDescent="0.3">
      <c r="O158" s="37"/>
    </row>
    <row r="159" spans="15:15" x14ac:dyDescent="0.3">
      <c r="O159" s="55"/>
    </row>
    <row r="160" spans="15:15" x14ac:dyDescent="0.3">
      <c r="O160" s="55"/>
    </row>
    <row r="161" spans="15:15" x14ac:dyDescent="0.3">
      <c r="O161" s="55"/>
    </row>
    <row r="162" spans="15:15" x14ac:dyDescent="0.3">
      <c r="O162" s="55"/>
    </row>
    <row r="163" spans="15:15" x14ac:dyDescent="0.3">
      <c r="O163" s="55"/>
    </row>
    <row r="182" spans="15:15" x14ac:dyDescent="0.3">
      <c r="O182" s="37"/>
    </row>
    <row r="183" spans="15:15" x14ac:dyDescent="0.3">
      <c r="O183" s="37"/>
    </row>
    <row r="184" spans="15:15" x14ac:dyDescent="0.3">
      <c r="O184" s="37"/>
    </row>
    <row r="185" spans="15:15" x14ac:dyDescent="0.3">
      <c r="O185" s="55"/>
    </row>
    <row r="186" spans="15:15" x14ac:dyDescent="0.3">
      <c r="O186" s="55"/>
    </row>
    <row r="187" spans="15:15" x14ac:dyDescent="0.3">
      <c r="O187" s="55"/>
    </row>
    <row r="188" spans="15:15" x14ac:dyDescent="0.3">
      <c r="O188" s="55"/>
    </row>
    <row r="189" spans="15:15" x14ac:dyDescent="0.3">
      <c r="O189" s="55"/>
    </row>
    <row r="190" spans="15:15" x14ac:dyDescent="0.3">
      <c r="O190" s="55"/>
    </row>
    <row r="191" spans="15:15" x14ac:dyDescent="0.3">
      <c r="O191" s="55"/>
    </row>
    <row r="192" spans="15:15" x14ac:dyDescent="0.3">
      <c r="O192" s="55"/>
    </row>
    <row r="193" spans="15:15" x14ac:dyDescent="0.3">
      <c r="O193" s="55"/>
    </row>
    <row r="194" spans="15:15" x14ac:dyDescent="0.3">
      <c r="O194" s="55"/>
    </row>
    <row r="195" spans="15:15" x14ac:dyDescent="0.3">
      <c r="O195" s="55"/>
    </row>
    <row r="196" spans="15:15" x14ac:dyDescent="0.3">
      <c r="O196" s="55"/>
    </row>
    <row r="197" spans="15:15" x14ac:dyDescent="0.3">
      <c r="O197" s="55"/>
    </row>
    <row r="198" spans="15:15" x14ac:dyDescent="0.3">
      <c r="O198" s="55"/>
    </row>
    <row r="199" spans="15:15" x14ac:dyDescent="0.3">
      <c r="O199" s="55"/>
    </row>
    <row r="200" spans="15:15" x14ac:dyDescent="0.3">
      <c r="O200" s="55"/>
    </row>
    <row r="201" spans="15:15" x14ac:dyDescent="0.3">
      <c r="O201" s="37"/>
    </row>
    <row r="202" spans="15:15" x14ac:dyDescent="0.3">
      <c r="O202" s="37"/>
    </row>
    <row r="203" spans="15:15" x14ac:dyDescent="0.3">
      <c r="O203" s="37"/>
    </row>
    <row r="204" spans="15:15" x14ac:dyDescent="0.3">
      <c r="O204" s="37"/>
    </row>
    <row r="205" spans="15:15" x14ac:dyDescent="0.3">
      <c r="O205" s="37"/>
    </row>
    <row r="206" spans="15:15" x14ac:dyDescent="0.3">
      <c r="O206" s="37"/>
    </row>
    <row r="207" spans="15:15" x14ac:dyDescent="0.3">
      <c r="O207" s="37"/>
    </row>
    <row r="208" spans="15:15" x14ac:dyDescent="0.3">
      <c r="O208" s="37"/>
    </row>
    <row r="209" spans="15:15" x14ac:dyDescent="0.3">
      <c r="O209" s="55"/>
    </row>
    <row r="210" spans="15:15" x14ac:dyDescent="0.3">
      <c r="O210" s="55"/>
    </row>
    <row r="211" spans="15:15" x14ac:dyDescent="0.3">
      <c r="O211" s="55"/>
    </row>
    <row r="212" spans="15:15" x14ac:dyDescent="0.3">
      <c r="O212" s="55"/>
    </row>
    <row r="213" spans="15:15" x14ac:dyDescent="0.3">
      <c r="O213" s="55"/>
    </row>
    <row r="214" spans="15:15" x14ac:dyDescent="0.3">
      <c r="O214" s="55"/>
    </row>
    <row r="215" spans="15:15" x14ac:dyDescent="0.3">
      <c r="O215" s="55"/>
    </row>
    <row r="216" spans="15:15" x14ac:dyDescent="0.3">
      <c r="O216" s="55"/>
    </row>
    <row r="217" spans="15:15" x14ac:dyDescent="0.3">
      <c r="O217" s="37"/>
    </row>
    <row r="218" spans="15:15" x14ac:dyDescent="0.3">
      <c r="O218" s="37"/>
    </row>
    <row r="219" spans="15:15" x14ac:dyDescent="0.3">
      <c r="O219" s="55"/>
    </row>
    <row r="220" spans="15:15" x14ac:dyDescent="0.3">
      <c r="O220" s="37"/>
    </row>
    <row r="221" spans="15:15" x14ac:dyDescent="0.3">
      <c r="O221" s="55"/>
    </row>
    <row r="222" spans="15:15" x14ac:dyDescent="0.3">
      <c r="O222" s="37"/>
    </row>
    <row r="223" spans="15:15" x14ac:dyDescent="0.3">
      <c r="O223" s="55"/>
    </row>
    <row r="224" spans="15:15" x14ac:dyDescent="0.3">
      <c r="O224" s="55"/>
    </row>
    <row r="225" spans="15:15" x14ac:dyDescent="0.3">
      <c r="O225" s="55"/>
    </row>
    <row r="226" spans="15:15" x14ac:dyDescent="0.3">
      <c r="O226" s="55"/>
    </row>
    <row r="227" spans="15:15" x14ac:dyDescent="0.3">
      <c r="O227" s="55"/>
    </row>
    <row r="228" spans="15:15" x14ac:dyDescent="0.3">
      <c r="O228" s="55"/>
    </row>
    <row r="229" spans="15:15" x14ac:dyDescent="0.3">
      <c r="O229" s="55"/>
    </row>
    <row r="230" spans="15:15" x14ac:dyDescent="0.3">
      <c r="O230" s="55"/>
    </row>
    <row r="231" spans="15:15" x14ac:dyDescent="0.3">
      <c r="O231" s="55"/>
    </row>
    <row r="232" spans="15:15" x14ac:dyDescent="0.3">
      <c r="O232" s="55"/>
    </row>
    <row r="233" spans="15:15" x14ac:dyDescent="0.3">
      <c r="O233" s="37"/>
    </row>
    <row r="234" spans="15:15" x14ac:dyDescent="0.3">
      <c r="O234" s="37"/>
    </row>
    <row r="235" spans="15:15" x14ac:dyDescent="0.3">
      <c r="O235" s="55"/>
    </row>
    <row r="236" spans="15:15" x14ac:dyDescent="0.3">
      <c r="O236" s="37"/>
    </row>
    <row r="237" spans="15:15" x14ac:dyDescent="0.3">
      <c r="O237" s="55"/>
    </row>
    <row r="238" spans="15:15" x14ac:dyDescent="0.3">
      <c r="O238" s="37"/>
    </row>
    <row r="239" spans="15:15" x14ac:dyDescent="0.3">
      <c r="O239" s="55"/>
    </row>
    <row r="240" spans="15:15" x14ac:dyDescent="0.3">
      <c r="O240" s="55"/>
    </row>
    <row r="241" spans="15:15" x14ac:dyDescent="0.3">
      <c r="O241" s="55"/>
    </row>
    <row r="242" spans="15:15" x14ac:dyDescent="0.3">
      <c r="O242" s="55"/>
    </row>
    <row r="243" spans="15:15" x14ac:dyDescent="0.3">
      <c r="O243" s="55"/>
    </row>
    <row r="244" spans="15:15" x14ac:dyDescent="0.3">
      <c r="O244" s="55"/>
    </row>
    <row r="245" spans="15:15" x14ac:dyDescent="0.3">
      <c r="O245" s="55"/>
    </row>
    <row r="246" spans="15:15" x14ac:dyDescent="0.3">
      <c r="O246" s="55"/>
    </row>
    <row r="247" spans="15:15" x14ac:dyDescent="0.3">
      <c r="O247" s="55"/>
    </row>
    <row r="248" spans="15:15" x14ac:dyDescent="0.3">
      <c r="O248" s="55"/>
    </row>
  </sheetData>
  <mergeCells count="8">
    <mergeCell ref="AB3:AB12"/>
    <mergeCell ref="AB14:AB23"/>
    <mergeCell ref="AB25:AB34"/>
    <mergeCell ref="B1:I1"/>
    <mergeCell ref="B2:I2"/>
    <mergeCell ref="J4:J13"/>
    <mergeCell ref="J15:J24"/>
    <mergeCell ref="J26:J3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52AC-9AE7-458C-ADEE-C55A8E24F13B}">
  <dimension ref="A2:CM42"/>
  <sheetViews>
    <sheetView zoomScale="39" zoomScaleNormal="70" workbookViewId="0">
      <selection activeCell="BQ16" sqref="BQ16"/>
    </sheetView>
  </sheetViews>
  <sheetFormatPr defaultRowHeight="14.4" x14ac:dyDescent="0.3"/>
  <cols>
    <col min="1" max="1" width="27" customWidth="1"/>
    <col min="13" max="13" width="10.5546875" customWidth="1"/>
    <col min="14" max="16" width="24.21875" customWidth="1"/>
    <col min="17" max="18" width="14.109375" bestFit="1" customWidth="1"/>
    <col min="19" max="19" width="15.5546875" bestFit="1" customWidth="1"/>
    <col min="20" max="21" width="14.109375" bestFit="1" customWidth="1"/>
    <col min="22" max="22" width="12.77734375" bestFit="1" customWidth="1"/>
    <col min="23" max="23" width="15.5546875" bestFit="1" customWidth="1"/>
    <col min="24" max="24" width="14.109375" bestFit="1" customWidth="1"/>
    <col min="26" max="26" width="25.6640625" customWidth="1"/>
    <col min="27" max="28" width="14.109375" bestFit="1" customWidth="1"/>
    <col min="29" max="29" width="15.5546875" bestFit="1" customWidth="1"/>
    <col min="30" max="31" width="14.109375" bestFit="1" customWidth="1"/>
    <col min="32" max="32" width="12.77734375" bestFit="1" customWidth="1"/>
    <col min="33" max="33" width="15.5546875" bestFit="1" customWidth="1"/>
    <col min="34" max="34" width="14.109375" bestFit="1" customWidth="1"/>
    <col min="41" max="41" width="1.33203125" customWidth="1"/>
    <col min="42" max="43" width="8.88671875" hidden="1" customWidth="1"/>
    <col min="44" max="44" width="20.33203125" customWidth="1"/>
    <col min="45" max="45" width="16" bestFit="1" customWidth="1"/>
    <col min="46" max="46" width="17.109375" bestFit="1" customWidth="1"/>
    <col min="47" max="47" width="16.5546875" bestFit="1" customWidth="1"/>
    <col min="48" max="48" width="17.6640625" bestFit="1" customWidth="1"/>
    <col min="49" max="49" width="19" bestFit="1" customWidth="1"/>
    <col min="50" max="50" width="18.44140625" bestFit="1" customWidth="1"/>
    <col min="51" max="51" width="20.6640625" bestFit="1" customWidth="1"/>
    <col min="52" max="52" width="19" bestFit="1" customWidth="1"/>
    <col min="53" max="53" width="16.5546875" bestFit="1" customWidth="1"/>
    <col min="54" max="54" width="17.6640625" bestFit="1" customWidth="1"/>
    <col min="55" max="55" width="17.109375" bestFit="1" customWidth="1"/>
    <col min="56" max="56" width="18.21875" bestFit="1" customWidth="1"/>
    <col min="57" max="57" width="18.77734375" bestFit="1" customWidth="1"/>
    <col min="58" max="58" width="17.33203125" bestFit="1" customWidth="1"/>
    <col min="59" max="59" width="21.21875" bestFit="1" customWidth="1"/>
    <col min="60" max="60" width="19.5546875" bestFit="1" customWidth="1"/>
    <col min="65" max="65" width="16.44140625" customWidth="1"/>
    <col min="66" max="66" width="12.21875" customWidth="1"/>
    <col min="67" max="67" width="15.88671875" customWidth="1"/>
    <col min="68" max="68" width="16.109375" customWidth="1"/>
    <col min="69" max="69" width="18.109375" customWidth="1"/>
    <col min="70" max="70" width="15.33203125" customWidth="1"/>
    <col min="98" max="98" width="16.44140625" customWidth="1"/>
    <col min="99" max="99" width="16.77734375" bestFit="1" customWidth="1"/>
    <col min="100" max="100" width="18" bestFit="1" customWidth="1"/>
    <col min="101" max="101" width="17.33203125" bestFit="1" customWidth="1"/>
    <col min="102" max="102" width="18.5546875" bestFit="1" customWidth="1"/>
    <col min="103" max="103" width="20" bestFit="1" customWidth="1"/>
    <col min="104" max="104" width="19.44140625" bestFit="1" customWidth="1"/>
    <col min="105" max="105" width="21.77734375" bestFit="1" customWidth="1"/>
    <col min="106" max="106" width="20" bestFit="1" customWidth="1"/>
    <col min="107" max="107" width="17.33203125" bestFit="1" customWidth="1"/>
    <col min="108" max="108" width="18.5546875" bestFit="1" customWidth="1"/>
    <col min="109" max="109" width="18" bestFit="1" customWidth="1"/>
    <col min="110" max="110" width="19.109375" bestFit="1" customWidth="1"/>
    <col min="111" max="111" width="19.6640625" bestFit="1" customWidth="1"/>
    <col min="112" max="112" width="18.21875" bestFit="1" customWidth="1"/>
    <col min="113" max="113" width="22.33203125" bestFit="1" customWidth="1"/>
    <col min="114" max="114" width="20.5546875" bestFit="1" customWidth="1"/>
  </cols>
  <sheetData>
    <row r="2" spans="1:91" x14ac:dyDescent="0.3">
      <c r="BP2" t="s">
        <v>424</v>
      </c>
    </row>
    <row r="4" spans="1:91" x14ac:dyDescent="0.3">
      <c r="AD4" t="s">
        <v>396</v>
      </c>
    </row>
    <row r="5" spans="1:91" ht="86.4" x14ac:dyDescent="0.3">
      <c r="A5" s="48"/>
      <c r="B5" s="69" t="s">
        <v>370</v>
      </c>
      <c r="C5" s="69" t="s">
        <v>390</v>
      </c>
      <c r="D5" s="69" t="s">
        <v>391</v>
      </c>
      <c r="E5" s="69" t="s">
        <v>392</v>
      </c>
      <c r="F5" s="73" t="s">
        <v>409</v>
      </c>
      <c r="G5" s="73" t="s">
        <v>410</v>
      </c>
      <c r="H5" s="73" t="s">
        <v>415</v>
      </c>
      <c r="I5" s="73" t="s">
        <v>416</v>
      </c>
      <c r="J5" s="69" t="s">
        <v>372</v>
      </c>
      <c r="K5" s="69" t="s">
        <v>398</v>
      </c>
      <c r="L5" s="69" t="s">
        <v>399</v>
      </c>
      <c r="M5" s="69" t="s">
        <v>400</v>
      </c>
      <c r="N5" s="73" t="s">
        <v>411</v>
      </c>
      <c r="O5" s="73" t="s">
        <v>412</v>
      </c>
      <c r="P5" s="73" t="s">
        <v>413</v>
      </c>
      <c r="Q5" s="73" t="s">
        <v>414</v>
      </c>
      <c r="S5" s="69" t="s">
        <v>480</v>
      </c>
      <c r="T5" s="69" t="s">
        <v>482</v>
      </c>
      <c r="AA5" s="64" t="s">
        <v>353</v>
      </c>
      <c r="AB5" s="64" t="s">
        <v>354</v>
      </c>
      <c r="AC5" s="64" t="s">
        <v>355</v>
      </c>
      <c r="AD5" s="64" t="s">
        <v>356</v>
      </c>
      <c r="AE5" s="64" t="s">
        <v>357</v>
      </c>
      <c r="AF5" s="64" t="s">
        <v>358</v>
      </c>
      <c r="AG5" s="64" t="s">
        <v>359</v>
      </c>
      <c r="AH5" s="64" t="s">
        <v>360</v>
      </c>
      <c r="AI5" s="64" t="s">
        <v>401</v>
      </c>
      <c r="AS5" s="64" t="s">
        <v>361</v>
      </c>
      <c r="AT5" s="64" t="s">
        <v>362</v>
      </c>
      <c r="AU5" s="64" t="s">
        <v>363</v>
      </c>
      <c r="AV5" s="64" t="s">
        <v>364</v>
      </c>
      <c r="AW5" s="64" t="s">
        <v>353</v>
      </c>
      <c r="AX5" s="64" t="s">
        <v>354</v>
      </c>
      <c r="AY5" s="64" t="s">
        <v>355</v>
      </c>
      <c r="AZ5" s="64" t="s">
        <v>356</v>
      </c>
      <c r="BA5" s="64" t="s">
        <v>365</v>
      </c>
      <c r="BB5" s="64" t="s">
        <v>366</v>
      </c>
      <c r="BC5" s="64" t="s">
        <v>367</v>
      </c>
      <c r="BD5" s="64" t="s">
        <v>368</v>
      </c>
      <c r="BE5" s="64" t="s">
        <v>357</v>
      </c>
      <c r="BF5" s="64" t="s">
        <v>358</v>
      </c>
      <c r="BG5" s="64" t="s">
        <v>359</v>
      </c>
      <c r="BH5" s="64" t="s">
        <v>360</v>
      </c>
      <c r="BM5" s="69" t="s">
        <v>417</v>
      </c>
      <c r="BN5" s="69" t="s">
        <v>419</v>
      </c>
      <c r="BO5" s="69" t="s">
        <v>420</v>
      </c>
      <c r="BP5" s="69" t="s">
        <v>421</v>
      </c>
      <c r="BQ5" s="69" t="s">
        <v>422</v>
      </c>
      <c r="BR5" s="69" t="s">
        <v>423</v>
      </c>
      <c r="BX5" s="69" t="s">
        <v>417</v>
      </c>
      <c r="BY5" s="69" t="s">
        <v>419</v>
      </c>
      <c r="BZ5" s="69" t="s">
        <v>420</v>
      </c>
      <c r="CA5" s="69" t="s">
        <v>421</v>
      </c>
      <c r="CB5" s="69" t="s">
        <v>422</v>
      </c>
      <c r="CC5" s="69" t="s">
        <v>423</v>
      </c>
      <c r="CH5" s="69" t="s">
        <v>417</v>
      </c>
      <c r="CI5" s="69" t="s">
        <v>419</v>
      </c>
      <c r="CJ5" s="69" t="s">
        <v>420</v>
      </c>
      <c r="CK5" s="69" t="s">
        <v>421</v>
      </c>
      <c r="CL5" s="69" t="s">
        <v>422</v>
      </c>
      <c r="CM5" s="69" t="s">
        <v>423</v>
      </c>
    </row>
    <row r="6" spans="1:91" ht="81.599999999999994" x14ac:dyDescent="0.45">
      <c r="A6" s="49" t="s">
        <v>216</v>
      </c>
      <c r="B6" s="70">
        <v>0.99374565670604598</v>
      </c>
      <c r="C6" s="70">
        <v>0.99004267425320103</v>
      </c>
      <c r="D6" s="70">
        <v>0.99421547360809803</v>
      </c>
      <c r="E6" s="70">
        <v>0.99453178400546804</v>
      </c>
      <c r="F6" s="70">
        <v>0.97623514696685398</v>
      </c>
      <c r="G6" s="70">
        <v>0.97232037691401696</v>
      </c>
      <c r="H6" s="70">
        <v>0.97593261131167297</v>
      </c>
      <c r="I6" s="70">
        <v>0.96752450980392202</v>
      </c>
      <c r="J6" s="70">
        <v>0.76975361087510596</v>
      </c>
      <c r="K6" s="70">
        <v>0.78111587982832598</v>
      </c>
      <c r="L6" s="70">
        <v>0.77768014059753998</v>
      </c>
      <c r="M6" s="70">
        <v>0.77212020033388995</v>
      </c>
      <c r="N6" s="70">
        <v>0.564035087719298</v>
      </c>
      <c r="O6" s="70">
        <v>0.563786008230453</v>
      </c>
      <c r="P6" s="70">
        <v>0.56371308016877597</v>
      </c>
      <c r="Q6" s="70">
        <v>0.585222502099076</v>
      </c>
      <c r="R6" s="104">
        <v>1</v>
      </c>
      <c r="S6" s="70">
        <v>224</v>
      </c>
      <c r="T6" s="70">
        <v>47.6388888888889</v>
      </c>
      <c r="Z6" s="49" t="s">
        <v>351</v>
      </c>
      <c r="AA6" s="63">
        <v>443</v>
      </c>
      <c r="AB6" s="63">
        <v>60</v>
      </c>
      <c r="AC6" s="63">
        <v>41</v>
      </c>
      <c r="AD6" s="63">
        <v>9</v>
      </c>
      <c r="AE6" s="63">
        <v>3611</v>
      </c>
      <c r="AF6" s="63">
        <v>3114</v>
      </c>
      <c r="AG6" s="63">
        <v>3179</v>
      </c>
      <c r="AH6" s="63">
        <v>1066</v>
      </c>
      <c r="AI6" s="63">
        <f>SUM(AA6:AH6)</f>
        <v>11523</v>
      </c>
      <c r="AR6" s="49" t="s">
        <v>417</v>
      </c>
      <c r="AS6" s="63">
        <v>633</v>
      </c>
      <c r="AT6" s="63">
        <v>95</v>
      </c>
      <c r="AU6" s="63">
        <v>691</v>
      </c>
      <c r="AV6" s="63">
        <v>29</v>
      </c>
      <c r="AW6" s="63">
        <v>2027</v>
      </c>
      <c r="AX6" s="63">
        <v>496</v>
      </c>
      <c r="AY6" s="63">
        <v>2980</v>
      </c>
      <c r="AZ6" s="63">
        <v>228</v>
      </c>
      <c r="BA6" s="63">
        <v>608</v>
      </c>
      <c r="BB6" s="63">
        <v>316</v>
      </c>
      <c r="BC6" s="63">
        <v>820</v>
      </c>
      <c r="BD6" s="63">
        <v>130</v>
      </c>
      <c r="BE6" s="63">
        <v>3801</v>
      </c>
      <c r="BF6" s="63">
        <v>3133</v>
      </c>
      <c r="BG6" s="63">
        <v>4947</v>
      </c>
      <c r="BH6" s="63">
        <v>1106</v>
      </c>
      <c r="BL6" s="49" t="s">
        <v>216</v>
      </c>
      <c r="BM6" s="70">
        <v>0.92541856925418597</v>
      </c>
      <c r="BN6" s="70">
        <v>0.63337053571428603</v>
      </c>
      <c r="BO6" s="70">
        <v>0.67150210575573199</v>
      </c>
      <c r="BP6" s="70">
        <v>0.85809682804674503</v>
      </c>
      <c r="BQ6" s="70">
        <v>0.81299603174603197</v>
      </c>
      <c r="BR6" s="104" t="s">
        <v>231</v>
      </c>
      <c r="BW6" s="49" t="s">
        <v>216</v>
      </c>
      <c r="BX6" s="70">
        <v>0.83976992604765799</v>
      </c>
      <c r="BY6" s="70">
        <v>0.411802853437095</v>
      </c>
      <c r="BZ6" s="70">
        <v>0.377714285714286</v>
      </c>
      <c r="CA6" s="70">
        <v>0.54879773691654898</v>
      </c>
      <c r="CB6" s="70">
        <v>0.48256182625237798</v>
      </c>
      <c r="CC6" s="104" t="s">
        <v>230</v>
      </c>
      <c r="CG6" s="49" t="s">
        <v>216</v>
      </c>
      <c r="CH6" s="70">
        <v>0.96023564064801203</v>
      </c>
      <c r="CI6" s="70">
        <v>0.909617097061443</v>
      </c>
      <c r="CJ6" s="70">
        <v>0.92258064516129001</v>
      </c>
      <c r="CK6" s="70">
        <v>0.94062983995869898</v>
      </c>
      <c r="CL6" s="70">
        <v>0.90730593607305898</v>
      </c>
      <c r="CM6" s="104" t="s">
        <v>14</v>
      </c>
    </row>
    <row r="7" spans="1:91" ht="54" x14ac:dyDescent="0.45">
      <c r="A7" s="48" t="s">
        <v>217</v>
      </c>
      <c r="B7" s="70">
        <v>0.86482837962300996</v>
      </c>
      <c r="C7" s="70">
        <v>0.78479789283113399</v>
      </c>
      <c r="D7" s="70">
        <v>0.86756160255609405</v>
      </c>
      <c r="E7" s="70">
        <v>0.87480362018802404</v>
      </c>
      <c r="F7" s="70">
        <v>0.41306339718137802</v>
      </c>
      <c r="G7" s="70">
        <v>0.31637768099268598</v>
      </c>
      <c r="H7" s="70">
        <v>0.40559147006968299</v>
      </c>
      <c r="I7" s="70">
        <v>0.19793091655266801</v>
      </c>
      <c r="J7" s="70">
        <v>0.60986757783398804</v>
      </c>
      <c r="K7" s="70">
        <v>0.62911995145369703</v>
      </c>
      <c r="L7" s="70">
        <v>0.62014310075983203</v>
      </c>
      <c r="M7" s="70">
        <v>0.61064335712834905</v>
      </c>
      <c r="N7" s="70">
        <v>0.25811349890619001</v>
      </c>
      <c r="O7" s="70">
        <v>0.25768963747773799</v>
      </c>
      <c r="P7" s="70">
        <v>0.25756553495713502</v>
      </c>
      <c r="Q7" s="70">
        <v>0.29416836543021302</v>
      </c>
      <c r="R7" s="105"/>
      <c r="S7" s="70">
        <v>8.1101694915254203</v>
      </c>
      <c r="T7" s="70">
        <v>0.96937120736555804</v>
      </c>
      <c r="Z7" s="49" t="s">
        <v>393</v>
      </c>
      <c r="AA7" s="63">
        <v>523</v>
      </c>
      <c r="AB7" s="63">
        <v>71</v>
      </c>
      <c r="AC7" s="63">
        <v>49</v>
      </c>
      <c r="AD7" s="63">
        <v>15</v>
      </c>
      <c r="AE7" s="63">
        <v>4205</v>
      </c>
      <c r="AF7" s="63">
        <v>3621</v>
      </c>
      <c r="AG7" s="63">
        <v>3727</v>
      </c>
      <c r="AH7" s="63">
        <v>1250</v>
      </c>
      <c r="AI7" s="63">
        <f>SUM(AA7:AH7)</f>
        <v>13461</v>
      </c>
      <c r="AR7" s="49" t="s">
        <v>418</v>
      </c>
      <c r="AS7" s="63">
        <v>202</v>
      </c>
      <c r="AT7" s="63">
        <v>14</v>
      </c>
      <c r="AU7" s="63">
        <v>220</v>
      </c>
      <c r="AV7" s="63">
        <v>3</v>
      </c>
      <c r="AW7" s="63">
        <v>757</v>
      </c>
      <c r="AX7" s="63">
        <v>173</v>
      </c>
      <c r="AY7" s="63">
        <v>1159</v>
      </c>
      <c r="AZ7" s="63">
        <v>74</v>
      </c>
      <c r="BA7" s="63">
        <v>152</v>
      </c>
      <c r="BB7" s="63">
        <v>67</v>
      </c>
      <c r="BC7" s="63">
        <v>234</v>
      </c>
      <c r="BD7" s="63">
        <v>15</v>
      </c>
      <c r="BE7" s="63">
        <v>1470</v>
      </c>
      <c r="BF7" s="63">
        <v>1226</v>
      </c>
      <c r="BG7" s="63">
        <v>1952</v>
      </c>
      <c r="BH7" s="63">
        <v>403</v>
      </c>
      <c r="BL7" s="48" t="s">
        <v>217</v>
      </c>
      <c r="BM7" s="70">
        <v>0.84180825661562297</v>
      </c>
      <c r="BN7" s="70">
        <v>0.222356643584605</v>
      </c>
      <c r="BO7" s="70">
        <v>0.30323601908758102</v>
      </c>
      <c r="BP7" s="70">
        <v>0.69901475556878701</v>
      </c>
      <c r="BQ7" s="70">
        <v>0.60335322798091795</v>
      </c>
      <c r="BR7" s="105"/>
      <c r="BW7" s="48" t="s">
        <v>217</v>
      </c>
      <c r="BX7" s="70">
        <v>0.83973046051220201</v>
      </c>
      <c r="BY7" s="70">
        <v>0.41165797729262099</v>
      </c>
      <c r="BZ7" s="70">
        <v>0.37756101337086601</v>
      </c>
      <c r="CA7" s="70">
        <v>0.54868660335421304</v>
      </c>
      <c r="CB7" s="70">
        <v>0.48243437842633202</v>
      </c>
      <c r="CC7" s="105"/>
      <c r="CG7" s="48" t="s">
        <v>217</v>
      </c>
      <c r="CH7" s="70">
        <v>0.683726473687714</v>
      </c>
      <c r="CI7" s="70">
        <v>0.28112209283489198</v>
      </c>
      <c r="CJ7" s="70">
        <v>0.38423018102927098</v>
      </c>
      <c r="CK7" s="70">
        <v>0.527787944280104</v>
      </c>
      <c r="CL7" s="70">
        <v>0.26273982671560098</v>
      </c>
      <c r="CM7" s="105"/>
    </row>
    <row r="8" spans="1:91" ht="61.2" x14ac:dyDescent="0.45">
      <c r="A8" s="49" t="s">
        <v>218</v>
      </c>
      <c r="B8" s="70">
        <v>0.46416275430359899</v>
      </c>
      <c r="C8" s="70">
        <v>0.37971014492753602</v>
      </c>
      <c r="D8" s="70">
        <v>0.42899526444913599</v>
      </c>
      <c r="E8" s="70">
        <v>0.54150632215503003</v>
      </c>
      <c r="F8" s="70">
        <v>0.173168064163325</v>
      </c>
      <c r="G8" s="70">
        <v>0.25480326125487401</v>
      </c>
      <c r="H8" s="70">
        <v>3.04561303636233E-2</v>
      </c>
      <c r="I8" s="70">
        <v>0.388066139468009</v>
      </c>
      <c r="J8" s="70">
        <v>0.383705287308374</v>
      </c>
      <c r="K8" s="70">
        <v>0.36299549974399697</v>
      </c>
      <c r="L8" s="70">
        <v>0.35951206603380498</v>
      </c>
      <c r="M8" s="70">
        <v>0.33667508251907202</v>
      </c>
      <c r="N8" s="70">
        <v>1.8800526414739501E-2</v>
      </c>
      <c r="O8" s="70">
        <v>3.55572536676187E-2</v>
      </c>
      <c r="P8" s="70">
        <v>3.3507418976962099E-2</v>
      </c>
      <c r="Q8" s="70">
        <v>3.40335049962514E-2</v>
      </c>
      <c r="R8" s="105"/>
      <c r="S8" s="70">
        <v>1.0158483530142901</v>
      </c>
      <c r="T8" s="70">
        <v>1.08417926938749E-2</v>
      </c>
      <c r="Z8" s="49" t="s">
        <v>394</v>
      </c>
      <c r="AA8" s="63">
        <v>619</v>
      </c>
      <c r="AB8" s="63">
        <v>89</v>
      </c>
      <c r="AC8" s="63">
        <v>66</v>
      </c>
      <c r="AD8" s="63">
        <v>11</v>
      </c>
      <c r="AE8" s="63">
        <v>5454</v>
      </c>
      <c r="AF8" s="63">
        <v>4571</v>
      </c>
      <c r="AG8" s="63">
        <v>4611</v>
      </c>
      <c r="AH8" s="63">
        <v>1648</v>
      </c>
      <c r="AI8" s="63">
        <f t="shared" ref="AI8:AI9" si="0">SUM(AA8:AH8)</f>
        <v>17069</v>
      </c>
      <c r="AR8" s="49" t="s">
        <v>419</v>
      </c>
      <c r="AS8" s="63">
        <v>3133</v>
      </c>
      <c r="AT8" s="63">
        <v>3133</v>
      </c>
      <c r="AU8" s="63">
        <v>3133</v>
      </c>
      <c r="AV8" s="63">
        <v>3133</v>
      </c>
      <c r="AW8" s="63">
        <v>3133</v>
      </c>
      <c r="AX8" s="63">
        <v>3133</v>
      </c>
      <c r="AY8" s="63">
        <v>3133</v>
      </c>
      <c r="AZ8" s="63">
        <v>3133</v>
      </c>
      <c r="BA8" s="63">
        <v>3133</v>
      </c>
      <c r="BB8" s="63">
        <v>3133</v>
      </c>
      <c r="BC8" s="63">
        <v>3133</v>
      </c>
      <c r="BD8" s="63">
        <v>3133</v>
      </c>
      <c r="BE8" s="63">
        <v>3801</v>
      </c>
      <c r="BF8" s="63">
        <v>3133</v>
      </c>
      <c r="BG8" s="63">
        <v>4947</v>
      </c>
      <c r="BH8" s="63">
        <v>3133</v>
      </c>
      <c r="BL8" s="49" t="s">
        <v>218</v>
      </c>
      <c r="BM8" s="70">
        <v>0.54752348951527596</v>
      </c>
      <c r="BN8" s="70">
        <v>9.0104862967914395E-2</v>
      </c>
      <c r="BO8" s="70">
        <v>8.7389968128699397E-2</v>
      </c>
      <c r="BP8" s="70">
        <v>0.304995244511374</v>
      </c>
      <c r="BQ8" s="70">
        <v>0.17674507220543001</v>
      </c>
      <c r="BR8" s="105"/>
      <c r="BW8" s="49" t="s">
        <v>218</v>
      </c>
      <c r="BX8" s="70">
        <v>0.48148148148148101</v>
      </c>
      <c r="BY8" s="70">
        <v>6.5769757338593998E-2</v>
      </c>
      <c r="BZ8" s="70">
        <v>9.0948509485094794E-2</v>
      </c>
      <c r="CA8" s="70">
        <v>3.03872931610157E-2</v>
      </c>
      <c r="CB8" s="70">
        <v>1.7389980204050502E-2</v>
      </c>
      <c r="CC8" s="105"/>
      <c r="CG8" s="49" t="s">
        <v>218</v>
      </c>
      <c r="CH8" s="70">
        <v>0.164551324871966</v>
      </c>
      <c r="CI8" s="70">
        <v>2.8231028231028101E-2</v>
      </c>
      <c r="CJ8" s="70">
        <v>4.6834713501380097E-2</v>
      </c>
      <c r="CK8" s="70">
        <v>7.6779354236001796E-2</v>
      </c>
      <c r="CL8" s="70">
        <v>2.7564319430348101E-2</v>
      </c>
      <c r="CM8" s="105"/>
    </row>
    <row r="9" spans="1:91" ht="81.599999999999994" x14ac:dyDescent="0.45">
      <c r="A9" s="48" t="s">
        <v>219</v>
      </c>
      <c r="B9" s="70">
        <v>0.201043296817945</v>
      </c>
      <c r="C9" s="70">
        <v>0.126708074534161</v>
      </c>
      <c r="D9" s="70">
        <v>6.0620756547040697E-3</v>
      </c>
      <c r="E9" s="70">
        <v>0.14544392523364499</v>
      </c>
      <c r="F9" s="70">
        <v>0.60114741830880503</v>
      </c>
      <c r="G9" s="70">
        <v>0.63372879694087603</v>
      </c>
      <c r="H9" s="70">
        <v>0.654070305272895</v>
      </c>
      <c r="I9" s="70">
        <v>0.65466408040909896</v>
      </c>
      <c r="J9" s="70">
        <v>0.118705839524763</v>
      </c>
      <c r="K9" s="70">
        <v>4.1805830095653501E-2</v>
      </c>
      <c r="L9" s="70">
        <v>6.16011129845122E-2</v>
      </c>
      <c r="M9" s="70">
        <v>5.1853877645733001E-2</v>
      </c>
      <c r="N9" s="70">
        <v>0.27788955957970002</v>
      </c>
      <c r="O9" s="70">
        <v>0.29062690200852098</v>
      </c>
      <c r="P9" s="70">
        <v>0.28923802261568199</v>
      </c>
      <c r="Q9" s="70">
        <v>0.25278646420484102</v>
      </c>
      <c r="R9" s="105"/>
      <c r="S9" s="70">
        <v>0.10888888888888899</v>
      </c>
      <c r="T9" s="70">
        <v>1.57224443175328</v>
      </c>
      <c r="Z9" s="49" t="s">
        <v>395</v>
      </c>
      <c r="AA9" s="63">
        <v>1341</v>
      </c>
      <c r="AB9" s="63">
        <v>185</v>
      </c>
      <c r="AC9" s="63">
        <v>113</v>
      </c>
      <c r="AD9" s="63">
        <v>33</v>
      </c>
      <c r="AE9" s="63">
        <v>3570</v>
      </c>
      <c r="AF9" s="63">
        <v>3075</v>
      </c>
      <c r="AG9" s="63">
        <v>3154</v>
      </c>
      <c r="AH9" s="63">
        <v>1046</v>
      </c>
      <c r="AI9" s="63">
        <f t="shared" si="0"/>
        <v>12517</v>
      </c>
      <c r="AR9" s="49" t="s">
        <v>420</v>
      </c>
      <c r="AS9" s="63">
        <v>1952</v>
      </c>
      <c r="AT9" s="63">
        <v>1952</v>
      </c>
      <c r="AU9" s="63">
        <v>1952</v>
      </c>
      <c r="AV9" s="63">
        <v>1952</v>
      </c>
      <c r="AW9" s="63">
        <v>1952</v>
      </c>
      <c r="AX9" s="63">
        <v>1952</v>
      </c>
      <c r="AY9" s="63">
        <v>1952</v>
      </c>
      <c r="AZ9" s="63">
        <v>1952</v>
      </c>
      <c r="BA9" s="63">
        <v>1952</v>
      </c>
      <c r="BB9" s="63">
        <v>1952</v>
      </c>
      <c r="BC9" s="63">
        <v>1952</v>
      </c>
      <c r="BD9" s="63">
        <v>1952</v>
      </c>
      <c r="BE9" s="63">
        <v>1952</v>
      </c>
      <c r="BF9" s="63">
        <v>1952</v>
      </c>
      <c r="BG9" s="63">
        <v>1952</v>
      </c>
      <c r="BH9" s="63">
        <v>1952</v>
      </c>
      <c r="BL9" s="48" t="s">
        <v>219</v>
      </c>
      <c r="BM9" s="70">
        <v>6.3906466077190596E-2</v>
      </c>
      <c r="BN9" s="70">
        <v>0.54123019070641998</v>
      </c>
      <c r="BO9" s="70">
        <v>0.48925202973616999</v>
      </c>
      <c r="BP9" s="70">
        <v>0.24429970767731701</v>
      </c>
      <c r="BQ9" s="70">
        <v>0.32073782113468202</v>
      </c>
      <c r="BR9" s="105"/>
      <c r="BW9" s="48" t="s">
        <v>219</v>
      </c>
      <c r="BX9" s="70">
        <v>8.2340032340032301E-2</v>
      </c>
      <c r="BY9" s="70">
        <v>0.39398417855197199</v>
      </c>
      <c r="BZ9" s="70">
        <v>0.413648681941365</v>
      </c>
      <c r="CA9" s="70">
        <v>0.28126215591607001</v>
      </c>
      <c r="CB9" s="70">
        <v>0.36486476500147802</v>
      </c>
      <c r="CC9" s="105"/>
      <c r="CG9" s="48" t="s">
        <v>219</v>
      </c>
      <c r="CH9" s="70">
        <v>0.108735990499517</v>
      </c>
      <c r="CI9" s="70">
        <v>0.43261336364784603</v>
      </c>
      <c r="CJ9" s="70">
        <v>0.35028778778778802</v>
      </c>
      <c r="CK9" s="70">
        <v>0.17938462643162301</v>
      </c>
      <c r="CL9" s="70">
        <v>0.41499516817121201</v>
      </c>
      <c r="CM9" s="105"/>
    </row>
    <row r="10" spans="1:91" ht="61.2" x14ac:dyDescent="0.45">
      <c r="A10" s="49" t="s">
        <v>220</v>
      </c>
      <c r="B10" s="70">
        <v>0.18695323705561001</v>
      </c>
      <c r="C10" s="70">
        <v>0.17750106548637901</v>
      </c>
      <c r="D10" s="70">
        <v>0.20430297179211099</v>
      </c>
      <c r="E10" s="70">
        <v>0.19147565955892101</v>
      </c>
      <c r="F10" s="70">
        <v>0.10551495016611299</v>
      </c>
      <c r="G10" s="70">
        <v>6.3802112533919403E-2</v>
      </c>
      <c r="H10" s="70">
        <v>7.7916978448180102E-2</v>
      </c>
      <c r="I10" s="70">
        <v>2.0240760857516599E-2</v>
      </c>
      <c r="J10" s="70">
        <v>5.4814813328443797E-2</v>
      </c>
      <c r="K10" s="70">
        <v>8.8776234857883302E-2</v>
      </c>
      <c r="L10" s="70">
        <v>7.5499062010474099E-2</v>
      </c>
      <c r="M10" s="70">
        <v>8.2587406299302599E-2</v>
      </c>
      <c r="N10" s="70">
        <v>4.8942987112176498E-2</v>
      </c>
      <c r="O10" s="70">
        <v>3.8761853337135402E-2</v>
      </c>
      <c r="P10" s="70">
        <v>3.7751332127860401E-2</v>
      </c>
      <c r="Q10" s="70">
        <v>6.3042379384037603E-2</v>
      </c>
      <c r="R10" s="105"/>
      <c r="S10" s="70">
        <v>0.17386040635856401</v>
      </c>
      <c r="T10" s="70">
        <v>9.8315769790706706E-2</v>
      </c>
      <c r="Z10" s="75" t="s">
        <v>405</v>
      </c>
      <c r="AA10" s="63">
        <v>3114</v>
      </c>
      <c r="AB10" s="63">
        <v>3114</v>
      </c>
      <c r="AC10" s="63">
        <v>3114</v>
      </c>
      <c r="AD10" s="63">
        <v>3114</v>
      </c>
      <c r="AE10" s="63">
        <v>3611</v>
      </c>
      <c r="AF10" s="63">
        <v>3114</v>
      </c>
      <c r="AG10" s="63">
        <v>3179</v>
      </c>
      <c r="AH10" s="63">
        <v>3114</v>
      </c>
      <c r="AI10" s="63">
        <f>SUM(AA10:AH10)</f>
        <v>25474</v>
      </c>
      <c r="AR10" s="49" t="s">
        <v>421</v>
      </c>
      <c r="AS10" s="63">
        <v>633</v>
      </c>
      <c r="AT10" s="63">
        <v>316</v>
      </c>
      <c r="AU10" s="63">
        <v>691</v>
      </c>
      <c r="AV10" s="63">
        <v>316</v>
      </c>
      <c r="AW10" s="63">
        <v>4718</v>
      </c>
      <c r="AX10" s="63">
        <v>3559</v>
      </c>
      <c r="AY10" s="63">
        <v>6058</v>
      </c>
      <c r="AZ10" s="63">
        <v>3559</v>
      </c>
      <c r="BA10" s="63">
        <v>608</v>
      </c>
      <c r="BB10" s="63">
        <v>316</v>
      </c>
      <c r="BC10" s="63">
        <v>820</v>
      </c>
      <c r="BD10" s="63">
        <v>316</v>
      </c>
      <c r="BE10" s="63">
        <v>4056</v>
      </c>
      <c r="BF10" s="63">
        <v>3559</v>
      </c>
      <c r="BG10" s="63">
        <v>4979</v>
      </c>
      <c r="BH10" s="63">
        <v>3559</v>
      </c>
      <c r="BL10" s="49" t="s">
        <v>220</v>
      </c>
      <c r="BM10" s="70">
        <v>0.134543060943319</v>
      </c>
      <c r="BN10" s="70">
        <v>3.5737428196748203E-2</v>
      </c>
      <c r="BO10" s="70">
        <v>6.2877244282783004E-2</v>
      </c>
      <c r="BP10" s="70">
        <v>0.14749138739877601</v>
      </c>
      <c r="BQ10" s="70">
        <v>0.157920776262748</v>
      </c>
      <c r="BR10" s="105"/>
      <c r="BW10" s="49" t="s">
        <v>220</v>
      </c>
      <c r="BX10" s="70">
        <v>0.17162608641084401</v>
      </c>
      <c r="BY10" s="70">
        <v>0.14205946166243</v>
      </c>
      <c r="BZ10" s="70">
        <v>0.11933151290175301</v>
      </c>
      <c r="CA10" s="70">
        <v>0.150688537416867</v>
      </c>
      <c r="CB10" s="70">
        <v>0.13688649877752199</v>
      </c>
      <c r="CC10" s="105"/>
      <c r="CG10" s="49" t="s">
        <v>220</v>
      </c>
      <c r="CH10" s="70">
        <v>0.12065092416708401</v>
      </c>
      <c r="CI10" s="70">
        <v>5.2312623935232498E-2</v>
      </c>
      <c r="CJ10" s="70">
        <v>9.3688429166848899E-2</v>
      </c>
      <c r="CK10" s="70">
        <v>0.10775294942062399</v>
      </c>
      <c r="CL10" s="70">
        <v>4.2023847210677999E-2</v>
      </c>
      <c r="CM10" s="105"/>
    </row>
    <row r="11" spans="1:91" ht="72" x14ac:dyDescent="0.45">
      <c r="A11" s="48" t="s">
        <v>221</v>
      </c>
      <c r="B11" s="70">
        <v>0.76403915507470399</v>
      </c>
      <c r="C11" s="70">
        <v>0.58050221565731197</v>
      </c>
      <c r="D11" s="70">
        <v>0.694339274171207</v>
      </c>
      <c r="E11" s="70">
        <v>0.96891599449144195</v>
      </c>
      <c r="F11" s="70">
        <v>0.32976950846986902</v>
      </c>
      <c r="G11" s="70">
        <v>0.52759835584263104</v>
      </c>
      <c r="H11" s="70">
        <v>6.2354312354312297E-2</v>
      </c>
      <c r="I11" s="70">
        <v>0.77037248465819896</v>
      </c>
      <c r="J11" s="70">
        <v>0.82672733400741505</v>
      </c>
      <c r="K11" s="70">
        <v>0.70714473200692995</v>
      </c>
      <c r="L11" s="70">
        <v>0.74687978851574999</v>
      </c>
      <c r="M11" s="70">
        <v>0.76904592492728596</v>
      </c>
      <c r="N11" s="70">
        <v>3.6431642095548201E-2</v>
      </c>
      <c r="O11" s="70">
        <v>7.6116167058304193E-2</v>
      </c>
      <c r="P11" s="70">
        <v>7.0399425729375006E-2</v>
      </c>
      <c r="Q11" s="70">
        <v>6.9929540116675501E-2</v>
      </c>
      <c r="R11" s="105"/>
      <c r="S11" s="70">
        <v>0.45148815689524202</v>
      </c>
      <c r="T11" s="70">
        <v>2.4394033561218199E-2</v>
      </c>
      <c r="Z11" s="74" t="s">
        <v>406</v>
      </c>
      <c r="AA11" s="63">
        <v>1401</v>
      </c>
      <c r="AB11" s="63">
        <v>1401</v>
      </c>
      <c r="AC11" s="63">
        <v>1401</v>
      </c>
      <c r="AD11" s="63">
        <v>1401</v>
      </c>
      <c r="AE11" s="63">
        <v>1401</v>
      </c>
      <c r="AF11" s="63">
        <v>1401</v>
      </c>
      <c r="AG11" s="63">
        <v>1401</v>
      </c>
      <c r="AH11" s="63">
        <v>1401</v>
      </c>
      <c r="AI11" s="63">
        <f>SUM(AA11:AH11)</f>
        <v>11208</v>
      </c>
      <c r="AR11" s="49" t="s">
        <v>422</v>
      </c>
      <c r="AS11" s="63">
        <v>234</v>
      </c>
      <c r="AT11" s="63">
        <v>234</v>
      </c>
      <c r="AU11" s="63">
        <v>234</v>
      </c>
      <c r="AV11" s="63">
        <v>234</v>
      </c>
      <c r="AW11" s="63">
        <v>2551</v>
      </c>
      <c r="AX11" s="63">
        <v>1846</v>
      </c>
      <c r="AY11" s="63">
        <v>2551</v>
      </c>
      <c r="AZ11" s="63">
        <v>1846</v>
      </c>
      <c r="BA11" s="63">
        <v>234</v>
      </c>
      <c r="BB11" s="63">
        <v>234</v>
      </c>
      <c r="BC11" s="63">
        <v>234</v>
      </c>
      <c r="BD11" s="63">
        <v>234</v>
      </c>
      <c r="BE11" s="63">
        <v>1846</v>
      </c>
      <c r="BF11" s="63">
        <v>1846</v>
      </c>
      <c r="BG11" s="63">
        <v>2551</v>
      </c>
      <c r="BH11" s="63">
        <v>1846</v>
      </c>
      <c r="BL11" s="48" t="s">
        <v>221</v>
      </c>
      <c r="BM11" s="70">
        <v>0.72359277990214199</v>
      </c>
      <c r="BN11" s="70">
        <v>0.15735809134685499</v>
      </c>
      <c r="BO11" s="70">
        <v>0.204080276448697</v>
      </c>
      <c r="BP11" s="70">
        <v>0.62026515151515105</v>
      </c>
      <c r="BQ11" s="70">
        <v>0.38535682099808499</v>
      </c>
      <c r="BR11" s="105"/>
      <c r="BW11" s="48" t="s">
        <v>221</v>
      </c>
      <c r="BX11" s="70">
        <v>0.72222222222222199</v>
      </c>
      <c r="BY11" s="70">
        <v>0.113492196365125</v>
      </c>
      <c r="BZ11" s="70">
        <v>0.20488400488400499</v>
      </c>
      <c r="CA11" s="70">
        <v>5.5933616394268998E-2</v>
      </c>
      <c r="CB11" s="70">
        <v>3.5676351140268701E-2</v>
      </c>
      <c r="CC11" s="105"/>
      <c r="CG11" s="48" t="s">
        <v>221</v>
      </c>
      <c r="CH11" s="70">
        <v>0.18704125537838501</v>
      </c>
      <c r="CI11" s="70">
        <v>5.1171384004967201E-2</v>
      </c>
      <c r="CJ11" s="70">
        <v>0.11467617349970299</v>
      </c>
      <c r="CK11" s="70">
        <v>0.13981924508240301</v>
      </c>
      <c r="CL11" s="70">
        <v>5.5571795121634203E-2</v>
      </c>
      <c r="CM11" s="105"/>
    </row>
    <row r="12" spans="1:91" ht="102" x14ac:dyDescent="0.45">
      <c r="A12" s="49" t="s">
        <v>222</v>
      </c>
      <c r="B12" s="70">
        <v>0.95945945945945899</v>
      </c>
      <c r="C12" s="70">
        <v>0.79565819188460696</v>
      </c>
      <c r="D12" s="70">
        <v>0.91167058516196398</v>
      </c>
      <c r="E12" s="70">
        <v>0.88132841975958598</v>
      </c>
      <c r="F12" s="70">
        <v>0.14571772105068401</v>
      </c>
      <c r="G12" s="70">
        <v>2.5270091415556001E-2</v>
      </c>
      <c r="H12" s="70">
        <v>0.11441994392665</v>
      </c>
      <c r="I12" s="70">
        <v>0.21084849705678299</v>
      </c>
      <c r="J12" s="70">
        <v>0.60263952933693798</v>
      </c>
      <c r="K12" s="70">
        <v>0.691672835677557</v>
      </c>
      <c r="L12" s="70">
        <v>0.66564010340564195</v>
      </c>
      <c r="M12" s="70">
        <v>0.66961167043353198</v>
      </c>
      <c r="N12" s="70">
        <v>8.1266774020397198E-2</v>
      </c>
      <c r="O12" s="70">
        <v>0.101815641268137</v>
      </c>
      <c r="P12" s="70">
        <v>8.0793566075004694E-2</v>
      </c>
      <c r="Q12" s="70">
        <v>0.18309399333818599</v>
      </c>
      <c r="R12" s="105"/>
      <c r="S12" s="70">
        <v>9.6040166729821905</v>
      </c>
      <c r="T12" s="70">
        <v>0.39467811881605003</v>
      </c>
      <c r="Z12" s="75" t="s">
        <v>407</v>
      </c>
      <c r="AA12" s="72">
        <v>3611</v>
      </c>
      <c r="AB12" s="72">
        <v>3611</v>
      </c>
      <c r="AC12" s="72">
        <v>3611</v>
      </c>
      <c r="AD12" s="72">
        <v>3611</v>
      </c>
      <c r="AE12" s="72">
        <v>3611</v>
      </c>
      <c r="AF12" s="72">
        <v>3611</v>
      </c>
      <c r="AG12" s="72">
        <v>3611</v>
      </c>
      <c r="AH12" s="72">
        <v>3611</v>
      </c>
      <c r="AI12" s="63">
        <f t="shared" ref="AI12:AI13" si="1">SUM(AA12:AH12)</f>
        <v>28888</v>
      </c>
      <c r="BL12" s="49" t="s">
        <v>222</v>
      </c>
      <c r="BM12" s="70">
        <v>0.85628742514970102</v>
      </c>
      <c r="BN12" s="70">
        <v>9.6624931954273102E-2</v>
      </c>
      <c r="BO12" s="70">
        <v>0.13099041533546299</v>
      </c>
      <c r="BP12" s="70">
        <v>0.66923998157531095</v>
      </c>
      <c r="BQ12" s="70">
        <v>0.55948601018603406</v>
      </c>
      <c r="BR12" s="105"/>
      <c r="BW12" s="49" t="s">
        <v>222</v>
      </c>
      <c r="BX12" s="70">
        <v>0.90977717338016895</v>
      </c>
      <c r="BY12" s="70">
        <v>0.314310154973167</v>
      </c>
      <c r="BZ12" s="70">
        <v>0.28600280504908798</v>
      </c>
      <c r="CA12" s="70">
        <v>0.47968682089299203</v>
      </c>
      <c r="CB12" s="70">
        <v>0.391704862567054</v>
      </c>
      <c r="CC12" s="105"/>
      <c r="CG12" s="49" t="s">
        <v>222</v>
      </c>
      <c r="CH12" s="70">
        <v>0.81648789878987904</v>
      </c>
      <c r="CI12" s="70">
        <v>0.101728615484499</v>
      </c>
      <c r="CJ12" s="70">
        <v>0.30538627538885899</v>
      </c>
      <c r="CK12" s="70">
        <v>0.49041267763140001</v>
      </c>
      <c r="CL12" s="70">
        <v>4.7148705255140803E-2</v>
      </c>
      <c r="CM12" s="105"/>
    </row>
    <row r="13" spans="1:91" ht="108" x14ac:dyDescent="0.45">
      <c r="A13" s="48" t="s">
        <v>223</v>
      </c>
      <c r="B13" s="70">
        <v>0.16485396955985199</v>
      </c>
      <c r="C13" s="70">
        <v>0.179824284179255</v>
      </c>
      <c r="D13" s="70">
        <v>0.19433626181203401</v>
      </c>
      <c r="E13" s="70">
        <v>0.176116058766805</v>
      </c>
      <c r="F13" s="70">
        <v>0.23613080183806501</v>
      </c>
      <c r="G13" s="70">
        <v>0.23849950641658399</v>
      </c>
      <c r="H13" s="70">
        <v>0.21848219807403499</v>
      </c>
      <c r="I13" s="70">
        <v>0.248924798614679</v>
      </c>
      <c r="J13" s="70">
        <v>8.1545470924887301E-2</v>
      </c>
      <c r="K13" s="70">
        <v>0.104719862117267</v>
      </c>
      <c r="L13" s="70">
        <v>9.5851808070269898E-2</v>
      </c>
      <c r="M13" s="70">
        <v>9.3907487598022601E-2</v>
      </c>
      <c r="N13" s="70">
        <v>0.17730128744054399</v>
      </c>
      <c r="O13" s="70">
        <v>0.169342558110261</v>
      </c>
      <c r="P13" s="70">
        <v>0.16763275011755699</v>
      </c>
      <c r="Q13" s="70">
        <v>0.17590333808290701</v>
      </c>
      <c r="R13" s="105"/>
      <c r="S13" s="70">
        <v>0.16559630406210299</v>
      </c>
      <c r="T13" s="70">
        <v>0.16899066758898601</v>
      </c>
      <c r="Z13" s="74" t="s">
        <v>408</v>
      </c>
      <c r="AA13" s="63">
        <v>1401</v>
      </c>
      <c r="AB13" s="63">
        <v>1401</v>
      </c>
      <c r="AC13" s="63">
        <v>1401</v>
      </c>
      <c r="AD13" s="63">
        <v>1401</v>
      </c>
      <c r="AE13" s="63">
        <v>1401</v>
      </c>
      <c r="AF13" s="63">
        <v>1401</v>
      </c>
      <c r="AG13" s="63">
        <v>1401</v>
      </c>
      <c r="AH13" s="63">
        <v>1401</v>
      </c>
      <c r="AI13" s="63">
        <f t="shared" si="1"/>
        <v>11208</v>
      </c>
      <c r="BL13" s="48" t="s">
        <v>223</v>
      </c>
      <c r="BM13" s="70">
        <v>0.117605142038022</v>
      </c>
      <c r="BN13" s="70">
        <v>0.15070495322396901</v>
      </c>
      <c r="BO13" s="70">
        <v>0.13972115719763001</v>
      </c>
      <c r="BP13" s="70">
        <v>0.107788013372143</v>
      </c>
      <c r="BQ13" s="70">
        <v>0.120386532012051</v>
      </c>
      <c r="BR13" s="105"/>
      <c r="BW13" s="48" t="s">
        <v>223</v>
      </c>
      <c r="BX13" s="70">
        <v>0.151456689928056</v>
      </c>
      <c r="BY13" s="70">
        <v>0.20970324515819999</v>
      </c>
      <c r="BZ13" s="70">
        <v>0.19443956812405</v>
      </c>
      <c r="CA13" s="70">
        <v>0.17811455179341501</v>
      </c>
      <c r="CB13" s="70">
        <v>0.17826854240930601</v>
      </c>
      <c r="CC13" s="105"/>
      <c r="CG13" s="48" t="s">
        <v>223</v>
      </c>
      <c r="CH13" s="70">
        <v>0.100525312547542</v>
      </c>
      <c r="CI13" s="70">
        <v>9.4372873116188596E-2</v>
      </c>
      <c r="CJ13" s="70">
        <v>8.3164205097290694E-2</v>
      </c>
      <c r="CK13" s="70">
        <v>8.6401745118137099E-2</v>
      </c>
      <c r="CL13" s="70">
        <v>9.1043327413159195E-2</v>
      </c>
      <c r="CM13" s="105"/>
    </row>
    <row r="14" spans="1:91" ht="61.2" x14ac:dyDescent="0.45">
      <c r="A14" s="49" t="s">
        <v>224</v>
      </c>
      <c r="B14" s="70">
        <v>0.14760914760914801</v>
      </c>
      <c r="C14" s="70">
        <v>0.121277399009527</v>
      </c>
      <c r="D14" s="70">
        <v>0.13638250997748</v>
      </c>
      <c r="E14" s="70">
        <v>0.14981058346259399</v>
      </c>
      <c r="F14" s="70">
        <v>3.7837918974497502E-2</v>
      </c>
      <c r="G14" s="70">
        <v>7.6458864944401999E-3</v>
      </c>
      <c r="H14" s="70">
        <v>3.23022290677277E-2</v>
      </c>
      <c r="I14" s="70">
        <v>5.7051928428460297E-2</v>
      </c>
      <c r="J14" s="70">
        <v>0.12436804189792</v>
      </c>
      <c r="K14" s="70">
        <v>0.15314163957083801</v>
      </c>
      <c r="L14" s="70">
        <v>0.14034580493492499</v>
      </c>
      <c r="M14" s="70">
        <v>0.162486912299945</v>
      </c>
      <c r="N14" s="70">
        <v>2.1874417150677901E-2</v>
      </c>
      <c r="O14" s="70">
        <v>3.2670893378061103E-2</v>
      </c>
      <c r="P14" s="70">
        <v>2.3707505257254E-2</v>
      </c>
      <c r="Q14" s="70">
        <v>5.611192910868E-2</v>
      </c>
      <c r="R14" s="105"/>
      <c r="S14" s="70">
        <v>0.12234416143926399</v>
      </c>
      <c r="T14" s="70">
        <v>8.0729615212373901E-2</v>
      </c>
      <c r="Z14" s="48" t="s">
        <v>352</v>
      </c>
      <c r="AA14" s="63">
        <v>155</v>
      </c>
      <c r="AB14" s="63">
        <v>12</v>
      </c>
      <c r="AC14" s="63">
        <v>4</v>
      </c>
      <c r="AD14" s="63">
        <v>1</v>
      </c>
      <c r="AE14" s="63">
        <v>1401</v>
      </c>
      <c r="AF14" s="63">
        <v>1216</v>
      </c>
      <c r="AG14" s="63">
        <v>1238</v>
      </c>
      <c r="AH14" s="63">
        <v>393</v>
      </c>
      <c r="AI14" s="63">
        <f>SUM(AA14:AH14)</f>
        <v>4420</v>
      </c>
      <c r="BL14" s="49" t="s">
        <v>224</v>
      </c>
      <c r="BM14" s="70">
        <v>8.3949747563696095E-2</v>
      </c>
      <c r="BN14" s="70">
        <v>2.19149330205568E-2</v>
      </c>
      <c r="BO14" s="70">
        <v>4.2872080864412701E-2</v>
      </c>
      <c r="BP14" s="70">
        <v>0.13774730463076401</v>
      </c>
      <c r="BQ14" s="70">
        <v>0.159071401884259</v>
      </c>
      <c r="BR14" s="105"/>
      <c r="BW14" s="49" t="s">
        <v>224</v>
      </c>
      <c r="BX14" s="70">
        <v>0.132911496466286</v>
      </c>
      <c r="BY14" s="70">
        <v>9.6233625383990801E-2</v>
      </c>
      <c r="BZ14" s="70">
        <v>0.1117198457223</v>
      </c>
      <c r="CA14" s="70">
        <v>0.102661102307766</v>
      </c>
      <c r="CB14" s="70">
        <v>0.11404313657530001</v>
      </c>
      <c r="CC14" s="105"/>
      <c r="CG14" s="49" t="s">
        <v>224</v>
      </c>
      <c r="CH14" s="70">
        <v>5.9046935227873999E-2</v>
      </c>
      <c r="CI14" s="70">
        <v>2.4527452745274299E-2</v>
      </c>
      <c r="CJ14" s="70">
        <v>9.8616683229661301E-2</v>
      </c>
      <c r="CK14" s="70">
        <v>7.7198526444144794E-2</v>
      </c>
      <c r="CL14" s="70">
        <v>1.00252585458456E-2</v>
      </c>
      <c r="CM14" s="105"/>
    </row>
    <row r="15" spans="1:91" ht="144" x14ac:dyDescent="0.3">
      <c r="A15" s="48" t="s">
        <v>225</v>
      </c>
      <c r="B15" s="70">
        <v>1.20377651983523E-2</v>
      </c>
      <c r="C15" s="70">
        <v>0.103254513160576</v>
      </c>
      <c r="D15" s="70">
        <v>4.7821869472683201E-2</v>
      </c>
      <c r="E15" s="70">
        <v>0.22955036780688501</v>
      </c>
      <c r="F15" s="70">
        <v>0.160409747633532</v>
      </c>
      <c r="G15" s="70">
        <v>0.16025428501400499</v>
      </c>
      <c r="H15" s="70">
        <v>0.306892417725527</v>
      </c>
      <c r="I15" s="70">
        <v>0.15527387235715701</v>
      </c>
      <c r="J15" s="70">
        <v>0.19138878833821199</v>
      </c>
      <c r="K15" s="70">
        <v>8.6161726965245503E-2</v>
      </c>
      <c r="L15" s="70">
        <v>0.11374352756419399</v>
      </c>
      <c r="M15" s="70">
        <v>7.9968953587946007E-2</v>
      </c>
      <c r="N15" s="70">
        <v>6.9247197214387005E-2</v>
      </c>
      <c r="O15" s="70">
        <v>8.6344982598932599E-2</v>
      </c>
      <c r="P15" s="70">
        <v>9.3029236981502006E-2</v>
      </c>
      <c r="Q15" s="70">
        <v>2.9456420265499099E-2</v>
      </c>
      <c r="R15" s="106"/>
      <c r="S15" s="70">
        <v>0.19308429575935099</v>
      </c>
      <c r="T15" s="70">
        <v>0.34392835994306598</v>
      </c>
      <c r="BL15" s="48" t="s">
        <v>225</v>
      </c>
      <c r="BM15" s="70">
        <v>0.25527172744635102</v>
      </c>
      <c r="BN15" s="70">
        <v>0.23482785459549399</v>
      </c>
      <c r="BO15" s="70">
        <v>0.13586632426704601</v>
      </c>
      <c r="BP15" s="70">
        <v>0.15685889779175</v>
      </c>
      <c r="BQ15" s="70">
        <v>0.101771428866133</v>
      </c>
      <c r="BR15" s="106"/>
      <c r="BW15" s="48" t="s">
        <v>225</v>
      </c>
      <c r="BX15" s="70">
        <v>7.6465711229349295E-2</v>
      </c>
      <c r="BY15" s="70">
        <v>2.1238748473570299E-2</v>
      </c>
      <c r="BZ15" s="70">
        <v>2.4476767864859899E-2</v>
      </c>
      <c r="CA15" s="70">
        <v>1.2333222127345301E-2</v>
      </c>
      <c r="CB15" s="70">
        <v>3.1357583667077103E-2</v>
      </c>
      <c r="CC15" s="106"/>
      <c r="CG15" s="48" t="s">
        <v>225</v>
      </c>
      <c r="CH15" s="70">
        <v>9.2254815817570196E-2</v>
      </c>
      <c r="CI15" s="70">
        <v>0.20751732587225899</v>
      </c>
      <c r="CJ15" s="70">
        <v>0.10756328580774201</v>
      </c>
      <c r="CK15" s="70">
        <v>2.1342909115735099E-2</v>
      </c>
      <c r="CL15" s="70">
        <v>0.173343108526332</v>
      </c>
      <c r="CM15" s="106"/>
    </row>
    <row r="16" spans="1:91" x14ac:dyDescent="0.3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BL16" s="71"/>
      <c r="BM16" s="71"/>
      <c r="BN16" s="71"/>
      <c r="BO16" s="71"/>
      <c r="BP16" s="71"/>
      <c r="BQ16" s="71"/>
      <c r="BR16" s="71"/>
    </row>
    <row r="17" spans="1:35" ht="20.399999999999999" x14ac:dyDescent="0.45">
      <c r="A17" s="49" t="s">
        <v>216</v>
      </c>
      <c r="B17" s="70">
        <v>19.8333333333333</v>
      </c>
      <c r="C17" s="70">
        <v>23.2</v>
      </c>
      <c r="D17" s="70">
        <v>39.3333333333333</v>
      </c>
      <c r="E17" s="70">
        <v>37.6</v>
      </c>
      <c r="F17" s="70">
        <v>3.15151515151515</v>
      </c>
      <c r="G17" s="70">
        <v>3.5434782608695699</v>
      </c>
      <c r="H17" s="70">
        <v>2.9256198347107398</v>
      </c>
      <c r="I17" s="70">
        <v>3.7474747474747501</v>
      </c>
      <c r="J17" s="70">
        <v>0.70297029702970304</v>
      </c>
      <c r="K17" s="70">
        <v>0.72727272727272696</v>
      </c>
      <c r="L17" s="70">
        <v>0.70833333333333304</v>
      </c>
      <c r="M17" s="70">
        <v>0.66216216216216195</v>
      </c>
      <c r="N17" s="70">
        <v>0.3</v>
      </c>
      <c r="O17" s="70">
        <v>0.04</v>
      </c>
      <c r="P17" s="70">
        <v>0.46280991735537202</v>
      </c>
      <c r="Q17" s="70">
        <v>0.44206008583690998</v>
      </c>
      <c r="R17" s="104">
        <v>2</v>
      </c>
    </row>
    <row r="18" spans="1:35" ht="18" x14ac:dyDescent="0.3">
      <c r="A18" s="48" t="s">
        <v>217</v>
      </c>
      <c r="B18" s="70">
        <v>7.09101363561689</v>
      </c>
      <c r="C18" s="70">
        <v>8.3985214391325798</v>
      </c>
      <c r="D18" s="70">
        <v>14.6642023985543</v>
      </c>
      <c r="E18" s="70">
        <v>13.991030064070999</v>
      </c>
      <c r="F18" s="70">
        <v>0.57302673431705697</v>
      </c>
      <c r="G18" s="70">
        <v>0.72154322224448397</v>
      </c>
      <c r="H18" s="70">
        <v>0.48743403875368702</v>
      </c>
      <c r="I18" s="70">
        <v>0.79883835797814295</v>
      </c>
      <c r="J18" s="70">
        <v>0.87358199382691304</v>
      </c>
      <c r="K18" s="70">
        <v>0.88392528524107505</v>
      </c>
      <c r="L18" s="70">
        <v>0.87586454116059398</v>
      </c>
      <c r="M18" s="70">
        <v>0.85621375424006996</v>
      </c>
      <c r="N18" s="70">
        <v>0.71096537250786995</v>
      </c>
      <c r="O18" s="70">
        <v>0.57057712486883505</v>
      </c>
      <c r="P18" s="70">
        <v>0.39599611492199499</v>
      </c>
      <c r="Q18" s="70">
        <v>0.40456385752694202</v>
      </c>
      <c r="R18" s="105"/>
      <c r="AD18" t="s">
        <v>397</v>
      </c>
    </row>
    <row r="19" spans="1:35" ht="20.399999999999999" x14ac:dyDescent="0.45">
      <c r="A19" s="49" t="s">
        <v>218</v>
      </c>
      <c r="B19" s="70">
        <v>2.2130013831258601E-2</v>
      </c>
      <c r="C19" s="70">
        <v>0.12697095435684599</v>
      </c>
      <c r="D19" s="70">
        <v>0.70401106500691601</v>
      </c>
      <c r="E19" s="70">
        <v>0.87344398340248997</v>
      </c>
      <c r="F19" s="70">
        <v>8.5972850678732907E-2</v>
      </c>
      <c r="G19" s="70">
        <v>0.30015082956259398</v>
      </c>
      <c r="H19" s="70">
        <v>7.5414781297133996E-3</v>
      </c>
      <c r="I19" s="70">
        <v>0.420814479638009</v>
      </c>
      <c r="J19" s="70">
        <v>0.40087918321043697</v>
      </c>
      <c r="K19" s="70">
        <v>0.42787753900500403</v>
      </c>
      <c r="L19" s="70">
        <v>0.373441186383552</v>
      </c>
      <c r="M19" s="70">
        <v>0.29817275747508298</v>
      </c>
      <c r="N19" s="70">
        <v>0.152027027027027</v>
      </c>
      <c r="O19" s="70">
        <v>0.26778093883357001</v>
      </c>
      <c r="P19" s="70">
        <v>0.19963144963144999</v>
      </c>
      <c r="Q19" s="70">
        <v>0.27770270270270297</v>
      </c>
      <c r="R19" s="105"/>
      <c r="AA19" s="64" t="s">
        <v>353</v>
      </c>
      <c r="AB19" s="64" t="s">
        <v>354</v>
      </c>
      <c r="AC19" s="64" t="s">
        <v>355</v>
      </c>
      <c r="AD19" s="64" t="s">
        <v>356</v>
      </c>
      <c r="AE19" s="64" t="s">
        <v>357</v>
      </c>
      <c r="AF19" s="64" t="s">
        <v>358</v>
      </c>
      <c r="AG19" s="64" t="s">
        <v>359</v>
      </c>
      <c r="AH19" s="64" t="s">
        <v>360</v>
      </c>
      <c r="AI19" s="64" t="s">
        <v>401</v>
      </c>
    </row>
    <row r="20" spans="1:35" ht="20.399999999999999" x14ac:dyDescent="0.45">
      <c r="A20" s="48" t="s">
        <v>219</v>
      </c>
      <c r="B20" s="70">
        <v>0.192</v>
      </c>
      <c r="C20" s="70">
        <v>0.19834710743801701</v>
      </c>
      <c r="D20" s="70">
        <v>0.27272727272727298</v>
      </c>
      <c r="E20" s="70">
        <v>0.164507772020725</v>
      </c>
      <c r="F20" s="70">
        <v>6.2262773722627696</v>
      </c>
      <c r="G20" s="70">
        <v>3.2551834130781501</v>
      </c>
      <c r="H20" s="70">
        <v>6.0901754385964901</v>
      </c>
      <c r="I20" s="70">
        <v>7.2675531914893599</v>
      </c>
      <c r="J20" s="70">
        <v>2.6422764227642202E-2</v>
      </c>
      <c r="K20" s="70">
        <v>6.7510548523206801E-2</v>
      </c>
      <c r="L20" s="70">
        <v>9.3167701863354102E-2</v>
      </c>
      <c r="M20" s="70">
        <v>5.7142857142857197E-2</v>
      </c>
      <c r="N20" s="70">
        <v>0.214285714285714</v>
      </c>
      <c r="O20" s="70">
        <v>0.418016194331984</v>
      </c>
      <c r="P20" s="70">
        <v>0.60847457627118695</v>
      </c>
      <c r="Q20" s="70">
        <v>0.57699404761904804</v>
      </c>
      <c r="R20" s="105"/>
      <c r="Z20" s="49" t="s">
        <v>351</v>
      </c>
      <c r="AA20" s="63">
        <v>1604</v>
      </c>
      <c r="AB20" s="63">
        <v>445</v>
      </c>
      <c r="AC20" s="63">
        <v>2944</v>
      </c>
      <c r="AD20" s="63">
        <v>223</v>
      </c>
      <c r="AE20" s="63">
        <v>209</v>
      </c>
      <c r="AF20" s="63">
        <v>26</v>
      </c>
      <c r="AG20" s="63">
        <v>1800</v>
      </c>
      <c r="AH20" s="63">
        <v>45</v>
      </c>
      <c r="AI20" s="63">
        <f t="shared" ref="AI20:AI23" si="2">SUM(AA20:AH20)</f>
        <v>7296</v>
      </c>
    </row>
    <row r="21" spans="1:35" ht="40.799999999999997" x14ac:dyDescent="0.45">
      <c r="A21" s="49" t="s">
        <v>220</v>
      </c>
      <c r="B21" s="70">
        <v>7.1400588896892506E-2</v>
      </c>
      <c r="C21" s="70">
        <v>7.2202739355089404E-2</v>
      </c>
      <c r="D21" s="70">
        <v>7.8811544065363698E-2</v>
      </c>
      <c r="E21" s="70">
        <v>7.38132344835154E-2</v>
      </c>
      <c r="F21" s="70">
        <v>4.6021214861297302E-2</v>
      </c>
      <c r="G21" s="70">
        <v>4.7310947671424602E-2</v>
      </c>
      <c r="H21" s="70">
        <v>3.2364909235410903E-2</v>
      </c>
      <c r="I21" s="70">
        <v>6.8403903590859502E-2</v>
      </c>
      <c r="J21" s="70">
        <v>0.105999889834476</v>
      </c>
      <c r="K21" s="70">
        <v>0.111469646704365</v>
      </c>
      <c r="L21" s="70">
        <v>0.13614494380748199</v>
      </c>
      <c r="M21" s="70">
        <v>0.129041554206028</v>
      </c>
      <c r="N21" s="70">
        <v>0.15765841160301</v>
      </c>
      <c r="O21" s="70">
        <v>0.124058360548193</v>
      </c>
      <c r="P21" s="70">
        <v>8.5741317324067104E-2</v>
      </c>
      <c r="Q21" s="70">
        <v>0.115330377491692</v>
      </c>
      <c r="R21" s="105"/>
      <c r="Z21" s="49" t="s">
        <v>393</v>
      </c>
      <c r="AA21" s="63">
        <v>1741</v>
      </c>
      <c r="AB21" s="63">
        <v>469</v>
      </c>
      <c r="AC21" s="63">
        <v>3197</v>
      </c>
      <c r="AD21" s="63">
        <v>245</v>
      </c>
      <c r="AE21" s="63">
        <v>211</v>
      </c>
      <c r="AF21" s="63">
        <v>25</v>
      </c>
      <c r="AG21" s="63">
        <v>1954</v>
      </c>
      <c r="AH21" s="63">
        <v>47</v>
      </c>
      <c r="AI21" s="63">
        <f t="shared" si="2"/>
        <v>7889</v>
      </c>
    </row>
    <row r="22" spans="1:35" ht="40.799999999999997" x14ac:dyDescent="0.45">
      <c r="A22" s="48" t="s">
        <v>221</v>
      </c>
      <c r="B22" s="70">
        <v>1.6597510373444101E-2</v>
      </c>
      <c r="C22" s="70">
        <v>7.0539419087136998E-2</v>
      </c>
      <c r="D22" s="70">
        <v>0.19200301772915901</v>
      </c>
      <c r="E22" s="70">
        <v>0.349377593360996</v>
      </c>
      <c r="F22" s="70">
        <v>5.1583710407239899E-2</v>
      </c>
      <c r="G22" s="70">
        <v>0.90045248868778305</v>
      </c>
      <c r="H22" s="70">
        <v>2.2624434389140299E-2</v>
      </c>
      <c r="I22" s="70">
        <v>0.420814479638009</v>
      </c>
      <c r="J22" s="70">
        <v>0.37784014969259599</v>
      </c>
      <c r="K22" s="70">
        <v>0.375581395348837</v>
      </c>
      <c r="L22" s="70">
        <v>0.25767441860465101</v>
      </c>
      <c r="M22" s="70">
        <v>0.41156239764166402</v>
      </c>
      <c r="N22" s="70">
        <v>9.6017069701280197E-2</v>
      </c>
      <c r="O22" s="70">
        <v>0.25761204242216901</v>
      </c>
      <c r="P22" s="70">
        <v>0.48798798798798798</v>
      </c>
      <c r="Q22" s="70">
        <v>0.50491400491400495</v>
      </c>
      <c r="R22" s="105"/>
      <c r="Z22" s="49" t="s">
        <v>394</v>
      </c>
      <c r="AA22" s="63">
        <v>2386</v>
      </c>
      <c r="AB22" s="63">
        <v>628</v>
      </c>
      <c r="AC22" s="63">
        <v>4356</v>
      </c>
      <c r="AD22" s="63">
        <v>334</v>
      </c>
      <c r="AE22" s="63">
        <v>318</v>
      </c>
      <c r="AF22" s="63">
        <v>31</v>
      </c>
      <c r="AG22" s="63">
        <v>2642</v>
      </c>
      <c r="AH22" s="63">
        <v>63</v>
      </c>
      <c r="AI22" s="63">
        <f t="shared" si="2"/>
        <v>10758</v>
      </c>
    </row>
    <row r="23" spans="1:35" ht="40.799999999999997" x14ac:dyDescent="0.45">
      <c r="A23" s="49" t="s">
        <v>222</v>
      </c>
      <c r="B23" s="70" t="s">
        <v>348</v>
      </c>
      <c r="C23" s="70" t="s">
        <v>348</v>
      </c>
      <c r="D23" s="70" t="s">
        <v>348</v>
      </c>
      <c r="E23" s="70">
        <v>26.704697986577202</v>
      </c>
      <c r="F23" s="70">
        <v>0.337875288683603</v>
      </c>
      <c r="G23" s="70">
        <v>1.7378752886836001E-2</v>
      </c>
      <c r="H23" s="70">
        <v>0.131920875589919</v>
      </c>
      <c r="I23" s="70">
        <v>0.392463838580284</v>
      </c>
      <c r="J23" s="70">
        <v>0.90643274853801203</v>
      </c>
      <c r="K23" s="70">
        <v>0.92888888888888899</v>
      </c>
      <c r="L23" s="70">
        <v>0.92098765432098795</v>
      </c>
      <c r="M23" s="70">
        <v>0.89333333333333298</v>
      </c>
      <c r="N23" s="70">
        <v>0.68089519650654995</v>
      </c>
      <c r="O23" s="70">
        <v>0.40860885839051803</v>
      </c>
      <c r="P23" s="70">
        <v>0.239479952362048</v>
      </c>
      <c r="Q23" s="70">
        <v>0.28669928095347502</v>
      </c>
      <c r="R23" s="105"/>
      <c r="Z23" s="49" t="s">
        <v>395</v>
      </c>
      <c r="AA23" s="63">
        <v>1578</v>
      </c>
      <c r="AB23" s="63">
        <v>791</v>
      </c>
      <c r="AC23" s="63">
        <v>2914</v>
      </c>
      <c r="AD23" s="63">
        <v>379</v>
      </c>
      <c r="AE23" s="63">
        <v>329</v>
      </c>
      <c r="AF23" s="63">
        <v>41</v>
      </c>
      <c r="AG23" s="63">
        <v>1772</v>
      </c>
      <c r="AH23" s="63">
        <v>85</v>
      </c>
      <c r="AI23" s="63">
        <f t="shared" si="2"/>
        <v>7889</v>
      </c>
    </row>
    <row r="24" spans="1:35" ht="36" x14ac:dyDescent="0.45">
      <c r="A24" s="48" t="s">
        <v>223</v>
      </c>
      <c r="B24" s="70">
        <v>6.3953488372092901E-2</v>
      </c>
      <c r="C24" s="70">
        <v>6.4721369021500594E-2</v>
      </c>
      <c r="D24" s="70">
        <v>6.7116425332748295E-2</v>
      </c>
      <c r="E24" s="70">
        <v>4.8854729472642897E-2</v>
      </c>
      <c r="F24" s="70">
        <v>6.5527849944149494E-2</v>
      </c>
      <c r="G24" s="70">
        <v>5.7490255607996997E-2</v>
      </c>
      <c r="H24" s="70">
        <v>3.3412798845520397E-2</v>
      </c>
      <c r="I24" s="70">
        <v>3.7147324306557497E-2</v>
      </c>
      <c r="J24" s="70">
        <v>9.7708575646592702E-2</v>
      </c>
      <c r="K24" s="70">
        <v>0.101250602007636</v>
      </c>
      <c r="L24" s="70">
        <v>0.117090874361301</v>
      </c>
      <c r="M24" s="70">
        <v>8.4645550981158099E-2</v>
      </c>
      <c r="N24" s="70">
        <v>0.134558271506801</v>
      </c>
      <c r="O24" s="70">
        <v>0.117603881754825</v>
      </c>
      <c r="P24" s="70">
        <v>8.2274484536082507E-2</v>
      </c>
      <c r="Q24" s="70">
        <v>0.101027532772552</v>
      </c>
      <c r="R24" s="105"/>
      <c r="Z24" s="75" t="s">
        <v>402</v>
      </c>
      <c r="AA24" s="63">
        <v>1604</v>
      </c>
      <c r="AB24" s="63">
        <v>445</v>
      </c>
      <c r="AC24" s="63">
        <v>2944</v>
      </c>
      <c r="AD24" s="63">
        <v>445</v>
      </c>
      <c r="AE24" s="63">
        <v>445</v>
      </c>
      <c r="AF24" s="63">
        <v>445</v>
      </c>
      <c r="AG24" s="63">
        <v>1800</v>
      </c>
      <c r="AH24" s="63">
        <v>445</v>
      </c>
      <c r="AI24" s="63">
        <f>SUM(AA24:AH24)</f>
        <v>8573</v>
      </c>
    </row>
    <row r="25" spans="1:35" ht="40.799999999999997" x14ac:dyDescent="0.45">
      <c r="A25" s="49" t="s">
        <v>224</v>
      </c>
      <c r="B25" s="70">
        <v>1.34228187919463E-2</v>
      </c>
      <c r="C25" s="70">
        <v>1.34228187919463E-2</v>
      </c>
      <c r="D25" s="70">
        <v>1.8456375838926099E-2</v>
      </c>
      <c r="E25" s="70">
        <v>3.4546827925714299E-2</v>
      </c>
      <c r="F25" s="70">
        <v>1.44391149010088E-2</v>
      </c>
      <c r="G25" s="70">
        <v>1.0045521899904001E-3</v>
      </c>
      <c r="H25" s="70">
        <v>2.4588169680454901E-2</v>
      </c>
      <c r="I25" s="70">
        <v>5.8530713760011101E-2</v>
      </c>
      <c r="J25" s="70">
        <v>2.6374000340309699E-2</v>
      </c>
      <c r="K25" s="70">
        <v>2.84935241990458E-2</v>
      </c>
      <c r="L25" s="70">
        <v>3.8552971576227398E-2</v>
      </c>
      <c r="M25" s="70">
        <v>7.1811361200428706E-2</v>
      </c>
      <c r="N25" s="70">
        <v>4.6006432196388398E-2</v>
      </c>
      <c r="O25" s="70">
        <v>3.4342768543971398E-2</v>
      </c>
      <c r="P25" s="70">
        <v>6.3222707423580701E-2</v>
      </c>
      <c r="Q25" s="70">
        <v>7.6414838410445496E-2</v>
      </c>
      <c r="R25" s="105"/>
      <c r="Z25" s="74" t="s">
        <v>403</v>
      </c>
      <c r="AA25" s="63">
        <v>1150</v>
      </c>
      <c r="AB25" s="63">
        <v>445</v>
      </c>
      <c r="AC25" s="63">
        <v>1150</v>
      </c>
      <c r="AD25" s="63">
        <v>445</v>
      </c>
      <c r="AE25" s="63">
        <v>445</v>
      </c>
      <c r="AF25" s="63">
        <v>445</v>
      </c>
      <c r="AG25" s="63">
        <v>1150</v>
      </c>
      <c r="AH25" s="63">
        <v>445</v>
      </c>
      <c r="AI25" s="63">
        <f>SUM(AA25:AH25)</f>
        <v>5675</v>
      </c>
    </row>
    <row r="26" spans="1:35" ht="40.799999999999997" x14ac:dyDescent="0.45">
      <c r="A26" s="48" t="s">
        <v>225</v>
      </c>
      <c r="B26" s="70">
        <v>0.16190760836569901</v>
      </c>
      <c r="C26" s="70">
        <v>0.105410067952053</v>
      </c>
      <c r="D26" s="70">
        <v>3.0428884258065302E-2</v>
      </c>
      <c r="E26" s="70">
        <v>0.164016792335582</v>
      </c>
      <c r="F26" s="70">
        <v>1.8174237612608</v>
      </c>
      <c r="G26" s="70">
        <v>0.62133504644882198</v>
      </c>
      <c r="H26" s="70">
        <v>1.57360993358729</v>
      </c>
      <c r="I26" s="70">
        <v>2.4902881916027599</v>
      </c>
      <c r="J26" s="70">
        <v>0.14667397047896799</v>
      </c>
      <c r="K26" s="70">
        <v>0.14317427260191601</v>
      </c>
      <c r="L26" s="70">
        <v>5.9798054392806901E-2</v>
      </c>
      <c r="M26" s="70">
        <v>2.5342901263734601E-2</v>
      </c>
      <c r="N26" s="70">
        <v>0.13088097775832</v>
      </c>
      <c r="O26" s="70">
        <v>1.7655083686302999E-2</v>
      </c>
      <c r="P26" s="70">
        <v>0.20299870432004799</v>
      </c>
      <c r="Q26" s="70">
        <v>9.7477123538546998E-2</v>
      </c>
      <c r="R26" s="106"/>
      <c r="Z26" s="75" t="s">
        <v>407</v>
      </c>
      <c r="AA26" s="72">
        <v>2944</v>
      </c>
      <c r="AB26" s="72">
        <v>2944</v>
      </c>
      <c r="AC26" s="72">
        <v>2944</v>
      </c>
      <c r="AD26" s="72">
        <v>2944</v>
      </c>
      <c r="AE26" s="72">
        <v>2944</v>
      </c>
      <c r="AF26" s="72">
        <v>2944</v>
      </c>
      <c r="AG26" s="72">
        <v>2944</v>
      </c>
      <c r="AH26" s="72">
        <v>2944</v>
      </c>
      <c r="AI26" s="63">
        <f>SUM(AA26:AH26)</f>
        <v>23552</v>
      </c>
    </row>
    <row r="27" spans="1:35" ht="40.799999999999997" x14ac:dyDescent="0.45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Z27" s="74" t="s">
        <v>408</v>
      </c>
      <c r="AA27" s="76">
        <v>1150</v>
      </c>
      <c r="AB27" s="76">
        <v>1150</v>
      </c>
      <c r="AC27" s="76">
        <v>1150</v>
      </c>
      <c r="AD27" s="76">
        <v>1150</v>
      </c>
      <c r="AE27" s="76">
        <v>1150</v>
      </c>
      <c r="AF27" s="76">
        <v>1150</v>
      </c>
      <c r="AG27" s="76">
        <v>1150</v>
      </c>
      <c r="AH27" s="76">
        <v>1150</v>
      </c>
      <c r="AI27" s="63">
        <f>SUM(AA27:AH27)</f>
        <v>9200</v>
      </c>
    </row>
    <row r="28" spans="1:35" ht="20.399999999999999" x14ac:dyDescent="0.45">
      <c r="A28" s="49" t="s">
        <v>216</v>
      </c>
      <c r="B28" s="70">
        <v>0.84615384615384603</v>
      </c>
      <c r="C28" s="70">
        <v>0.85</v>
      </c>
      <c r="D28" s="70">
        <v>0.86956521739130399</v>
      </c>
      <c r="E28" s="70">
        <v>0.75</v>
      </c>
      <c r="F28" s="70">
        <v>0.365079365079365</v>
      </c>
      <c r="G28" s="70">
        <v>0.109243697478992</v>
      </c>
      <c r="H28" s="70">
        <v>0.37121212121212099</v>
      </c>
      <c r="I28" s="70">
        <v>9.375E-2</v>
      </c>
      <c r="J28" s="70">
        <v>0.860759493670886</v>
      </c>
      <c r="K28" s="70">
        <v>0.86419753086419804</v>
      </c>
      <c r="L28" s="70">
        <v>0.90140845070422504</v>
      </c>
      <c r="M28" s="70">
        <v>0.72093023255813904</v>
      </c>
      <c r="N28" s="70">
        <v>0.58904109589041098</v>
      </c>
      <c r="O28" s="70">
        <v>0.25581395348837199</v>
      </c>
      <c r="P28" s="70">
        <v>0.383458646616541</v>
      </c>
      <c r="Q28" s="70">
        <v>0.37333333333333302</v>
      </c>
      <c r="R28" s="104">
        <v>3</v>
      </c>
      <c r="Z28" s="48" t="s">
        <v>352</v>
      </c>
      <c r="AA28" s="72">
        <v>582</v>
      </c>
      <c r="AB28" s="72">
        <v>152</v>
      </c>
      <c r="AC28" s="72">
        <v>1150</v>
      </c>
      <c r="AD28" s="72">
        <v>69</v>
      </c>
      <c r="AE28" s="72">
        <v>50</v>
      </c>
      <c r="AF28" s="72">
        <v>3</v>
      </c>
      <c r="AG28" s="72">
        <v>682</v>
      </c>
      <c r="AH28" s="72">
        <v>5</v>
      </c>
      <c r="AI28" s="63">
        <f>SUM(AA24:AH24)</f>
        <v>8573</v>
      </c>
    </row>
    <row r="29" spans="1:35" ht="18" x14ac:dyDescent="0.3">
      <c r="A29" s="48" t="s">
        <v>217</v>
      </c>
      <c r="B29" s="70">
        <v>0.82018825056799705</v>
      </c>
      <c r="C29" s="70">
        <v>0.82468354430379698</v>
      </c>
      <c r="D29" s="70">
        <v>0.84755090809025901</v>
      </c>
      <c r="E29" s="70">
        <v>0.70780590717299596</v>
      </c>
      <c r="F29" s="70">
        <v>0.32313699967458498</v>
      </c>
      <c r="G29" s="70">
        <v>5.04010260140502E-2</v>
      </c>
      <c r="H29" s="70">
        <v>0.32967488092772801</v>
      </c>
      <c r="I29" s="70">
        <v>3.3883826879271203E-2</v>
      </c>
      <c r="J29" s="70">
        <v>0.86450108117301205</v>
      </c>
      <c r="K29" s="70">
        <v>0.86784673348972796</v>
      </c>
      <c r="L29" s="70">
        <v>0.90405774377551296</v>
      </c>
      <c r="M29" s="70">
        <v>0.72842922822836198</v>
      </c>
      <c r="N29" s="70">
        <v>0.62125609472951004</v>
      </c>
      <c r="O29" s="70">
        <v>0.31415057154119003</v>
      </c>
      <c r="P29" s="70">
        <v>0.43178921880973598</v>
      </c>
      <c r="Q29" s="70">
        <v>0.42245762711864399</v>
      </c>
      <c r="R29" s="105"/>
    </row>
    <row r="30" spans="1:35" ht="20.399999999999999" x14ac:dyDescent="0.45">
      <c r="A30" s="49" t="s">
        <v>218</v>
      </c>
      <c r="B30" s="70">
        <v>0.27459016393442598</v>
      </c>
      <c r="C30" s="70">
        <v>0.28629032258064502</v>
      </c>
      <c r="D30" s="70">
        <v>0.43269230769230799</v>
      </c>
      <c r="E30" s="70">
        <v>0.453703703703704</v>
      </c>
      <c r="F30" s="70">
        <v>0.269349845201238</v>
      </c>
      <c r="G30" s="70">
        <v>0.22780748663101599</v>
      </c>
      <c r="H30" s="70">
        <v>1.5479876160990899E-2</v>
      </c>
      <c r="I30" s="70">
        <v>0.41868512110726602</v>
      </c>
      <c r="J30" s="70">
        <v>0.47170809095716498</v>
      </c>
      <c r="K30" s="70">
        <v>0.48022892819979202</v>
      </c>
      <c r="L30" s="70">
        <v>0.58684863523573205</v>
      </c>
      <c r="M30" s="70">
        <v>0.104838709677419</v>
      </c>
      <c r="N30" s="70">
        <v>0.1</v>
      </c>
      <c r="O30" s="70">
        <v>0.25</v>
      </c>
      <c r="P30" s="70">
        <v>0.145454545454546</v>
      </c>
      <c r="Q30" s="70">
        <v>0.10377358490565999</v>
      </c>
      <c r="R30" s="105"/>
    </row>
    <row r="31" spans="1:35" ht="18" x14ac:dyDescent="0.3">
      <c r="A31" s="48" t="s">
        <v>219</v>
      </c>
      <c r="B31" s="70">
        <v>4.0983606557377102E-2</v>
      </c>
      <c r="C31" s="70">
        <v>3.2258064516129101E-2</v>
      </c>
      <c r="D31" s="70">
        <v>0.115384615384615</v>
      </c>
      <c r="E31" s="70">
        <v>0.55555555555555602</v>
      </c>
      <c r="F31" s="70">
        <v>0.58552631578947401</v>
      </c>
      <c r="G31" s="70">
        <v>0.71423670668953698</v>
      </c>
      <c r="H31" s="70">
        <v>0.66518706404565597</v>
      </c>
      <c r="I31" s="70">
        <v>0.67545638945233299</v>
      </c>
      <c r="J31" s="70">
        <v>5.9612518628912002E-2</v>
      </c>
      <c r="K31" s="70">
        <v>6.8914956011730394E-2</v>
      </c>
      <c r="L31" s="70">
        <v>0.17032967032967</v>
      </c>
      <c r="M31" s="70">
        <v>0.104166666666667</v>
      </c>
      <c r="N31" s="70">
        <v>0.51333333333333298</v>
      </c>
      <c r="O31" s="70">
        <v>0.62673611111111105</v>
      </c>
      <c r="P31" s="70">
        <v>0.58713968957871399</v>
      </c>
      <c r="Q31" s="70">
        <v>0.60859092733841802</v>
      </c>
      <c r="R31" s="105"/>
    </row>
    <row r="32" spans="1:35" ht="20.399999999999999" x14ac:dyDescent="0.45">
      <c r="A32" s="49" t="s">
        <v>220</v>
      </c>
      <c r="B32" s="70">
        <v>0.110337552742616</v>
      </c>
      <c r="C32" s="70">
        <v>0.110337552742616</v>
      </c>
      <c r="D32" s="70">
        <v>0.12410975839178701</v>
      </c>
      <c r="E32" s="70">
        <v>8.9871637380049704E-2</v>
      </c>
      <c r="F32" s="70">
        <v>7.4074708411118906E-2</v>
      </c>
      <c r="G32" s="70">
        <v>2.7256303511114601E-2</v>
      </c>
      <c r="H32" s="70">
        <v>5.15747251658909E-2</v>
      </c>
      <c r="I32" s="70">
        <v>5.0113895216401501E-3</v>
      </c>
      <c r="J32" s="70">
        <v>0.101696841976399</v>
      </c>
      <c r="K32" s="70">
        <v>0.101696841976399</v>
      </c>
      <c r="L32" s="70">
        <v>0.122840690978887</v>
      </c>
      <c r="M32" s="70">
        <v>0.13916001855709501</v>
      </c>
      <c r="N32" s="70">
        <v>0.123292173341471</v>
      </c>
      <c r="O32" s="70">
        <v>7.3828065353489097E-2</v>
      </c>
      <c r="P32" s="70">
        <v>0.113728301500333</v>
      </c>
      <c r="Q32" s="70">
        <v>0.14755330781848</v>
      </c>
      <c r="R32" s="105"/>
      <c r="AD32" t="s">
        <v>404</v>
      </c>
    </row>
    <row r="33" spans="1:35" ht="36" x14ac:dyDescent="0.3">
      <c r="A33" s="48" t="s">
        <v>221</v>
      </c>
      <c r="B33" s="70">
        <v>0.29385964912280699</v>
      </c>
      <c r="C33" s="70">
        <v>0.31696428571428598</v>
      </c>
      <c r="D33" s="70">
        <v>0.34090909090909099</v>
      </c>
      <c r="E33" s="70">
        <v>0.51969696969696999</v>
      </c>
      <c r="F33" s="70">
        <v>0.23262032085561499</v>
      </c>
      <c r="G33" s="70">
        <v>0.46405228758169897</v>
      </c>
      <c r="H33" s="70">
        <v>3.5294117647058802E-2</v>
      </c>
      <c r="I33" s="70">
        <v>0.68880455407969599</v>
      </c>
      <c r="J33" s="70">
        <v>0.57548387096774201</v>
      </c>
      <c r="K33" s="70">
        <v>0.60763660302830802</v>
      </c>
      <c r="L33" s="70">
        <v>0.51722252597047502</v>
      </c>
      <c r="M33" s="70">
        <v>0.106744868035191</v>
      </c>
      <c r="N33" s="70">
        <v>9.7560975609756198E-2</v>
      </c>
      <c r="O33" s="70">
        <v>0.5</v>
      </c>
      <c r="P33" s="70">
        <v>0.30769230769230799</v>
      </c>
      <c r="Q33" s="70">
        <v>0.19642857142857101</v>
      </c>
      <c r="R33" s="105"/>
      <c r="AA33" s="64" t="s">
        <v>361</v>
      </c>
      <c r="AB33" s="64" t="s">
        <v>362</v>
      </c>
      <c r="AC33" s="64" t="s">
        <v>363</v>
      </c>
      <c r="AD33" s="64" t="s">
        <v>364</v>
      </c>
      <c r="AE33" s="64" t="s">
        <v>365</v>
      </c>
      <c r="AF33" s="64" t="s">
        <v>366</v>
      </c>
      <c r="AG33" s="64" t="s">
        <v>367</v>
      </c>
      <c r="AH33" s="64" t="s">
        <v>368</v>
      </c>
      <c r="AI33" s="64" t="s">
        <v>401</v>
      </c>
    </row>
    <row r="34" spans="1:35" ht="40.799999999999997" x14ac:dyDescent="0.45">
      <c r="A34" s="49" t="s">
        <v>222</v>
      </c>
      <c r="B34" s="70">
        <v>0.829019607843137</v>
      </c>
      <c r="C34" s="70">
        <v>0.838518518518519</v>
      </c>
      <c r="D34" s="70">
        <v>0.829019607843137</v>
      </c>
      <c r="E34" s="70">
        <v>0.41866666666666702</v>
      </c>
      <c r="F34" s="70">
        <v>9.7630331753554497E-2</v>
      </c>
      <c r="G34" s="70">
        <v>0.31486966824644502</v>
      </c>
      <c r="H34" s="70">
        <v>0.134091627172196</v>
      </c>
      <c r="I34" s="70">
        <v>0.199790730596418</v>
      </c>
      <c r="J34" s="70">
        <v>0.91020408163265298</v>
      </c>
      <c r="K34" s="70">
        <v>0.91493018259935599</v>
      </c>
      <c r="L34" s="70">
        <v>0.95746509129967805</v>
      </c>
      <c r="M34" s="70">
        <v>0.73061224489795895</v>
      </c>
      <c r="N34" s="70">
        <v>0.48017621145374401</v>
      </c>
      <c r="O34" s="70">
        <v>0.157885462555066</v>
      </c>
      <c r="P34" s="70">
        <v>0.32023043036258902</v>
      </c>
      <c r="Q34" s="70">
        <v>0.34888051228484501</v>
      </c>
      <c r="R34" s="105"/>
      <c r="Z34" s="49" t="s">
        <v>351</v>
      </c>
      <c r="AA34" s="63">
        <v>633</v>
      </c>
      <c r="AB34" s="63">
        <v>95</v>
      </c>
      <c r="AC34" s="63">
        <v>691</v>
      </c>
      <c r="AD34" s="63">
        <v>29</v>
      </c>
      <c r="AE34" s="63">
        <v>608</v>
      </c>
      <c r="AF34" s="63">
        <v>316</v>
      </c>
      <c r="AG34" s="63">
        <v>820</v>
      </c>
      <c r="AH34" s="63">
        <v>130</v>
      </c>
      <c r="AI34" s="63">
        <f t="shared" ref="AI34:AI37" si="3">SUM(AA34:AH34)</f>
        <v>3322</v>
      </c>
    </row>
    <row r="35" spans="1:35" ht="40.799999999999997" x14ac:dyDescent="0.45">
      <c r="A35" s="48" t="s">
        <v>223</v>
      </c>
      <c r="B35" s="70">
        <v>9.9153829464092097E-2</v>
      </c>
      <c r="C35" s="70">
        <v>9.7154042130118703E-2</v>
      </c>
      <c r="D35" s="70">
        <v>0.112710755254446</v>
      </c>
      <c r="E35" s="70">
        <v>9.1176280602028204E-2</v>
      </c>
      <c r="F35" s="70">
        <v>0.102201487097245</v>
      </c>
      <c r="G35" s="70">
        <v>7.4086508869117607E-2</v>
      </c>
      <c r="H35" s="70">
        <v>6.5211893493262202E-2</v>
      </c>
      <c r="I35" s="70">
        <v>9.3510475217169195E-2</v>
      </c>
      <c r="J35" s="70">
        <v>8.3431891275028494E-2</v>
      </c>
      <c r="K35" s="70">
        <v>8.1229520986113399E-2</v>
      </c>
      <c r="L35" s="70">
        <v>0.10024873824685999</v>
      </c>
      <c r="M35" s="70">
        <v>0.1109278622555</v>
      </c>
      <c r="N35" s="70">
        <v>0.102211697044023</v>
      </c>
      <c r="O35" s="70">
        <v>8.8023335621139301E-2</v>
      </c>
      <c r="P35" s="70">
        <v>8.2980304719435294E-2</v>
      </c>
      <c r="Q35" s="70">
        <v>9.4280773269100199E-2</v>
      </c>
      <c r="R35" s="105"/>
      <c r="Z35" s="49" t="s">
        <v>393</v>
      </c>
      <c r="AA35" s="63">
        <v>682</v>
      </c>
      <c r="AB35" s="63">
        <v>94</v>
      </c>
      <c r="AC35" s="63">
        <v>745</v>
      </c>
      <c r="AD35" s="63">
        <v>32</v>
      </c>
      <c r="AE35" s="63">
        <v>642</v>
      </c>
      <c r="AF35" s="63">
        <v>320</v>
      </c>
      <c r="AG35" s="63">
        <v>878</v>
      </c>
      <c r="AH35" s="63">
        <v>128</v>
      </c>
      <c r="AI35" s="63">
        <f t="shared" si="3"/>
        <v>3521</v>
      </c>
    </row>
    <row r="36" spans="1:35" ht="40.799999999999997" x14ac:dyDescent="0.45">
      <c r="A36" s="49" t="s">
        <v>224</v>
      </c>
      <c r="B36" s="70">
        <v>3.3635640413683297E-2</v>
      </c>
      <c r="C36" s="70">
        <v>3.6108452950558201E-2</v>
      </c>
      <c r="D36" s="70">
        <v>3.3635640413683297E-2</v>
      </c>
      <c r="E36" s="70">
        <v>2.5466342254663502E-2</v>
      </c>
      <c r="F36" s="70">
        <v>6.7611033070328298E-3</v>
      </c>
      <c r="G36" s="70">
        <v>6.2582791204262495E-2</v>
      </c>
      <c r="H36" s="70">
        <v>3.2337209125127699E-2</v>
      </c>
      <c r="I36" s="70">
        <v>4.9786039663184997E-2</v>
      </c>
      <c r="J36" s="70">
        <v>4.3343051506316697E-2</v>
      </c>
      <c r="K36" s="70">
        <v>4.6110539706598799E-2</v>
      </c>
      <c r="L36" s="70">
        <v>4.82542088453419E-2</v>
      </c>
      <c r="M36" s="70">
        <v>5.98862495818E-2</v>
      </c>
      <c r="N36" s="70">
        <v>4.9363909588702598E-2</v>
      </c>
      <c r="O36" s="70">
        <v>4.2442328643834903E-2</v>
      </c>
      <c r="P36" s="70">
        <v>9.0499904232905506E-2</v>
      </c>
      <c r="Q36" s="70">
        <v>0.131678636932412</v>
      </c>
      <c r="R36" s="105"/>
      <c r="Z36" s="49" t="s">
        <v>394</v>
      </c>
      <c r="AA36" s="63">
        <v>957</v>
      </c>
      <c r="AB36" s="63">
        <v>134</v>
      </c>
      <c r="AC36" s="63">
        <v>977</v>
      </c>
      <c r="AD36" s="63">
        <v>51</v>
      </c>
      <c r="AE36" s="63">
        <v>883</v>
      </c>
      <c r="AF36" s="63">
        <v>429</v>
      </c>
      <c r="AG36" s="63">
        <v>1187</v>
      </c>
      <c r="AH36" s="63">
        <v>183</v>
      </c>
      <c r="AI36" s="63">
        <f t="shared" si="3"/>
        <v>4801</v>
      </c>
    </row>
    <row r="37" spans="1:35" ht="40.799999999999997" x14ac:dyDescent="0.45">
      <c r="A37" s="48" t="s">
        <v>225</v>
      </c>
      <c r="B37" s="70">
        <v>8.6270203247248198E-2</v>
      </c>
      <c r="C37" s="70">
        <v>8.8365303722501606E-2</v>
      </c>
      <c r="D37" s="70">
        <v>0.215145794175442</v>
      </c>
      <c r="E37" s="70">
        <v>0.49563461875501402</v>
      </c>
      <c r="F37" s="70">
        <v>0.21911942109305599</v>
      </c>
      <c r="G37" s="70">
        <v>0.38071618850925099</v>
      </c>
      <c r="H37" s="70">
        <v>0.37385051648656498</v>
      </c>
      <c r="I37" s="70">
        <v>0.219053709023356</v>
      </c>
      <c r="J37" s="70">
        <v>0.18051091713150699</v>
      </c>
      <c r="K37" s="70">
        <v>0.182656337146192</v>
      </c>
      <c r="L37" s="70">
        <v>0.21468608526989499</v>
      </c>
      <c r="M37" s="70">
        <v>3.0051092208012602E-2</v>
      </c>
      <c r="N37" s="70">
        <v>0.25505226052256003</v>
      </c>
      <c r="O37" s="70">
        <v>0.196083021885298</v>
      </c>
      <c r="P37" s="70">
        <v>0.180847292136186</v>
      </c>
      <c r="Q37" s="70">
        <v>0.16268942812689999</v>
      </c>
      <c r="R37" s="106"/>
      <c r="Z37" s="49" t="s">
        <v>395</v>
      </c>
      <c r="AA37" s="63">
        <v>617</v>
      </c>
      <c r="AB37" s="63">
        <v>204</v>
      </c>
      <c r="AC37" s="63">
        <v>679</v>
      </c>
      <c r="AD37" s="63">
        <v>66</v>
      </c>
      <c r="AE37" s="63">
        <v>582</v>
      </c>
      <c r="AF37" s="63">
        <v>292</v>
      </c>
      <c r="AG37" s="63">
        <v>796</v>
      </c>
      <c r="AH37" s="63">
        <v>285</v>
      </c>
      <c r="AI37" s="63">
        <f t="shared" si="3"/>
        <v>3521</v>
      </c>
    </row>
    <row r="38" spans="1:35" ht="20.399999999999999" x14ac:dyDescent="0.45">
      <c r="Z38" s="75" t="s">
        <v>402</v>
      </c>
      <c r="AA38" s="63">
        <v>633</v>
      </c>
      <c r="AB38" s="63">
        <v>316</v>
      </c>
      <c r="AC38" s="63">
        <v>691</v>
      </c>
      <c r="AD38" s="63">
        <v>316</v>
      </c>
      <c r="AE38" s="63">
        <v>608</v>
      </c>
      <c r="AF38" s="63">
        <v>316</v>
      </c>
      <c r="AG38" s="63">
        <v>820</v>
      </c>
      <c r="AH38" s="63">
        <v>316</v>
      </c>
      <c r="AI38" s="63">
        <f>SUM(AA38:AH38)</f>
        <v>4016</v>
      </c>
    </row>
    <row r="39" spans="1:35" ht="40.799999999999997" x14ac:dyDescent="0.45">
      <c r="Z39" s="74" t="s">
        <v>403</v>
      </c>
      <c r="AA39" s="63">
        <v>234</v>
      </c>
      <c r="AB39" s="63">
        <v>234</v>
      </c>
      <c r="AC39" s="63">
        <v>234</v>
      </c>
      <c r="AD39" s="63">
        <v>234</v>
      </c>
      <c r="AE39" s="63">
        <v>234</v>
      </c>
      <c r="AF39" s="63">
        <v>234</v>
      </c>
      <c r="AG39" s="63">
        <v>234</v>
      </c>
      <c r="AH39" s="63">
        <v>234</v>
      </c>
      <c r="AI39" s="63">
        <f>SUM(AA39:AH39)</f>
        <v>1872</v>
      </c>
    </row>
    <row r="40" spans="1:35" ht="40.799999999999997" x14ac:dyDescent="0.45">
      <c r="Z40" s="75" t="s">
        <v>407</v>
      </c>
      <c r="AA40" s="72">
        <v>820</v>
      </c>
      <c r="AB40" s="72">
        <v>820</v>
      </c>
      <c r="AC40" s="72">
        <v>820</v>
      </c>
      <c r="AD40" s="72">
        <v>820</v>
      </c>
      <c r="AE40" s="72">
        <v>820</v>
      </c>
      <c r="AF40" s="72">
        <v>820</v>
      </c>
      <c r="AG40" s="72">
        <v>820</v>
      </c>
      <c r="AH40" s="72">
        <v>820</v>
      </c>
      <c r="AI40" s="63">
        <f>SUM(AA40:AH40)</f>
        <v>6560</v>
      </c>
    </row>
    <row r="41" spans="1:35" ht="40.799999999999997" x14ac:dyDescent="0.45">
      <c r="Z41" s="74" t="s">
        <v>408</v>
      </c>
      <c r="AA41" s="63">
        <v>234</v>
      </c>
      <c r="AB41" s="63">
        <v>234</v>
      </c>
      <c r="AC41" s="63">
        <v>234</v>
      </c>
      <c r="AD41" s="63">
        <v>234</v>
      </c>
      <c r="AE41" s="63">
        <v>234</v>
      </c>
      <c r="AF41" s="63">
        <v>234</v>
      </c>
      <c r="AG41" s="63">
        <v>234</v>
      </c>
      <c r="AH41" s="63">
        <v>234</v>
      </c>
      <c r="AI41" s="63">
        <f>SUM(AA41:AH41)</f>
        <v>1872</v>
      </c>
    </row>
    <row r="42" spans="1:35" ht="18" x14ac:dyDescent="0.3">
      <c r="Z42" s="48" t="s">
        <v>352</v>
      </c>
      <c r="AA42" s="63">
        <v>202</v>
      </c>
      <c r="AB42" s="63">
        <v>14</v>
      </c>
      <c r="AC42" s="63">
        <v>220</v>
      </c>
      <c r="AD42" s="63">
        <v>3</v>
      </c>
      <c r="AE42" s="63">
        <v>152</v>
      </c>
      <c r="AF42" s="63">
        <v>67</v>
      </c>
      <c r="AG42" s="63">
        <v>234</v>
      </c>
      <c r="AH42" s="63">
        <v>15</v>
      </c>
      <c r="AI42" s="63">
        <f>SUM(AA42:AH42)</f>
        <v>907</v>
      </c>
    </row>
  </sheetData>
  <mergeCells count="6">
    <mergeCell ref="CM6:CM15"/>
    <mergeCell ref="R6:R15"/>
    <mergeCell ref="R17:R26"/>
    <mergeCell ref="R28:R37"/>
    <mergeCell ref="BR6:BR15"/>
    <mergeCell ref="CC6:CC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CF81-A70A-4DBD-8BCC-88ABC9DCFD26}">
  <dimension ref="B1:AO25"/>
  <sheetViews>
    <sheetView topLeftCell="E2" zoomScale="60" zoomScaleNormal="70" workbookViewId="0">
      <selection activeCell="L8" sqref="L8:N8"/>
    </sheetView>
  </sheetViews>
  <sheetFormatPr defaultRowHeight="14.4" x14ac:dyDescent="0.3"/>
  <cols>
    <col min="2" max="2" width="19.33203125" customWidth="1"/>
    <col min="11" max="11" width="24.21875" customWidth="1"/>
    <col min="12" max="12" width="11.21875" bestFit="1" customWidth="1"/>
    <col min="13" max="13" width="9.33203125" bestFit="1" customWidth="1"/>
    <col min="14" max="14" width="12.77734375" bestFit="1" customWidth="1"/>
    <col min="19" max="20" width="8.88671875" customWidth="1"/>
    <col min="21" max="21" width="22.88671875" customWidth="1"/>
    <col min="22" max="22" width="12.33203125" bestFit="1" customWidth="1"/>
    <col min="23" max="23" width="14.21875" bestFit="1" customWidth="1"/>
    <col min="24" max="24" width="19" bestFit="1" customWidth="1"/>
    <col min="25" max="25" width="13.109375" bestFit="1" customWidth="1"/>
    <col min="26" max="26" width="16" bestFit="1" customWidth="1"/>
    <col min="27" max="27" width="19.88671875" bestFit="1" customWidth="1"/>
    <col min="29" max="29" width="13.88671875" customWidth="1"/>
    <col min="32" max="32" width="25.5546875" customWidth="1"/>
    <col min="33" max="33" width="19.21875" customWidth="1"/>
    <col min="34" max="34" width="14.21875" bestFit="1" customWidth="1"/>
    <col min="35" max="35" width="19" bestFit="1" customWidth="1"/>
    <col min="36" max="36" width="13.109375" bestFit="1" customWidth="1"/>
    <col min="37" max="37" width="16" bestFit="1" customWidth="1"/>
    <col min="38" max="38" width="19.88671875" bestFit="1" customWidth="1"/>
  </cols>
  <sheetData>
    <row r="1" spans="2:38" x14ac:dyDescent="0.3">
      <c r="B1" t="s">
        <v>425</v>
      </c>
      <c r="D1" t="s">
        <v>434</v>
      </c>
    </row>
    <row r="2" spans="2:38" ht="21" x14ac:dyDescent="0.4">
      <c r="B2" t="s">
        <v>426</v>
      </c>
      <c r="L2" s="108" t="s">
        <v>441</v>
      </c>
      <c r="M2" s="108"/>
      <c r="N2" s="108"/>
      <c r="O2" s="108"/>
      <c r="Y2" s="83" t="s">
        <v>446</v>
      </c>
      <c r="AJ2" s="82" t="s">
        <v>445</v>
      </c>
    </row>
    <row r="3" spans="2:38" x14ac:dyDescent="0.3">
      <c r="F3" t="s">
        <v>430</v>
      </c>
      <c r="L3" s="108" t="s">
        <v>433</v>
      </c>
      <c r="M3" s="108"/>
      <c r="N3" s="108"/>
      <c r="O3" s="108"/>
    </row>
    <row r="4" spans="2:38" ht="28.8" x14ac:dyDescent="0.3">
      <c r="C4" s="69" t="s">
        <v>435</v>
      </c>
      <c r="D4" s="69" t="s">
        <v>436</v>
      </c>
      <c r="E4" s="69" t="s">
        <v>431</v>
      </c>
      <c r="F4" s="69" t="s">
        <v>432</v>
      </c>
      <c r="L4" s="69" t="s">
        <v>442</v>
      </c>
      <c r="M4" s="69" t="s">
        <v>447</v>
      </c>
      <c r="N4" s="69" t="s">
        <v>448</v>
      </c>
      <c r="O4" s="62" t="s">
        <v>350</v>
      </c>
      <c r="V4" s="69" t="s">
        <v>442</v>
      </c>
      <c r="W4" s="69" t="s">
        <v>447</v>
      </c>
      <c r="X4" s="69" t="s">
        <v>448</v>
      </c>
      <c r="Y4" s="69" t="s">
        <v>449</v>
      </c>
      <c r="Z4" s="69" t="s">
        <v>450</v>
      </c>
      <c r="AA4" s="69" t="s">
        <v>451</v>
      </c>
      <c r="AG4" s="69" t="s">
        <v>442</v>
      </c>
      <c r="AH4" s="69" t="s">
        <v>447</v>
      </c>
      <c r="AI4" s="69" t="s">
        <v>448</v>
      </c>
      <c r="AJ4" s="69" t="s">
        <v>449</v>
      </c>
      <c r="AK4" s="69" t="s">
        <v>450</v>
      </c>
      <c r="AL4" s="69" t="s">
        <v>451</v>
      </c>
    </row>
    <row r="5" spans="2:38" ht="40.799999999999997" x14ac:dyDescent="0.45">
      <c r="B5" s="49" t="s">
        <v>351</v>
      </c>
      <c r="C5" s="63">
        <v>532</v>
      </c>
      <c r="D5" s="63">
        <v>6537</v>
      </c>
      <c r="E5" s="63">
        <v>432</v>
      </c>
      <c r="F5" s="63">
        <v>4744</v>
      </c>
      <c r="K5" s="49" t="s">
        <v>216</v>
      </c>
      <c r="L5" s="70">
        <v>0.72413793103448298</v>
      </c>
      <c r="M5" s="70">
        <v>0.24440298507462699</v>
      </c>
      <c r="N5" s="70">
        <v>0.265898617511521</v>
      </c>
      <c r="O5" s="107">
        <v>1</v>
      </c>
      <c r="U5" s="49" t="s">
        <v>216</v>
      </c>
      <c r="V5" s="70">
        <v>0.25072604065827703</v>
      </c>
      <c r="W5" s="70">
        <v>0.22754217966256299</v>
      </c>
      <c r="X5" s="70">
        <v>0.25836680053547501</v>
      </c>
      <c r="Y5" s="70">
        <v>0.95246376811594202</v>
      </c>
      <c r="Z5" s="70">
        <v>0.95002701242571597</v>
      </c>
      <c r="AA5" s="70">
        <v>0.94882844061405902</v>
      </c>
      <c r="AF5" s="49" t="s">
        <v>216</v>
      </c>
      <c r="AG5" s="70">
        <v>0.25072604065827703</v>
      </c>
      <c r="AH5" s="70">
        <v>0.22191400832177499</v>
      </c>
      <c r="AI5" s="70">
        <v>0.24909747292418799</v>
      </c>
      <c r="AJ5" s="70">
        <v>0.95246376811594202</v>
      </c>
      <c r="AK5" s="70">
        <v>0.95545898967952203</v>
      </c>
      <c r="AL5" s="70">
        <v>0.953049109552078</v>
      </c>
    </row>
    <row r="6" spans="2:38" ht="40.799999999999997" x14ac:dyDescent="0.45">
      <c r="B6" s="49" t="s">
        <v>427</v>
      </c>
      <c r="C6" s="63">
        <v>6537</v>
      </c>
      <c r="D6" s="63">
        <v>6537</v>
      </c>
      <c r="E6" s="63">
        <v>6537</v>
      </c>
      <c r="F6" s="63">
        <v>6537</v>
      </c>
      <c r="K6" s="48" t="s">
        <v>217</v>
      </c>
      <c r="L6" s="70">
        <v>3.1403940886699497E-2</v>
      </c>
      <c r="M6" s="70">
        <v>3.2342516106881103E-2</v>
      </c>
      <c r="N6" s="70">
        <v>2.97387801425519E-3</v>
      </c>
      <c r="O6" s="107"/>
      <c r="U6" s="48" t="s">
        <v>217</v>
      </c>
      <c r="V6" s="70">
        <v>2.9105475871417302E-2</v>
      </c>
      <c r="W6" s="70">
        <v>9.3571721725282898E-4</v>
      </c>
      <c r="X6" s="70">
        <v>3.9006222897873102E-2</v>
      </c>
      <c r="Y6" s="70">
        <v>0.30342158529673702</v>
      </c>
      <c r="Z6" s="70">
        <v>0.26771426588074099</v>
      </c>
      <c r="AA6" s="70">
        <v>0.25015083648422298</v>
      </c>
      <c r="AF6" s="48" t="s">
        <v>217</v>
      </c>
      <c r="AG6" s="70">
        <v>2.9105475871417302E-2</v>
      </c>
      <c r="AH6" s="70">
        <v>8.22859142901455E-3</v>
      </c>
      <c r="AI6" s="70">
        <v>2.6995209692423399E-2</v>
      </c>
      <c r="AJ6" s="70">
        <v>0.30342158529673702</v>
      </c>
      <c r="AK6" s="70">
        <v>0.347312457706068</v>
      </c>
      <c r="AL6" s="70">
        <v>0.311998962877653</v>
      </c>
    </row>
    <row r="7" spans="2:38" ht="40.799999999999997" x14ac:dyDescent="0.45">
      <c r="B7" s="49" t="s">
        <v>428</v>
      </c>
      <c r="C7" s="63">
        <v>2801</v>
      </c>
      <c r="D7" s="63">
        <v>2801</v>
      </c>
      <c r="E7" s="63">
        <v>2801</v>
      </c>
      <c r="F7" s="63">
        <v>2801</v>
      </c>
      <c r="K7" s="49" t="s">
        <v>218</v>
      </c>
      <c r="L7" s="70">
        <v>3.45982142857149E-3</v>
      </c>
      <c r="M7" s="70">
        <v>3.5974103780505702E-2</v>
      </c>
      <c r="N7" s="70">
        <v>1.3466568008786199E-2</v>
      </c>
      <c r="O7" s="107"/>
      <c r="U7" s="49" t="s">
        <v>218</v>
      </c>
      <c r="V7" s="70">
        <v>1.6208903443147502E-2</v>
      </c>
      <c r="W7" s="70">
        <v>1.45692270967286E-2</v>
      </c>
      <c r="X7" s="70">
        <v>1.8408162401303899E-2</v>
      </c>
      <c r="Y7" s="70">
        <v>0.19831181475201701</v>
      </c>
      <c r="Z7" s="70">
        <v>8.7794055148621306E-2</v>
      </c>
      <c r="AA7" s="70">
        <v>0.10359065645092</v>
      </c>
      <c r="AF7" s="49" t="s">
        <v>218</v>
      </c>
      <c r="AG7" s="70">
        <v>1.6208903443147502E-2</v>
      </c>
      <c r="AH7" s="70">
        <v>2.1892156092622201E-2</v>
      </c>
      <c r="AI7" s="70">
        <v>2.5123555298891499E-3</v>
      </c>
      <c r="AJ7" s="70">
        <v>0.19831181475201701</v>
      </c>
      <c r="AK7" s="70">
        <v>0.192518736448579</v>
      </c>
      <c r="AL7" s="70">
        <v>0.15284201458881599</v>
      </c>
    </row>
    <row r="8" spans="2:38" ht="36" x14ac:dyDescent="0.45">
      <c r="B8" s="49" t="s">
        <v>429</v>
      </c>
      <c r="C8" s="63">
        <v>228</v>
      </c>
      <c r="D8" s="63">
        <v>2801</v>
      </c>
      <c r="E8" s="63">
        <v>185</v>
      </c>
      <c r="F8" s="63">
        <v>2032</v>
      </c>
      <c r="K8" s="79" t="s">
        <v>219</v>
      </c>
      <c r="L8" s="70">
        <v>5.9374999999999298E-3</v>
      </c>
      <c r="M8" s="70">
        <v>5.3523502798865598E-3</v>
      </c>
      <c r="N8" s="70">
        <v>1.53003907461557E-3</v>
      </c>
      <c r="O8" s="107"/>
      <c r="U8" s="79" t="s">
        <v>219</v>
      </c>
      <c r="V8" s="70">
        <v>1.04719876026856E-2</v>
      </c>
      <c r="W8" s="70">
        <v>1.01423229002248E-2</v>
      </c>
      <c r="X8" s="70">
        <v>2.51213743308842E-3</v>
      </c>
      <c r="Y8" s="70">
        <v>0.22881919925218799</v>
      </c>
      <c r="Z8" s="70">
        <v>0.16529490816783601</v>
      </c>
      <c r="AA8" s="70">
        <v>0.19896184753493101</v>
      </c>
      <c r="AF8" s="79" t="s">
        <v>219</v>
      </c>
      <c r="AG8" s="70">
        <v>1.04719876026856E-2</v>
      </c>
      <c r="AH8" s="70">
        <v>1.0209426295292E-2</v>
      </c>
      <c r="AI8" s="70">
        <v>1.1284504109982899E-3</v>
      </c>
      <c r="AJ8" s="70">
        <v>0.22881919925218799</v>
      </c>
      <c r="AK8" s="70">
        <v>0.17101271651250699</v>
      </c>
      <c r="AL8" s="70">
        <v>0.174920010940849</v>
      </c>
    </row>
    <row r="9" spans="2:38" ht="20.399999999999999" x14ac:dyDescent="0.45">
      <c r="K9" s="49" t="s">
        <v>220</v>
      </c>
      <c r="L9" s="70">
        <v>7.2188449848025202E-3</v>
      </c>
      <c r="M9" s="70">
        <v>2.9811488716545501E-2</v>
      </c>
      <c r="N9" s="70">
        <v>1.6335547627834401E-2</v>
      </c>
      <c r="O9" s="107"/>
      <c r="U9" s="49" t="s">
        <v>220</v>
      </c>
      <c r="V9" s="70">
        <v>2.3022700818686102E-2</v>
      </c>
      <c r="W9" s="70">
        <v>1.10598264685875E-2</v>
      </c>
      <c r="X9" s="70">
        <v>1.05442415910895E-2</v>
      </c>
      <c r="Y9" s="70">
        <v>0.26429082598457898</v>
      </c>
      <c r="Z9" s="70">
        <v>5.7954354247351403E-2</v>
      </c>
      <c r="AA9" s="70">
        <v>9.5682704079478903E-2</v>
      </c>
      <c r="AF9" s="49" t="s">
        <v>220</v>
      </c>
      <c r="AG9" s="70">
        <v>2.3022700818686102E-2</v>
      </c>
      <c r="AH9" s="70">
        <v>1.75589594498602E-2</v>
      </c>
      <c r="AI9" s="70">
        <v>6.9718517367158804E-3</v>
      </c>
      <c r="AJ9" s="70">
        <v>0.26429082598457898</v>
      </c>
      <c r="AK9" s="70">
        <v>0.109982750420592</v>
      </c>
      <c r="AL9" s="70">
        <v>9.5087064235162097E-2</v>
      </c>
    </row>
    <row r="10" spans="2:38" ht="36" x14ac:dyDescent="0.3">
      <c r="G10" t="s">
        <v>443</v>
      </c>
      <c r="K10" s="48" t="s">
        <v>221</v>
      </c>
      <c r="L10" s="70">
        <v>1.30252100840335E-2</v>
      </c>
      <c r="M10" s="70">
        <v>0.10634717402909399</v>
      </c>
      <c r="N10" s="70">
        <v>4.15186462661555E-2</v>
      </c>
      <c r="O10" s="107"/>
      <c r="U10" s="48" t="s">
        <v>221</v>
      </c>
      <c r="V10" s="70">
        <v>1.9302102516881501</v>
      </c>
      <c r="W10" s="70">
        <v>4.1791192356656501E-2</v>
      </c>
      <c r="X10" s="70">
        <v>5.66304854637001E-2</v>
      </c>
      <c r="Y10" s="70">
        <v>29.752969457013599</v>
      </c>
      <c r="Z10" s="70">
        <v>0.26200699063314897</v>
      </c>
      <c r="AA10" s="70">
        <v>0.31431722554181601</v>
      </c>
      <c r="AF10" s="48" t="s">
        <v>221</v>
      </c>
      <c r="AG10" s="70">
        <v>1.9302102516881501</v>
      </c>
      <c r="AH10" s="70">
        <v>5.98347789578145E-2</v>
      </c>
      <c r="AI10" s="70">
        <v>7.28549106975973E-3</v>
      </c>
      <c r="AJ10" s="70">
        <v>29.752969457013599</v>
      </c>
      <c r="AK10" s="70">
        <v>0.56332452371062702</v>
      </c>
      <c r="AL10" s="70">
        <v>0.45313456991302897</v>
      </c>
    </row>
    <row r="11" spans="2:38" ht="40.799999999999997" x14ac:dyDescent="0.45">
      <c r="G11" t="s">
        <v>444</v>
      </c>
      <c r="K11" s="49" t="s">
        <v>222</v>
      </c>
      <c r="L11" s="70">
        <v>6.9875776397515493E-2</v>
      </c>
      <c r="M11" s="70">
        <v>0.13577106518283</v>
      </c>
      <c r="N11" s="70">
        <v>0.14850122850122799</v>
      </c>
      <c r="O11" s="107"/>
      <c r="U11" s="49" t="s">
        <v>222</v>
      </c>
      <c r="V11" s="70">
        <v>0.120100572274754</v>
      </c>
      <c r="W11" s="70">
        <v>0.119224641529474</v>
      </c>
      <c r="X11" s="70">
        <v>0.161146783823364</v>
      </c>
      <c r="Y11" s="70">
        <v>0.43577032671064397</v>
      </c>
      <c r="Z11" s="70">
        <v>0.249955492255653</v>
      </c>
      <c r="AA11" s="70">
        <v>0.58459666853827397</v>
      </c>
      <c r="AF11" s="49" t="s">
        <v>222</v>
      </c>
      <c r="AG11" s="70">
        <v>0.120100572274754</v>
      </c>
      <c r="AH11" s="70">
        <v>0.14315774707161399</v>
      </c>
      <c r="AI11" s="70">
        <v>0.24158476345673999</v>
      </c>
      <c r="AJ11" s="70">
        <v>0.43577032671064397</v>
      </c>
      <c r="AK11" s="70">
        <v>0.168156934306569</v>
      </c>
      <c r="AL11" s="70">
        <v>0.11409076483656</v>
      </c>
    </row>
    <row r="12" spans="2:38" ht="36" x14ac:dyDescent="0.3">
      <c r="K12" s="77" t="s">
        <v>223</v>
      </c>
      <c r="L12" s="70">
        <v>4.7297297297297501E-2</v>
      </c>
      <c r="M12" s="70">
        <v>0.15577889447236201</v>
      </c>
      <c r="N12" s="70">
        <v>0.169714317474434</v>
      </c>
      <c r="O12" s="107"/>
      <c r="U12" s="77" t="s">
        <v>223</v>
      </c>
      <c r="V12" s="70">
        <v>0.112605042016805</v>
      </c>
      <c r="W12" s="70">
        <v>0.206187713818237</v>
      </c>
      <c r="X12" s="70">
        <v>0.18907364838642399</v>
      </c>
      <c r="Y12" s="70">
        <v>8.9056776556779099E-2</v>
      </c>
      <c r="Z12" s="70">
        <v>1.7772208930723199</v>
      </c>
      <c r="AA12" s="70">
        <v>1.61492537313433</v>
      </c>
      <c r="AF12" s="77" t="s">
        <v>223</v>
      </c>
      <c r="AG12" s="70">
        <v>0.112605042016805</v>
      </c>
      <c r="AH12" s="70">
        <v>0.220895246030645</v>
      </c>
      <c r="AI12" s="70">
        <v>0.265666765666767</v>
      </c>
      <c r="AJ12" s="70">
        <v>8.9056776556779099E-2</v>
      </c>
      <c r="AK12" s="70">
        <v>1.5662363394322201</v>
      </c>
      <c r="AL12" s="70">
        <v>1.6855614248950299</v>
      </c>
    </row>
    <row r="13" spans="2:38" ht="20.399999999999999" x14ac:dyDescent="0.45">
      <c r="K13" s="49" t="s">
        <v>224</v>
      </c>
      <c r="L13" s="70">
        <v>5.3571428571428603E-2</v>
      </c>
      <c r="M13" s="70">
        <v>3.9120476408611903E-2</v>
      </c>
      <c r="N13" s="70">
        <v>4.7211373222933797E-2</v>
      </c>
      <c r="O13" s="107"/>
      <c r="U13" s="49" t="s">
        <v>224</v>
      </c>
      <c r="V13" s="70">
        <v>0.72360594795539002</v>
      </c>
      <c r="W13" s="70">
        <v>2.9673688558447001E-2</v>
      </c>
      <c r="X13" s="70">
        <v>4.9468315034148801E-2</v>
      </c>
      <c r="Y13" s="70">
        <v>4.1789256971738702</v>
      </c>
      <c r="Z13" s="70">
        <v>6.1922508655478999E-2</v>
      </c>
      <c r="AA13" s="70">
        <v>0.13611504521189699</v>
      </c>
      <c r="AF13" s="49" t="s">
        <v>224</v>
      </c>
      <c r="AG13" s="70">
        <v>0.72360594795539002</v>
      </c>
      <c r="AH13" s="70">
        <v>3.3277897345594602E-2</v>
      </c>
      <c r="AI13" s="70">
        <v>8.4786960251644394E-2</v>
      </c>
      <c r="AJ13" s="70">
        <v>4.1789256971738702</v>
      </c>
      <c r="AK13" s="70">
        <v>4.0398062295872401E-2</v>
      </c>
      <c r="AL13" s="70">
        <v>3.2698910794278897E-2</v>
      </c>
    </row>
    <row r="14" spans="2:38" ht="72" x14ac:dyDescent="0.3">
      <c r="K14" s="48" t="s">
        <v>225</v>
      </c>
      <c r="L14" s="70">
        <v>7.3269446465225194E-2</v>
      </c>
      <c r="M14" s="70">
        <v>6.7479082859191603E-2</v>
      </c>
      <c r="N14" s="70">
        <v>0.14466333072143001</v>
      </c>
      <c r="O14" s="107"/>
      <c r="U14" s="48" t="s">
        <v>225</v>
      </c>
      <c r="V14" s="70">
        <v>0.18638567539662201</v>
      </c>
      <c r="W14" s="70">
        <v>7.4954042088745607E-2</v>
      </c>
      <c r="X14" s="70">
        <v>0.122474211369599</v>
      </c>
      <c r="Y14" s="70">
        <v>0.46197177100314901</v>
      </c>
      <c r="Z14" s="70">
        <v>0.30090075313043002</v>
      </c>
      <c r="AA14" s="70">
        <v>9.4779420074283999E-2</v>
      </c>
      <c r="AF14" s="48" t="s">
        <v>225</v>
      </c>
      <c r="AG14" s="70">
        <v>0.18638567539662201</v>
      </c>
      <c r="AH14" s="70">
        <v>8.36763274926524E-2</v>
      </c>
      <c r="AI14" s="70">
        <v>0.21832890608005101</v>
      </c>
      <c r="AJ14" s="70">
        <v>0.46197177100314901</v>
      </c>
      <c r="AK14" s="70">
        <v>0.12808843922315399</v>
      </c>
      <c r="AL14" s="70">
        <v>0.20681195297590599</v>
      </c>
    </row>
    <row r="15" spans="2:38" x14ac:dyDescent="0.3">
      <c r="E15" t="s">
        <v>397</v>
      </c>
      <c r="K15" s="71"/>
      <c r="L15" t="s">
        <v>442</v>
      </c>
      <c r="M15" t="s">
        <v>447</v>
      </c>
      <c r="N15" t="s">
        <v>448</v>
      </c>
    </row>
    <row r="16" spans="2:38" ht="40.799999999999997" x14ac:dyDescent="0.45">
      <c r="K16" s="49" t="s">
        <v>216</v>
      </c>
      <c r="L16" s="70">
        <v>0.73809523809523803</v>
      </c>
      <c r="M16" s="70">
        <v>0.86764705882352899</v>
      </c>
      <c r="N16" s="70">
        <v>0.658227848101266</v>
      </c>
      <c r="O16" s="107">
        <v>2</v>
      </c>
    </row>
    <row r="17" spans="2:41" ht="18" x14ac:dyDescent="0.3">
      <c r="C17" s="69" t="s">
        <v>437</v>
      </c>
      <c r="D17" s="69" t="s">
        <v>438</v>
      </c>
      <c r="E17" s="69" t="s">
        <v>439</v>
      </c>
      <c r="F17" s="69" t="s">
        <v>440</v>
      </c>
      <c r="K17" s="48" t="s">
        <v>217</v>
      </c>
      <c r="L17" s="70">
        <v>3.9753401360544303E-2</v>
      </c>
      <c r="M17" s="70">
        <v>0.11725315126050399</v>
      </c>
      <c r="N17" s="70">
        <v>8.0244122965642505E-3</v>
      </c>
      <c r="O17" s="107"/>
      <c r="V17" s="69" t="s">
        <v>437</v>
      </c>
      <c r="W17" s="69" t="s">
        <v>438</v>
      </c>
      <c r="X17" s="69" t="s">
        <v>435</v>
      </c>
      <c r="Y17" s="69" t="s">
        <v>436</v>
      </c>
      <c r="Z17" s="69" t="s">
        <v>439</v>
      </c>
      <c r="AA17" s="69" t="s">
        <v>440</v>
      </c>
      <c r="AB17" s="69" t="s">
        <v>431</v>
      </c>
      <c r="AC17" s="69" t="s">
        <v>432</v>
      </c>
      <c r="AH17" s="69" t="s">
        <v>437</v>
      </c>
      <c r="AI17" s="69" t="s">
        <v>438</v>
      </c>
      <c r="AJ17" s="69" t="s">
        <v>435</v>
      </c>
      <c r="AK17" s="69" t="s">
        <v>436</v>
      </c>
      <c r="AL17" s="69" t="s">
        <v>439</v>
      </c>
      <c r="AM17" s="69" t="s">
        <v>440</v>
      </c>
      <c r="AN17" s="69" t="s">
        <v>431</v>
      </c>
      <c r="AO17" s="69" t="s">
        <v>432</v>
      </c>
    </row>
    <row r="18" spans="2:41" ht="61.2" customHeight="1" x14ac:dyDescent="0.45">
      <c r="B18" s="49" t="s">
        <v>351</v>
      </c>
      <c r="C18" s="63">
        <v>126</v>
      </c>
      <c r="D18" s="63">
        <v>192</v>
      </c>
      <c r="E18" s="63">
        <v>196</v>
      </c>
      <c r="F18" s="63">
        <v>329</v>
      </c>
      <c r="K18" s="49" t="s">
        <v>218</v>
      </c>
      <c r="L18" s="70">
        <v>4.1471215351812397E-2</v>
      </c>
      <c r="M18" s="70">
        <v>9.1644204851752106E-2</v>
      </c>
      <c r="N18" s="70">
        <v>3.88248847926266E-2</v>
      </c>
      <c r="O18" s="107"/>
      <c r="U18" s="49" t="s">
        <v>351</v>
      </c>
      <c r="V18" s="63">
        <v>126</v>
      </c>
      <c r="W18" s="63">
        <v>192</v>
      </c>
      <c r="X18" s="63">
        <v>532</v>
      </c>
      <c r="Y18" s="63">
        <v>6537</v>
      </c>
      <c r="Z18" s="63">
        <v>196</v>
      </c>
      <c r="AA18" s="63">
        <v>329</v>
      </c>
      <c r="AB18" s="63">
        <v>432</v>
      </c>
      <c r="AC18" s="63">
        <v>4744</v>
      </c>
      <c r="AG18" s="49" t="s">
        <v>351</v>
      </c>
      <c r="AH18" s="63">
        <v>126</v>
      </c>
      <c r="AI18" s="63">
        <v>192</v>
      </c>
      <c r="AJ18" s="63">
        <v>532</v>
      </c>
      <c r="AK18" s="63">
        <v>6537</v>
      </c>
      <c r="AL18" s="63">
        <v>196</v>
      </c>
      <c r="AM18" s="63">
        <v>329</v>
      </c>
      <c r="AN18" s="63">
        <v>432</v>
      </c>
      <c r="AO18" s="63">
        <v>4744</v>
      </c>
    </row>
    <row r="19" spans="2:41" ht="40.799999999999997" x14ac:dyDescent="0.45">
      <c r="B19" s="49" t="s">
        <v>427</v>
      </c>
      <c r="C19" s="63">
        <v>329</v>
      </c>
      <c r="D19" s="63">
        <v>329</v>
      </c>
      <c r="E19" s="63">
        <v>329</v>
      </c>
      <c r="F19" s="63">
        <v>329</v>
      </c>
      <c r="K19" s="79" t="s">
        <v>219</v>
      </c>
      <c r="L19" s="70">
        <v>4.6820691065221798E-2</v>
      </c>
      <c r="M19" s="70">
        <v>1.0251077105927899E-2</v>
      </c>
      <c r="N19" s="70">
        <v>1.84683575474032E-3</v>
      </c>
      <c r="O19" s="107"/>
      <c r="U19" s="49" t="s">
        <v>427</v>
      </c>
      <c r="V19" s="63">
        <v>329</v>
      </c>
      <c r="W19" s="63">
        <v>329</v>
      </c>
      <c r="X19" s="63">
        <v>6537</v>
      </c>
      <c r="Y19" s="63">
        <v>6537</v>
      </c>
      <c r="Z19" s="63">
        <v>329</v>
      </c>
      <c r="AA19" s="63">
        <v>329</v>
      </c>
      <c r="AB19" s="63">
        <v>6537</v>
      </c>
      <c r="AC19" s="63">
        <v>6537</v>
      </c>
      <c r="AG19" s="49" t="s">
        <v>427</v>
      </c>
      <c r="AH19" s="63">
        <v>6537</v>
      </c>
      <c r="AI19" s="63">
        <v>6537</v>
      </c>
      <c r="AJ19" s="63">
        <v>6537</v>
      </c>
      <c r="AK19" s="63">
        <v>6537</v>
      </c>
      <c r="AL19" s="63">
        <v>6537</v>
      </c>
      <c r="AM19" s="63">
        <v>6537</v>
      </c>
      <c r="AN19" s="63">
        <v>6537</v>
      </c>
      <c r="AO19" s="63">
        <v>6537</v>
      </c>
    </row>
    <row r="20" spans="2:41" ht="40.799999999999997" x14ac:dyDescent="0.45">
      <c r="B20" s="49" t="s">
        <v>428</v>
      </c>
      <c r="C20" s="63">
        <v>140</v>
      </c>
      <c r="D20" s="63">
        <v>140</v>
      </c>
      <c r="E20" s="63">
        <v>140</v>
      </c>
      <c r="F20" s="63">
        <v>140</v>
      </c>
      <c r="K20" s="49" t="s">
        <v>220</v>
      </c>
      <c r="L20" s="70">
        <v>7.0735090152565794E-2</v>
      </c>
      <c r="M20" s="70">
        <v>3.20839874411303E-2</v>
      </c>
      <c r="N20" s="70">
        <v>2.9427842565597599E-2</v>
      </c>
      <c r="O20" s="107"/>
      <c r="U20" s="49" t="s">
        <v>428</v>
      </c>
      <c r="V20" s="63">
        <v>140</v>
      </c>
      <c r="W20" s="63">
        <v>140</v>
      </c>
      <c r="X20" s="63">
        <v>2801</v>
      </c>
      <c r="Y20" s="63">
        <v>2801</v>
      </c>
      <c r="Z20" s="63">
        <v>140</v>
      </c>
      <c r="AA20" s="63">
        <v>140</v>
      </c>
      <c r="AB20" s="63">
        <v>2801</v>
      </c>
      <c r="AC20" s="63">
        <v>2801</v>
      </c>
      <c r="AG20" s="49" t="s">
        <v>428</v>
      </c>
      <c r="AH20" s="63">
        <v>2801</v>
      </c>
      <c r="AI20" s="63">
        <v>2801</v>
      </c>
      <c r="AJ20" s="63">
        <v>2801</v>
      </c>
      <c r="AK20" s="63">
        <v>2801</v>
      </c>
      <c r="AL20" s="63">
        <v>2801</v>
      </c>
      <c r="AM20" s="63">
        <v>2801</v>
      </c>
      <c r="AN20" s="63">
        <v>2801</v>
      </c>
      <c r="AO20" s="63">
        <v>2801</v>
      </c>
    </row>
    <row r="21" spans="2:41" ht="36" x14ac:dyDescent="0.45">
      <c r="B21" s="49" t="s">
        <v>429</v>
      </c>
      <c r="C21" s="63">
        <v>53</v>
      </c>
      <c r="D21" s="63">
        <v>81</v>
      </c>
      <c r="E21" s="63">
        <v>84</v>
      </c>
      <c r="F21" s="63">
        <v>140</v>
      </c>
      <c r="K21" s="48" t="s">
        <v>221</v>
      </c>
      <c r="L21" s="70">
        <v>0.19846938775510201</v>
      </c>
      <c r="M21" s="70">
        <v>0.17346938775510201</v>
      </c>
      <c r="N21" s="70">
        <v>0.12669172932330799</v>
      </c>
      <c r="O21" s="107"/>
      <c r="U21" s="49" t="s">
        <v>429</v>
      </c>
      <c r="V21" s="63">
        <v>53</v>
      </c>
      <c r="W21" s="63">
        <v>81</v>
      </c>
      <c r="X21" s="63">
        <v>228</v>
      </c>
      <c r="Y21" s="63">
        <v>2801</v>
      </c>
      <c r="Z21" s="63">
        <v>84</v>
      </c>
      <c r="AA21" s="63">
        <v>140</v>
      </c>
      <c r="AB21" s="63">
        <v>185</v>
      </c>
      <c r="AC21" s="63">
        <v>2032</v>
      </c>
      <c r="AG21" s="49" t="s">
        <v>429</v>
      </c>
      <c r="AH21" s="63">
        <v>53</v>
      </c>
      <c r="AI21" s="63">
        <v>81</v>
      </c>
      <c r="AJ21" s="63">
        <v>228</v>
      </c>
      <c r="AK21" s="63">
        <v>2801</v>
      </c>
      <c r="AL21" s="63">
        <v>84</v>
      </c>
      <c r="AM21" s="63">
        <v>140</v>
      </c>
      <c r="AN21" s="63">
        <v>185</v>
      </c>
      <c r="AO21" s="63">
        <v>2032</v>
      </c>
    </row>
    <row r="22" spans="2:41" ht="40.799999999999997" x14ac:dyDescent="0.45">
      <c r="K22" s="49" t="s">
        <v>222</v>
      </c>
      <c r="L22" s="70">
        <v>0.29901960784313703</v>
      </c>
      <c r="M22" s="70">
        <v>0.13571428571428601</v>
      </c>
      <c r="N22" s="70">
        <v>3.9215686274509901E-2</v>
      </c>
      <c r="O22" s="107"/>
    </row>
    <row r="23" spans="2:41" ht="36" x14ac:dyDescent="0.3">
      <c r="K23" s="79" t="s">
        <v>223</v>
      </c>
      <c r="L23" s="70">
        <v>0.12749287749287799</v>
      </c>
      <c r="M23" s="70">
        <v>2.06185567010309E-2</v>
      </c>
      <c r="N23" s="70">
        <v>8.0047789725209095E-2</v>
      </c>
      <c r="O23" s="107"/>
    </row>
    <row r="24" spans="2:41" ht="20.399999999999999" x14ac:dyDescent="0.45">
      <c r="K24" s="49" t="s">
        <v>224</v>
      </c>
      <c r="L24" s="70">
        <v>0.141203703703704</v>
      </c>
      <c r="M24" s="70">
        <v>5.3571428571428499E-2</v>
      </c>
      <c r="N24" s="70">
        <v>1.85185185185185E-2</v>
      </c>
      <c r="O24" s="107"/>
    </row>
    <row r="25" spans="2:41" ht="72" x14ac:dyDescent="0.3">
      <c r="K25" s="48" t="s">
        <v>225</v>
      </c>
      <c r="L25" s="70">
        <v>0.25332213351446797</v>
      </c>
      <c r="M25" s="70">
        <v>5.6985764783226797E-2</v>
      </c>
      <c r="N25" s="70">
        <v>0.105596769410323</v>
      </c>
      <c r="O25" s="107"/>
    </row>
  </sheetData>
  <mergeCells count="4">
    <mergeCell ref="O5:O14"/>
    <mergeCell ref="O16:O25"/>
    <mergeCell ref="L3:O3"/>
    <mergeCell ref="L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BDF7-6984-471A-A5B8-C94F38FED2AC}">
  <dimension ref="B1:BG26"/>
  <sheetViews>
    <sheetView tabSelected="1" topLeftCell="M4" zoomScale="82" zoomScaleNormal="70" workbookViewId="0">
      <selection activeCell="O9" sqref="O9:Q9"/>
    </sheetView>
  </sheetViews>
  <sheetFormatPr defaultRowHeight="14.4" x14ac:dyDescent="0.3"/>
  <cols>
    <col min="2" max="2" width="19" customWidth="1"/>
    <col min="14" max="14" width="27.109375" customWidth="1"/>
    <col min="15" max="15" width="10.77734375" bestFit="1" customWidth="1"/>
    <col min="16" max="16" width="13" bestFit="1" customWidth="1"/>
    <col min="17" max="17" width="16" bestFit="1" customWidth="1"/>
    <col min="18" max="18" width="11.6640625" bestFit="1" customWidth="1"/>
    <col min="19" max="19" width="13.88671875" bestFit="1" customWidth="1"/>
    <col min="20" max="20" width="17.21875" bestFit="1" customWidth="1"/>
    <col min="30" max="30" width="14.44140625" bestFit="1" customWidth="1"/>
    <col min="50" max="50" width="35.5546875" customWidth="1"/>
  </cols>
  <sheetData>
    <row r="1" spans="2:59" x14ac:dyDescent="0.3">
      <c r="B1" t="s">
        <v>452</v>
      </c>
    </row>
    <row r="2" spans="2:59" x14ac:dyDescent="0.3">
      <c r="B2" t="s">
        <v>453</v>
      </c>
    </row>
    <row r="3" spans="2:59" x14ac:dyDescent="0.3">
      <c r="B3" t="s">
        <v>454</v>
      </c>
    </row>
    <row r="4" spans="2:59" x14ac:dyDescent="0.3">
      <c r="B4" t="s">
        <v>455</v>
      </c>
      <c r="O4" s="109" t="s">
        <v>473</v>
      </c>
      <c r="P4" s="109"/>
      <c r="Q4" s="109"/>
      <c r="R4" s="109"/>
      <c r="S4" s="109"/>
      <c r="T4" s="109"/>
    </row>
    <row r="5" spans="2:59" ht="43.2" x14ac:dyDescent="0.3">
      <c r="O5" s="69" t="s">
        <v>370</v>
      </c>
      <c r="P5" s="69" t="s">
        <v>474</v>
      </c>
      <c r="Q5" s="69" t="s">
        <v>475</v>
      </c>
      <c r="R5" s="69" t="s">
        <v>372</v>
      </c>
      <c r="S5" s="69" t="s">
        <v>478</v>
      </c>
      <c r="T5" s="69" t="s">
        <v>479</v>
      </c>
      <c r="U5" s="62" t="s">
        <v>350</v>
      </c>
      <c r="V5" s="69" t="s">
        <v>480</v>
      </c>
      <c r="W5" s="69" t="s">
        <v>481</v>
      </c>
      <c r="X5" s="69" t="s">
        <v>485</v>
      </c>
      <c r="Y5" s="69" t="s">
        <v>483</v>
      </c>
      <c r="Z5" s="69" t="s">
        <v>486</v>
      </c>
      <c r="AA5" s="69" t="s">
        <v>484</v>
      </c>
      <c r="AY5" s="69" t="s">
        <v>370</v>
      </c>
      <c r="AZ5" s="69" t="s">
        <v>474</v>
      </c>
      <c r="BA5" s="69" t="s">
        <v>475</v>
      </c>
      <c r="BB5" s="69" t="s">
        <v>374</v>
      </c>
      <c r="BC5" s="69" t="s">
        <v>476</v>
      </c>
      <c r="BD5" s="69" t="s">
        <v>477</v>
      </c>
      <c r="BE5" s="69" t="s">
        <v>372</v>
      </c>
      <c r="BF5" s="69" t="s">
        <v>478</v>
      </c>
      <c r="BG5" s="69" t="s">
        <v>479</v>
      </c>
    </row>
    <row r="6" spans="2:59" ht="20.399999999999999" x14ac:dyDescent="0.45">
      <c r="N6" s="49" t="s">
        <v>216</v>
      </c>
      <c r="O6" s="70">
        <v>0.33161157024793397</v>
      </c>
      <c r="P6" s="70">
        <v>2.7620030975735701E-2</v>
      </c>
      <c r="Q6" s="70">
        <v>2.7620030975735701E-2</v>
      </c>
      <c r="R6" s="70">
        <v>8.3059360730593603</v>
      </c>
      <c r="S6" s="70">
        <v>6.3121693121693099</v>
      </c>
      <c r="T6" s="70">
        <v>6.3121693121693099</v>
      </c>
      <c r="U6" s="113">
        <v>1</v>
      </c>
      <c r="V6" s="70">
        <v>0.235527359238699</v>
      </c>
      <c r="W6" s="70">
        <v>8.6004514672686203E-2</v>
      </c>
      <c r="X6" s="70">
        <v>0.32147613328202801</v>
      </c>
      <c r="Y6" s="70">
        <v>7.1415468045212593E-2</v>
      </c>
      <c r="Z6" s="70">
        <v>3.1401805759402601E-2</v>
      </c>
      <c r="AA6" s="70">
        <v>2.4768215609282E-2</v>
      </c>
      <c r="AX6" s="49" t="s">
        <v>216</v>
      </c>
      <c r="AY6" s="70">
        <v>0.34683049427534202</v>
      </c>
      <c r="AZ6" s="70">
        <v>8.5798816568047401E-2</v>
      </c>
      <c r="BA6" s="70">
        <v>0.111046959199384</v>
      </c>
      <c r="BB6" s="70">
        <v>0.74585882704074002</v>
      </c>
      <c r="BC6" s="70">
        <v>0.71283255086071995</v>
      </c>
      <c r="BD6" s="70">
        <v>0.70556997875855598</v>
      </c>
      <c r="BE6" s="70">
        <v>6.3538767395626197</v>
      </c>
      <c r="BF6" s="70">
        <v>4.9801980198019802</v>
      </c>
      <c r="BG6" s="70">
        <v>5.1833660772757</v>
      </c>
    </row>
    <row r="7" spans="2:59" ht="18" x14ac:dyDescent="0.3">
      <c r="B7" t="s">
        <v>456</v>
      </c>
      <c r="N7" s="48" t="s">
        <v>217</v>
      </c>
      <c r="O7" s="70">
        <v>0.221538839642762</v>
      </c>
      <c r="P7" s="70">
        <v>5.7324366746049002E-2</v>
      </c>
      <c r="Q7" s="70">
        <v>5.7324366746049002E-2</v>
      </c>
      <c r="R7" s="70">
        <v>0.29597492481958798</v>
      </c>
      <c r="S7" s="70">
        <v>1.8316481029868398E-2</v>
      </c>
      <c r="T7" s="70">
        <v>1.8316481029868398E-2</v>
      </c>
      <c r="U7" s="113"/>
      <c r="V7" s="70">
        <v>0.16664081358768101</v>
      </c>
      <c r="W7" s="70">
        <v>3.64448192890621E-3</v>
      </c>
      <c r="X7" s="70">
        <v>0.21224121097444101</v>
      </c>
      <c r="Y7" s="70">
        <v>2.43912526650285E-2</v>
      </c>
      <c r="Z7" s="70">
        <v>2.8806091976871302E-2</v>
      </c>
      <c r="AA7" s="70">
        <v>1.4318585292436001E-2</v>
      </c>
      <c r="AX7" s="48" t="s">
        <v>217</v>
      </c>
      <c r="AY7" s="70">
        <v>0.154138770687128</v>
      </c>
      <c r="AZ7" s="70">
        <v>6.9546972173625404E-2</v>
      </c>
      <c r="BA7" s="70">
        <v>4.7911094145527397E-2</v>
      </c>
      <c r="BB7" s="70">
        <v>0.17312642457275201</v>
      </c>
      <c r="BC7" s="70">
        <v>6.5672151225241601E-2</v>
      </c>
      <c r="BD7" s="70">
        <v>4.2042650774807303E-2</v>
      </c>
      <c r="BE7" s="70">
        <v>0.28145158406923398</v>
      </c>
      <c r="BF7" s="70">
        <v>4.208086386538E-2</v>
      </c>
      <c r="BG7" s="70">
        <v>7.7483963251222504E-2</v>
      </c>
    </row>
    <row r="8" spans="2:59" ht="20.399999999999999" x14ac:dyDescent="0.45">
      <c r="N8" s="49" t="s">
        <v>218</v>
      </c>
      <c r="O8" s="70">
        <v>0.20496397797553001</v>
      </c>
      <c r="P8" s="70">
        <v>3.5310224435756397E-2</v>
      </c>
      <c r="Q8" s="70">
        <v>3.5310224435756397E-2</v>
      </c>
      <c r="R8" s="70">
        <v>1.5874371694207998E-2</v>
      </c>
      <c r="S8" s="70">
        <v>0.147153397693435</v>
      </c>
      <c r="T8" s="70">
        <v>0.147153397693435</v>
      </c>
      <c r="U8" s="113"/>
      <c r="V8" s="70">
        <v>0.15796503549584301</v>
      </c>
      <c r="W8" s="70">
        <v>2.1792014538102298E-3</v>
      </c>
      <c r="X8" s="70">
        <v>0.17466504501993699</v>
      </c>
      <c r="Y8" s="70">
        <v>2.1300079149430998E-2</v>
      </c>
      <c r="Z8" s="70">
        <v>2.9371353435867598E-2</v>
      </c>
      <c r="AA8" s="70">
        <v>1.5133306412229999E-2</v>
      </c>
      <c r="AX8" s="49" t="s">
        <v>218</v>
      </c>
      <c r="AY8" s="70">
        <v>0.149120471372374</v>
      </c>
      <c r="AZ8" s="70">
        <v>4.4027513884018002E-2</v>
      </c>
      <c r="BA8" s="70">
        <v>3.4192249867872199E-2</v>
      </c>
      <c r="BB8" s="70">
        <v>0.121275971158792</v>
      </c>
      <c r="BC8" s="70">
        <v>1.05516320969805E-2</v>
      </c>
      <c r="BD8" s="70">
        <v>1.60679164044908E-2</v>
      </c>
      <c r="BE8" s="70">
        <v>2.9619677993713501E-2</v>
      </c>
      <c r="BF8" s="70">
        <v>0.11974557865664</v>
      </c>
      <c r="BG8" s="70">
        <v>0.122362533638972</v>
      </c>
    </row>
    <row r="9" spans="2:59" ht="18" x14ac:dyDescent="0.3">
      <c r="N9" s="48" t="s">
        <v>219</v>
      </c>
      <c r="O9" s="80">
        <v>3.4135843705067802E-2</v>
      </c>
      <c r="P9" s="80">
        <v>7.2843073640173103E-2</v>
      </c>
      <c r="Q9" s="80">
        <v>7.2843073640173103E-2</v>
      </c>
      <c r="R9" s="81">
        <v>0.178880823472264</v>
      </c>
      <c r="S9" s="81">
        <v>0.122694321876323</v>
      </c>
      <c r="T9" s="81">
        <v>0.122694321876323</v>
      </c>
      <c r="U9" s="113"/>
      <c r="V9" s="70">
        <v>3.6199625316128997E-2</v>
      </c>
      <c r="W9" s="70">
        <v>4.0554638449021602E-2</v>
      </c>
      <c r="X9" s="80">
        <v>1.7101383569529401E-2</v>
      </c>
      <c r="Y9" s="80">
        <v>5.7360690485832901E-2</v>
      </c>
      <c r="Z9" s="70">
        <v>9.2536906749896009E-3</v>
      </c>
      <c r="AA9" s="70">
        <v>1.5592908727424E-2</v>
      </c>
      <c r="AE9" s="69" t="s">
        <v>457</v>
      </c>
      <c r="AF9" s="69" t="s">
        <v>458</v>
      </c>
      <c r="AG9" s="69" t="s">
        <v>465</v>
      </c>
      <c r="AH9" s="69" t="s">
        <v>466</v>
      </c>
      <c r="AI9" s="69" t="s">
        <v>460</v>
      </c>
      <c r="AJ9" s="69" t="s">
        <v>459</v>
      </c>
      <c r="AK9" s="69" t="s">
        <v>467</v>
      </c>
      <c r="AL9" s="69" t="s">
        <v>468</v>
      </c>
      <c r="AM9" s="69" t="s">
        <v>461</v>
      </c>
      <c r="AN9" s="69" t="s">
        <v>462</v>
      </c>
      <c r="AO9" s="69" t="s">
        <v>469</v>
      </c>
      <c r="AP9" s="69" t="s">
        <v>470</v>
      </c>
      <c r="AQ9" s="69" t="s">
        <v>463</v>
      </c>
      <c r="AR9" s="69" t="s">
        <v>464</v>
      </c>
      <c r="AS9" s="69" t="s">
        <v>471</v>
      </c>
      <c r="AT9" s="69" t="s">
        <v>472</v>
      </c>
      <c r="AX9" s="48" t="s">
        <v>219</v>
      </c>
      <c r="AY9" s="80">
        <v>3.5711280789213699E-2</v>
      </c>
      <c r="AZ9" s="80">
        <v>6.8764733796650601E-2</v>
      </c>
      <c r="BA9" s="80">
        <v>5.5223262792983799E-2</v>
      </c>
      <c r="BB9" s="70">
        <v>1.2238758544472299E-2</v>
      </c>
      <c r="BC9" s="70">
        <v>8.7032405707281307E-3</v>
      </c>
      <c r="BD9" s="70">
        <v>1.02901945057461E-2</v>
      </c>
      <c r="BE9" s="81">
        <v>0.15631443213535101</v>
      </c>
      <c r="BF9" s="81">
        <v>0.113022133861687</v>
      </c>
      <c r="BG9" s="81">
        <v>0.14471603840144701</v>
      </c>
    </row>
    <row r="10" spans="2:59" ht="40.799999999999997" x14ac:dyDescent="0.45">
      <c r="B10" t="s">
        <v>396</v>
      </c>
      <c r="N10" s="49" t="s">
        <v>220</v>
      </c>
      <c r="O10" s="70">
        <v>1.0522100050972099E-2</v>
      </c>
      <c r="P10" s="70">
        <v>4.89471157808996E-3</v>
      </c>
      <c r="Q10" s="70">
        <v>4.89471157808996E-3</v>
      </c>
      <c r="R10" s="70">
        <v>0.101477062100086</v>
      </c>
      <c r="S10" s="70">
        <v>0.11420042105822401</v>
      </c>
      <c r="T10" s="70">
        <v>0.11420042105822401</v>
      </c>
      <c r="U10" s="113"/>
      <c r="V10" s="70">
        <v>9.2763282782478695E-3</v>
      </c>
      <c r="W10" s="70">
        <v>5.5337029382831497E-3</v>
      </c>
      <c r="X10" s="70">
        <v>5.7413324908732197E-3</v>
      </c>
      <c r="Y10" s="70">
        <v>8.7692516464687193E-3</v>
      </c>
      <c r="Z10" s="70">
        <v>4.2832188153159E-3</v>
      </c>
      <c r="AA10" s="70">
        <v>6.2459658119419998E-3</v>
      </c>
      <c r="AD10" s="49" t="s">
        <v>351</v>
      </c>
      <c r="AE10" s="63">
        <v>1239</v>
      </c>
      <c r="AF10" s="63">
        <v>955</v>
      </c>
      <c r="AG10" s="63">
        <v>4093</v>
      </c>
      <c r="AH10" s="63">
        <v>3435</v>
      </c>
      <c r="AI10" s="63">
        <v>1804</v>
      </c>
      <c r="AJ10" s="63">
        <v>1544</v>
      </c>
      <c r="AK10" s="63">
        <v>12646</v>
      </c>
      <c r="AL10" s="63">
        <v>11791</v>
      </c>
      <c r="AM10" s="63">
        <v>919</v>
      </c>
      <c r="AN10" s="63">
        <v>715</v>
      </c>
      <c r="AO10" s="63">
        <v>2804</v>
      </c>
      <c r="AP10" s="63">
        <v>2219</v>
      </c>
      <c r="AQ10" s="63">
        <v>1778</v>
      </c>
      <c r="AR10" s="63">
        <v>1393</v>
      </c>
      <c r="AS10" s="63">
        <v>12043</v>
      </c>
      <c r="AT10" s="63">
        <v>10276</v>
      </c>
      <c r="AX10" s="49" t="s">
        <v>220</v>
      </c>
      <c r="AY10" s="70">
        <v>7.0717485931739398E-3</v>
      </c>
      <c r="AZ10" s="70">
        <v>5.39386509194828E-3</v>
      </c>
      <c r="BA10" s="70">
        <v>3.06937183731271E-3</v>
      </c>
      <c r="BB10" s="70">
        <v>2.1530892375238399E-2</v>
      </c>
      <c r="BC10" s="70">
        <v>3.3121340462751697E-2</v>
      </c>
      <c r="BD10" s="70">
        <v>3.82041758486074E-2</v>
      </c>
      <c r="BE10" s="70">
        <v>8.9980494564528807E-2</v>
      </c>
      <c r="BF10" s="70">
        <v>0.102134583572939</v>
      </c>
      <c r="BG10" s="70">
        <v>0.12553271051898901</v>
      </c>
    </row>
    <row r="11" spans="2:59" ht="40.799999999999997" x14ac:dyDescent="0.45">
      <c r="C11" s="69" t="s">
        <v>460</v>
      </c>
      <c r="D11" s="69" t="s">
        <v>459</v>
      </c>
      <c r="E11" s="69" t="s">
        <v>467</v>
      </c>
      <c r="F11" s="69" t="s">
        <v>468</v>
      </c>
      <c r="G11" s="69" t="s">
        <v>463</v>
      </c>
      <c r="H11" s="69" t="s">
        <v>464</v>
      </c>
      <c r="I11" s="69" t="s">
        <v>471</v>
      </c>
      <c r="J11" s="69" t="s">
        <v>472</v>
      </c>
      <c r="N11" s="48" t="s">
        <v>221</v>
      </c>
      <c r="O11" s="70">
        <v>0.116736155744933</v>
      </c>
      <c r="P11" s="70">
        <v>3.0162999582918001E-2</v>
      </c>
      <c r="Q11" s="70">
        <v>3.0162999582918001E-2</v>
      </c>
      <c r="R11" s="70">
        <v>1.04502789913058E-2</v>
      </c>
      <c r="S11" s="70">
        <v>0.159091338897041</v>
      </c>
      <c r="T11" s="70">
        <v>0.159091338897041</v>
      </c>
      <c r="U11" s="113"/>
      <c r="V11" s="70">
        <v>0.118014856793989</v>
      </c>
      <c r="W11" s="70">
        <v>1.98321175435356E-3</v>
      </c>
      <c r="X11" s="70">
        <v>9.9434656950954006E-2</v>
      </c>
      <c r="Y11" s="70">
        <v>1.9857113796513899E-2</v>
      </c>
      <c r="Z11" s="70">
        <v>1.46489448516961E-2</v>
      </c>
      <c r="AA11" s="70">
        <v>1.4439217639752E-2</v>
      </c>
      <c r="AD11" s="49" t="s">
        <v>427</v>
      </c>
      <c r="AE11" s="63">
        <v>3435</v>
      </c>
      <c r="AF11" s="63">
        <v>3435</v>
      </c>
      <c r="AG11" s="63">
        <v>4093</v>
      </c>
      <c r="AH11" s="63">
        <v>3435</v>
      </c>
      <c r="AI11" s="63">
        <v>11791</v>
      </c>
      <c r="AJ11" s="63">
        <v>11791</v>
      </c>
      <c r="AK11" s="63">
        <v>12646</v>
      </c>
      <c r="AL11" s="63">
        <v>11791</v>
      </c>
      <c r="AM11" s="63">
        <v>3435</v>
      </c>
      <c r="AN11" s="63">
        <v>3435</v>
      </c>
      <c r="AO11" s="63">
        <v>3435</v>
      </c>
      <c r="AP11" s="63">
        <v>3435</v>
      </c>
      <c r="AQ11" s="63">
        <v>11791</v>
      </c>
      <c r="AR11" s="63">
        <v>11791</v>
      </c>
      <c r="AS11" s="63">
        <v>12043</v>
      </c>
      <c r="AT11" s="63">
        <v>11791</v>
      </c>
      <c r="AX11" s="48" t="s">
        <v>221</v>
      </c>
      <c r="AY11" s="70">
        <v>8.1358537383296695E-2</v>
      </c>
      <c r="AZ11" s="70">
        <v>3.6803745095885999E-2</v>
      </c>
      <c r="BA11" s="70">
        <v>3.3169174674975398E-2</v>
      </c>
      <c r="BB11" s="70">
        <v>7.8402510712246604E-2</v>
      </c>
      <c r="BC11" s="70">
        <v>8.4736301522796396E-3</v>
      </c>
      <c r="BD11" s="70">
        <v>1.4916695751207701E-2</v>
      </c>
      <c r="BE11" s="70">
        <v>1.7575459698775799E-2</v>
      </c>
      <c r="BF11" s="70">
        <v>0.117458979667217</v>
      </c>
      <c r="BG11" s="70">
        <v>0.14354325886644601</v>
      </c>
    </row>
    <row r="12" spans="2:59" ht="40.799999999999997" x14ac:dyDescent="0.45">
      <c r="B12" s="49" t="s">
        <v>351</v>
      </c>
      <c r="C12" s="63">
        <v>1804</v>
      </c>
      <c r="D12" s="63">
        <v>1544</v>
      </c>
      <c r="E12" s="63">
        <v>12646</v>
      </c>
      <c r="F12" s="63">
        <v>11791</v>
      </c>
      <c r="G12" s="63">
        <v>1778</v>
      </c>
      <c r="H12" s="63">
        <v>1393</v>
      </c>
      <c r="I12" s="63">
        <v>12043</v>
      </c>
      <c r="J12" s="63">
        <v>10276</v>
      </c>
      <c r="K12" s="84">
        <f>SUM(C12:J12)</f>
        <v>53275</v>
      </c>
      <c r="N12" s="49" t="s">
        <v>222</v>
      </c>
      <c r="O12" s="70">
        <v>0.20118861502121299</v>
      </c>
      <c r="P12" s="70">
        <v>0.122143897719745</v>
      </c>
      <c r="Q12" s="70">
        <v>0.122143897719745</v>
      </c>
      <c r="R12" s="70">
        <v>1.1103625405478501</v>
      </c>
      <c r="S12" s="70">
        <v>0.35034029681444401</v>
      </c>
      <c r="T12" s="70">
        <v>0.35034029681444401</v>
      </c>
      <c r="U12" s="113"/>
      <c r="V12" s="70">
        <v>0.147913699531392</v>
      </c>
      <c r="W12" s="70">
        <v>1.7440207066737701E-2</v>
      </c>
      <c r="X12" s="70">
        <v>0.23010906488570201</v>
      </c>
      <c r="Y12" s="70">
        <v>6.16080560802802E-2</v>
      </c>
      <c r="Z12" s="70">
        <v>4.0225272499239302E-2</v>
      </c>
      <c r="AA12" s="70">
        <v>2.8968397345231999E-2</v>
      </c>
      <c r="AD12" s="49" t="s">
        <v>428</v>
      </c>
      <c r="AE12" s="63">
        <v>1754</v>
      </c>
      <c r="AF12" s="63">
        <v>1754</v>
      </c>
      <c r="AG12" s="63">
        <v>1754</v>
      </c>
      <c r="AH12" s="63">
        <v>1754</v>
      </c>
      <c r="AI12" s="63">
        <v>5419</v>
      </c>
      <c r="AJ12" s="63">
        <v>5419</v>
      </c>
      <c r="AK12" s="63">
        <v>5419</v>
      </c>
      <c r="AL12" s="63">
        <v>5419</v>
      </c>
      <c r="AM12" s="63">
        <v>1754</v>
      </c>
      <c r="AN12" s="63">
        <v>1754</v>
      </c>
      <c r="AO12" s="63">
        <v>1754</v>
      </c>
      <c r="AP12" s="63">
        <v>1754</v>
      </c>
      <c r="AQ12" s="63">
        <v>5419</v>
      </c>
      <c r="AR12" s="63">
        <v>5419</v>
      </c>
      <c r="AS12" s="63">
        <v>5419</v>
      </c>
      <c r="AT12" s="63">
        <v>5419</v>
      </c>
      <c r="AX12" s="49" t="s">
        <v>222</v>
      </c>
      <c r="AY12" s="70">
        <v>0.125550244776649</v>
      </c>
      <c r="AZ12" s="70">
        <v>0.13737984056895</v>
      </c>
      <c r="BA12" s="70">
        <v>9.4104581734616402E-2</v>
      </c>
      <c r="BB12" s="70">
        <v>0.222828022634596</v>
      </c>
      <c r="BC12" s="70">
        <v>0.116184854179275</v>
      </c>
      <c r="BD12" s="70">
        <v>9.5363724632757801E-2</v>
      </c>
      <c r="BE12" s="70">
        <v>0.89818996166517395</v>
      </c>
      <c r="BF12" s="70">
        <v>0.35908397116546698</v>
      </c>
      <c r="BG12" s="70">
        <v>0.495865464500095</v>
      </c>
    </row>
    <row r="13" spans="2:59" ht="40.799999999999997" x14ac:dyDescent="0.45">
      <c r="B13" s="49" t="s">
        <v>427</v>
      </c>
      <c r="C13" s="63">
        <v>11791</v>
      </c>
      <c r="D13" s="63">
        <v>11791</v>
      </c>
      <c r="E13" s="63">
        <v>12646</v>
      </c>
      <c r="F13" s="63">
        <v>11791</v>
      </c>
      <c r="G13" s="63">
        <v>11791</v>
      </c>
      <c r="H13" s="63">
        <v>11791</v>
      </c>
      <c r="I13" s="63">
        <v>12043</v>
      </c>
      <c r="J13" s="63">
        <v>11791</v>
      </c>
      <c r="N13" s="48" t="s">
        <v>223</v>
      </c>
      <c r="O13" s="80">
        <v>4.4710158180392102E-3</v>
      </c>
      <c r="P13" s="80">
        <v>2.9119238184769799E-2</v>
      </c>
      <c r="Q13" s="80">
        <v>2.9119238184769799E-2</v>
      </c>
      <c r="R13" s="80">
        <v>7.7483072100313397E-2</v>
      </c>
      <c r="S13" s="80">
        <v>0.109835251482113</v>
      </c>
      <c r="T13" s="80">
        <v>0.109835251482113</v>
      </c>
      <c r="U13" s="113"/>
      <c r="V13" s="70">
        <v>6.9967698090696003E-3</v>
      </c>
      <c r="W13" s="70">
        <v>3.34085399611002E-2</v>
      </c>
      <c r="X13" s="80">
        <v>1.4169153069063901E-2</v>
      </c>
      <c r="Y13" s="80">
        <v>2.83046519238912E-2</v>
      </c>
      <c r="Z13" s="70">
        <v>5.7268549749863E-3</v>
      </c>
      <c r="AA13" s="70">
        <v>8.7121021125930002E-3</v>
      </c>
      <c r="AD13" s="49" t="s">
        <v>429</v>
      </c>
      <c r="AE13" s="63">
        <v>531</v>
      </c>
      <c r="AF13" s="63">
        <v>408</v>
      </c>
      <c r="AG13" s="63">
        <v>1754</v>
      </c>
      <c r="AH13" s="63">
        <v>1472</v>
      </c>
      <c r="AI13" s="63">
        <v>772</v>
      </c>
      <c r="AJ13" s="63">
        <v>661</v>
      </c>
      <c r="AK13" s="63">
        <v>5419</v>
      </c>
      <c r="AL13" s="63">
        <v>5052</v>
      </c>
      <c r="AM13" s="63">
        <v>393</v>
      </c>
      <c r="AN13" s="63">
        <v>306</v>
      </c>
      <c r="AO13" s="63">
        <v>1201</v>
      </c>
      <c r="AP13" s="63">
        <v>950</v>
      </c>
      <c r="AQ13" s="63">
        <v>761</v>
      </c>
      <c r="AR13" s="63">
        <v>596</v>
      </c>
      <c r="AS13" s="63">
        <v>5160</v>
      </c>
      <c r="AT13" s="63">
        <v>4403</v>
      </c>
      <c r="AX13" s="48" t="s">
        <v>223</v>
      </c>
      <c r="AY13" s="80">
        <v>6.8101206417586803E-3</v>
      </c>
      <c r="AZ13" s="80">
        <v>2.4581096765570399E-2</v>
      </c>
      <c r="BA13" s="80">
        <v>2.6118322006449399E-2</v>
      </c>
      <c r="BB13" s="80">
        <v>2.82512628239899E-2</v>
      </c>
      <c r="BC13" s="80">
        <v>4.53286952647576E-2</v>
      </c>
      <c r="BD13" s="80">
        <v>5.33262563705241E-2</v>
      </c>
      <c r="BE13" s="80">
        <v>7.0562437680083995E-2</v>
      </c>
      <c r="BF13" s="80">
        <v>9.7089300130038594E-2</v>
      </c>
      <c r="BG13" s="80">
        <v>0.114545119483945</v>
      </c>
    </row>
    <row r="14" spans="2:59" ht="40.799999999999997" x14ac:dyDescent="0.45">
      <c r="B14" s="49" t="s">
        <v>428</v>
      </c>
      <c r="C14" s="63">
        <v>5419</v>
      </c>
      <c r="D14" s="63">
        <v>5419</v>
      </c>
      <c r="E14" s="63">
        <v>5419</v>
      </c>
      <c r="F14" s="63">
        <v>5419</v>
      </c>
      <c r="G14" s="63">
        <v>5419</v>
      </c>
      <c r="H14" s="63">
        <v>5419</v>
      </c>
      <c r="I14" s="63">
        <v>5419</v>
      </c>
      <c r="J14" s="63">
        <v>5419</v>
      </c>
      <c r="N14" s="49" t="s">
        <v>224</v>
      </c>
      <c r="O14" s="70">
        <v>4.5393415519172503E-2</v>
      </c>
      <c r="P14" s="70">
        <v>4.4112198463843497E-2</v>
      </c>
      <c r="Q14" s="70">
        <v>4.4112198463843497E-2</v>
      </c>
      <c r="R14" s="70">
        <v>0.12759075011386201</v>
      </c>
      <c r="S14" s="70">
        <v>8.2433011015163302E-2</v>
      </c>
      <c r="T14" s="70">
        <v>8.2433011015163302E-2</v>
      </c>
      <c r="U14" s="113"/>
      <c r="V14" s="70">
        <v>4.0858453385294903E-2</v>
      </c>
      <c r="W14" s="70">
        <v>6.6446294155673201E-3</v>
      </c>
      <c r="X14" s="70">
        <v>5.03056142110649E-2</v>
      </c>
      <c r="Y14" s="70">
        <v>2.4380238514293499E-2</v>
      </c>
      <c r="Z14" s="70">
        <v>7.2889917070589E-3</v>
      </c>
      <c r="AA14" s="70">
        <v>1.1789207526586E-2</v>
      </c>
      <c r="AX14" s="49" t="s">
        <v>224</v>
      </c>
      <c r="AY14" s="70">
        <v>2.8065855760068099E-2</v>
      </c>
      <c r="AZ14" s="70">
        <v>4.5964059604315599E-2</v>
      </c>
      <c r="BA14" s="70">
        <v>3.6881884599082801E-2</v>
      </c>
      <c r="BB14" s="70">
        <v>5.7809703283073603E-2</v>
      </c>
      <c r="BC14" s="70">
        <v>3.6526046940570801E-2</v>
      </c>
      <c r="BD14" s="70">
        <v>3.5966057374287298E-2</v>
      </c>
      <c r="BE14" s="70">
        <v>0.111811290422392</v>
      </c>
      <c r="BF14" s="70">
        <v>7.7899345899194797E-2</v>
      </c>
      <c r="BG14" s="70">
        <v>0.11513826984129601</v>
      </c>
    </row>
    <row r="15" spans="2:59" ht="36" x14ac:dyDescent="0.45">
      <c r="B15" s="49" t="s">
        <v>429</v>
      </c>
      <c r="C15" s="63">
        <v>772</v>
      </c>
      <c r="D15" s="63">
        <v>661</v>
      </c>
      <c r="E15" s="63">
        <v>5419</v>
      </c>
      <c r="F15" s="63">
        <v>5052</v>
      </c>
      <c r="G15" s="63">
        <v>761</v>
      </c>
      <c r="H15" s="63">
        <v>596</v>
      </c>
      <c r="I15" s="63">
        <v>5160</v>
      </c>
      <c r="J15" s="63">
        <v>4403</v>
      </c>
      <c r="N15" s="48" t="s">
        <v>225</v>
      </c>
      <c r="O15" s="70">
        <v>0.143640265313312</v>
      </c>
      <c r="P15" s="70">
        <v>0.100928991648191</v>
      </c>
      <c r="Q15" s="70">
        <v>0.100928991648191</v>
      </c>
      <c r="R15" s="70">
        <v>0.41564709710945003</v>
      </c>
      <c r="S15" s="70">
        <v>0.43574377132178199</v>
      </c>
      <c r="T15" s="70">
        <v>0.43574377132178199</v>
      </c>
      <c r="U15" s="113"/>
      <c r="V15" s="70">
        <v>0.12475300390826199</v>
      </c>
      <c r="W15" s="70">
        <v>2.0795627919223798E-2</v>
      </c>
      <c r="X15" s="70">
        <v>6.6594573856641595E-2</v>
      </c>
      <c r="Y15" s="70">
        <v>8.0232531611573205E-2</v>
      </c>
      <c r="Z15" s="70">
        <v>4.0149733199529199E-2</v>
      </c>
      <c r="AA15" s="70">
        <v>6.0414672894860001E-2</v>
      </c>
      <c r="AD15" s="84">
        <f>SUM(AE10:AT10)</f>
        <v>69654</v>
      </c>
      <c r="AX15" s="48" t="s">
        <v>225</v>
      </c>
      <c r="AY15" s="70">
        <v>0.127075888486856</v>
      </c>
      <c r="AZ15" s="70">
        <v>9.2900884716371507E-2</v>
      </c>
      <c r="BA15" s="70">
        <v>5.9430269857042098E-2</v>
      </c>
      <c r="BB15" s="70">
        <v>4.8449419005710301E-2</v>
      </c>
      <c r="BC15" s="70">
        <v>0.127501394918135</v>
      </c>
      <c r="BD15" s="70">
        <v>0.16945811119735699</v>
      </c>
      <c r="BE15" s="70">
        <v>0.38681269907916699</v>
      </c>
      <c r="BF15" s="70">
        <v>0.39317635176808002</v>
      </c>
      <c r="BG15" s="70">
        <v>0.46072412319997802</v>
      </c>
    </row>
    <row r="16" spans="2:59" x14ac:dyDescent="0.3">
      <c r="O16" s="69" t="s">
        <v>370</v>
      </c>
      <c r="P16" s="69" t="s">
        <v>474</v>
      </c>
      <c r="Q16" s="69" t="s">
        <v>475</v>
      </c>
      <c r="R16" s="69" t="s">
        <v>372</v>
      </c>
      <c r="S16" s="69" t="s">
        <v>478</v>
      </c>
      <c r="T16" s="69" t="s">
        <v>479</v>
      </c>
      <c r="U16" s="78"/>
    </row>
    <row r="17" spans="2:23" ht="20.399999999999999" x14ac:dyDescent="0.45">
      <c r="N17" s="49" t="s">
        <v>216</v>
      </c>
      <c r="O17" s="70">
        <v>0.733652312599681</v>
      </c>
      <c r="P17" s="70">
        <v>0.20176297747306601</v>
      </c>
      <c r="Q17" s="70">
        <v>0.36857142857142899</v>
      </c>
      <c r="R17" s="70">
        <v>2.5828877005347599</v>
      </c>
      <c r="S17" s="70">
        <v>2.57841140529532</v>
      </c>
      <c r="T17" s="70">
        <v>2.63992537313433</v>
      </c>
      <c r="U17" s="110">
        <v>2</v>
      </c>
      <c r="V17" s="70">
        <v>0.39229249011857698</v>
      </c>
      <c r="W17" s="70">
        <v>0.32610169491525398</v>
      </c>
    </row>
    <row r="18" spans="2:23" ht="18" x14ac:dyDescent="0.3">
      <c r="N18" s="48" t="s">
        <v>217</v>
      </c>
      <c r="O18" s="70">
        <v>0.186292698897741</v>
      </c>
      <c r="P18" s="70">
        <v>0.177665189484217</v>
      </c>
      <c r="Q18" s="70">
        <v>6.3522551877893907E-2</v>
      </c>
      <c r="R18" s="70">
        <v>9.1458072061732607E-2</v>
      </c>
      <c r="S18" s="70">
        <v>9.0094454505063704E-2</v>
      </c>
      <c r="T18" s="70">
        <v>0.10883350589437001</v>
      </c>
      <c r="U18" s="111"/>
      <c r="V18" s="70">
        <v>0.111894112752236</v>
      </c>
      <c r="W18" s="70">
        <v>1.51626523936961E-2</v>
      </c>
    </row>
    <row r="19" spans="2:23" ht="20.399999999999999" x14ac:dyDescent="0.45">
      <c r="N19" s="49" t="s">
        <v>218</v>
      </c>
      <c r="O19" s="70">
        <v>0.17530451147472401</v>
      </c>
      <c r="P19" s="70">
        <v>0.170541679514852</v>
      </c>
      <c r="Q19" s="70">
        <v>4.43710638297872E-2</v>
      </c>
      <c r="R19" s="70">
        <v>0.14529142581888299</v>
      </c>
      <c r="S19" s="70">
        <v>0.15491329479768801</v>
      </c>
      <c r="T19" s="70">
        <v>0.122552431679932</v>
      </c>
      <c r="U19" s="111"/>
      <c r="V19" s="70">
        <v>5.8309902258946701E-2</v>
      </c>
      <c r="W19" s="70">
        <v>2.8952607644781501E-2</v>
      </c>
    </row>
    <row r="20" spans="2:23" ht="18" x14ac:dyDescent="0.3">
      <c r="C20" s="69" t="s">
        <v>457</v>
      </c>
      <c r="D20" s="69" t="s">
        <v>458</v>
      </c>
      <c r="E20" s="69" t="s">
        <v>465</v>
      </c>
      <c r="F20" s="69" t="s">
        <v>466</v>
      </c>
      <c r="G20" s="69" t="s">
        <v>461</v>
      </c>
      <c r="H20" s="69" t="s">
        <v>462</v>
      </c>
      <c r="I20" s="69" t="s">
        <v>469</v>
      </c>
      <c r="J20" s="69" t="s">
        <v>470</v>
      </c>
      <c r="N20" s="48" t="s">
        <v>219</v>
      </c>
      <c r="O20" s="80">
        <v>1.4744275093861101E-2</v>
      </c>
      <c r="P20" s="80">
        <v>3.3103795833677702E-2</v>
      </c>
      <c r="Q20" s="80">
        <v>4.5177453027139797E-2</v>
      </c>
      <c r="R20" s="70">
        <v>0.19079083747927</v>
      </c>
      <c r="S20" s="70">
        <v>0.19889963953709</v>
      </c>
      <c r="T20" s="70">
        <v>0.18227999602834899</v>
      </c>
      <c r="U20" s="111"/>
      <c r="V20" s="70">
        <v>3.5249884030371902E-2</v>
      </c>
      <c r="W20" s="70">
        <v>2.0076630486494801E-2</v>
      </c>
    </row>
    <row r="21" spans="2:23" ht="40.799999999999997" x14ac:dyDescent="0.45">
      <c r="B21" s="49" t="s">
        <v>351</v>
      </c>
      <c r="C21" s="63">
        <v>1239</v>
      </c>
      <c r="D21" s="63">
        <v>955</v>
      </c>
      <c r="E21" s="63">
        <v>4093</v>
      </c>
      <c r="F21" s="63">
        <v>3435</v>
      </c>
      <c r="G21" s="72">
        <v>919</v>
      </c>
      <c r="H21" s="72">
        <v>715</v>
      </c>
      <c r="I21" s="72">
        <v>2804</v>
      </c>
      <c r="J21" s="72">
        <v>2219</v>
      </c>
      <c r="K21" s="84">
        <f>SUM(C21:J21)</f>
        <v>16379</v>
      </c>
      <c r="N21" s="49" t="s">
        <v>220</v>
      </c>
      <c r="O21" s="70">
        <v>1.04659494342374E-2</v>
      </c>
      <c r="P21" s="70">
        <v>1.9773198535612699E-2</v>
      </c>
      <c r="Q21" s="70">
        <v>5.4322732437457298E-3</v>
      </c>
      <c r="R21" s="70">
        <v>0.111267945736908</v>
      </c>
      <c r="S21" s="70">
        <v>0.138156301912953</v>
      </c>
      <c r="T21" s="70">
        <v>0.133177189882834</v>
      </c>
      <c r="U21" s="111"/>
      <c r="V21" s="70">
        <v>1.93359598612655E-2</v>
      </c>
      <c r="W21" s="70">
        <v>2.9416308065761902E-2</v>
      </c>
    </row>
    <row r="22" spans="2:23" ht="40.799999999999997" x14ac:dyDescent="0.45">
      <c r="B22" s="49" t="s">
        <v>427</v>
      </c>
      <c r="C22" s="63">
        <v>3435</v>
      </c>
      <c r="D22" s="63">
        <v>3435</v>
      </c>
      <c r="E22" s="63">
        <v>4093</v>
      </c>
      <c r="F22" s="63">
        <v>3435</v>
      </c>
      <c r="G22" s="63">
        <v>3435</v>
      </c>
      <c r="H22" s="63">
        <v>3435</v>
      </c>
      <c r="I22" s="63">
        <v>3435</v>
      </c>
      <c r="J22" s="63">
        <v>3435</v>
      </c>
      <c r="N22" s="48" t="s">
        <v>221</v>
      </c>
      <c r="O22" s="70">
        <v>8.4038794075633402E-2</v>
      </c>
      <c r="P22" s="70">
        <v>0.16678170547830501</v>
      </c>
      <c r="Q22" s="70">
        <v>4.3949151970866997E-2</v>
      </c>
      <c r="R22" s="70">
        <v>9.8225189286005099E-2</v>
      </c>
      <c r="S22" s="70">
        <v>0.157538943862056</v>
      </c>
      <c r="T22" s="70">
        <v>0.141009123197994</v>
      </c>
      <c r="U22" s="111"/>
      <c r="V22" s="70">
        <v>3.1988793166769697E-2</v>
      </c>
      <c r="W22" s="70">
        <v>2.47797737690281E-2</v>
      </c>
    </row>
    <row r="23" spans="2:23" ht="40.799999999999997" x14ac:dyDescent="0.45">
      <c r="B23" s="49" t="s">
        <v>428</v>
      </c>
      <c r="C23" s="63">
        <v>1754</v>
      </c>
      <c r="D23" s="63">
        <v>1754</v>
      </c>
      <c r="E23" s="63">
        <v>1754</v>
      </c>
      <c r="F23" s="63">
        <v>1754</v>
      </c>
      <c r="G23" s="63">
        <v>1754</v>
      </c>
      <c r="H23" s="63">
        <v>1754</v>
      </c>
      <c r="I23" s="63">
        <v>1754</v>
      </c>
      <c r="J23" s="63">
        <v>1754</v>
      </c>
      <c r="N23" s="49" t="s">
        <v>222</v>
      </c>
      <c r="O23" s="70">
        <v>0.17639546449174501</v>
      </c>
      <c r="P23" s="70">
        <v>0.20474398249452999</v>
      </c>
      <c r="Q23" s="70">
        <v>0.108722358089844</v>
      </c>
      <c r="R23" s="70">
        <v>0.83614685397237598</v>
      </c>
      <c r="S23" s="70">
        <v>0.73053822606269603</v>
      </c>
      <c r="T23" s="70">
        <v>0.65279187817258899</v>
      </c>
      <c r="U23" s="111"/>
      <c r="V23" s="70">
        <v>0.18795918219334101</v>
      </c>
      <c r="W23" s="70">
        <v>6.1622944594862297E-2</v>
      </c>
    </row>
    <row r="24" spans="2:23" ht="36" x14ac:dyDescent="0.45">
      <c r="B24" s="49" t="s">
        <v>429</v>
      </c>
      <c r="C24" s="63">
        <v>531</v>
      </c>
      <c r="D24" s="63">
        <v>408</v>
      </c>
      <c r="E24" s="63">
        <v>1754</v>
      </c>
      <c r="F24" s="63">
        <v>1472</v>
      </c>
      <c r="G24" s="63">
        <v>393</v>
      </c>
      <c r="H24" s="63">
        <v>306</v>
      </c>
      <c r="I24" s="63">
        <v>1201</v>
      </c>
      <c r="J24" s="63">
        <v>950</v>
      </c>
      <c r="N24" s="48" t="s">
        <v>223</v>
      </c>
      <c r="O24" s="80">
        <v>6.0650169820477603E-3</v>
      </c>
      <c r="P24" s="80">
        <v>4.63889107438714E-2</v>
      </c>
      <c r="Q24" s="80">
        <v>1.6754927514054399E-2</v>
      </c>
      <c r="R24" s="80">
        <v>8.4601091455350705E-2</v>
      </c>
      <c r="S24" s="80">
        <v>0.108981906599876</v>
      </c>
      <c r="T24" s="80">
        <v>0.105623914905876</v>
      </c>
      <c r="U24" s="111"/>
      <c r="V24" s="70">
        <v>1.71284582449267E-2</v>
      </c>
      <c r="W24" s="70">
        <v>3.3647420475808598E-2</v>
      </c>
    </row>
    <row r="25" spans="2:23" ht="20.399999999999999" x14ac:dyDescent="0.45">
      <c r="N25" s="49" t="s">
        <v>224</v>
      </c>
      <c r="O25" s="70">
        <v>2.8243815275243001E-2</v>
      </c>
      <c r="P25" s="70">
        <v>6.8590948909390104E-2</v>
      </c>
      <c r="Q25" s="70">
        <v>3.9526947979626997E-2</v>
      </c>
      <c r="R25" s="70">
        <v>8.5809820336067197E-2</v>
      </c>
      <c r="S25" s="70">
        <v>0.120681598504683</v>
      </c>
      <c r="T25" s="70">
        <v>0.130558375634518</v>
      </c>
      <c r="U25" s="111"/>
      <c r="V25" s="70">
        <v>3.3539905641514003E-2</v>
      </c>
      <c r="W25" s="70">
        <v>2.2341532685555401E-2</v>
      </c>
    </row>
    <row r="26" spans="2:23" ht="36" x14ac:dyDescent="0.3">
      <c r="K26" s="84">
        <f>SUM(K12,K21)</f>
        <v>69654</v>
      </c>
      <c r="N26" s="48" t="s">
        <v>225</v>
      </c>
      <c r="O26" s="70">
        <v>0.11042359977013699</v>
      </c>
      <c r="P26" s="70">
        <v>8.8358672178009703E-2</v>
      </c>
      <c r="Q26" s="70">
        <v>4.7519582863581898E-2</v>
      </c>
      <c r="R26" s="70">
        <v>0.45444019569647998</v>
      </c>
      <c r="S26" s="70">
        <v>0.511218839238884</v>
      </c>
      <c r="T26" s="70">
        <v>0.48437471289690998</v>
      </c>
      <c r="U26" s="112"/>
      <c r="V26" s="70">
        <v>8.01652489449214E-2</v>
      </c>
      <c r="W26" s="70">
        <v>0.153836429237038</v>
      </c>
    </row>
  </sheetData>
  <mergeCells count="3">
    <mergeCell ref="O4:T4"/>
    <mergeCell ref="U17:U26"/>
    <mergeCell ref="U6:U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exp4_german</vt:lpstr>
      <vt:lpstr>Folha1</vt:lpstr>
      <vt:lpstr>exp4_law</vt:lpstr>
      <vt:lpstr>exp4_6_adult</vt:lpstr>
      <vt:lpstr>exp7</vt:lpstr>
      <vt:lpstr>fairnessClustersSinteticosSex</vt:lpstr>
      <vt:lpstr>fairnessCLustersSiteticossynthp</vt:lpstr>
      <vt:lpstr>CBOLAw</vt:lpstr>
      <vt:lpstr>CBODiabetes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 Roque</cp:lastModifiedBy>
  <dcterms:created xsi:type="dcterms:W3CDTF">2015-06-05T18:19:34Z</dcterms:created>
  <dcterms:modified xsi:type="dcterms:W3CDTF">2024-04-05T09:37:21Z</dcterms:modified>
</cp:coreProperties>
</file>