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excel-uvodne\"/>
    </mc:Choice>
  </mc:AlternateContent>
  <xr:revisionPtr revIDLastSave="0" documentId="8_{1FA84A4C-8D5B-4D08-A8BE-221B234D7A0A}" xr6:coauthVersionLast="47" xr6:coauthVersionMax="47" xr10:uidLastSave="{00000000-0000-0000-0000-000000000000}"/>
  <bookViews>
    <workbookView xWindow="-108" yWindow="-108" windowWidth="23256" windowHeight="12456" xr2:uid="{EA34C321-C9C0-40E1-B1DD-B7D79C67A1C8}"/>
  </bookViews>
  <sheets>
    <sheet name="kolokviji" sheetId="2" r:id="rId1"/>
    <sheet name="List1" sheetId="1" r:id="rId2"/>
  </sheets>
  <definedNames>
    <definedName name="ExternalData_1" localSheetId="0" hidden="1">kolokviji!$A$1:$I$31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5" i="2"/>
  <c r="I3" i="2"/>
  <c r="I4" i="2"/>
  <c r="I5" i="2"/>
  <c r="I6" i="2"/>
  <c r="I7" i="2"/>
  <c r="I8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H3" i="2"/>
  <c r="H32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D32" i="2"/>
  <c r="E32" i="2"/>
  <c r="F32" i="2"/>
  <c r="G32" i="2"/>
  <c r="C32" i="2"/>
  <c r="I3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DBB31-CAAF-4782-901B-81E05ED68FC4}" keepAlive="1" name="Poizvedba – kolokviji" description="Povezava s poizvedbo »kolokviji« v delovnem zvezku." type="5" refreshedVersion="8" background="1" saveData="1">
    <dbPr connection="Provider=Microsoft.Mashup.OleDb.1;Data Source=$Workbook$;Location=kolokviji;Extended Properties=&quot;&quot;" command="SELECT * FROM [kolokviji]"/>
  </connection>
</connections>
</file>

<file path=xl/sharedStrings.xml><?xml version="1.0" encoding="utf-8"?>
<sst xmlns="http://schemas.openxmlformats.org/spreadsheetml/2006/main" count="70" uniqueCount="68">
  <si>
    <t>Priimek</t>
  </si>
  <si>
    <t>Ime</t>
  </si>
  <si>
    <t>K1</t>
  </si>
  <si>
    <t>K2</t>
  </si>
  <si>
    <t>K3</t>
  </si>
  <si>
    <t>DN</t>
  </si>
  <si>
    <t>udeležba</t>
  </si>
  <si>
    <t>skupaj</t>
  </si>
  <si>
    <t>ocena</t>
  </si>
  <si>
    <t>Furlan</t>
  </si>
  <si>
    <t>Luka</t>
  </si>
  <si>
    <t>Karakaš</t>
  </si>
  <si>
    <t>Alenka</t>
  </si>
  <si>
    <t>Kočar</t>
  </si>
  <si>
    <t>Petra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</si>
  <si>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</si>
  <si>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</si>
  <si>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</si>
  <si>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</si>
  <si>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</si>
  <si>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</si>
  <si>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</si>
  <si>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</si>
  <si>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</si>
  <si>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</si>
  <si>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</si>
  <si>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</si>
  <si>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</si>
  <si>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</si>
  <si>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</si>
  <si>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</si>
  <si>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 xml:space="preserve">Žveglič 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</si>
  <si>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</si>
  <si>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</si>
  <si>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</si>
  <si>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</si>
  <si>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</si>
  <si>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</si>
  <si>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</si>
  <si>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</si>
  <si>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</si>
  <si>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</si>
  <si>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</si>
  <si>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</si>
  <si>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</si>
  <si>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</si>
  <si>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</si>
  <si>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</si>
  <si>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</si>
  <si>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</si>
  <si>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</si>
  <si>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</si>
  <si>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</si>
  <si>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</si>
  <si>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</si>
  <si>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</si>
  <si>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</si>
  <si>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</si>
  <si>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</si>
  <si>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</si>
  <si>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</si>
  <si>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</si>
  <si>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</si>
  <si>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Povprečje</t>
  </si>
  <si>
    <t>Avsec</t>
  </si>
  <si>
    <t>Drčar</t>
  </si>
  <si>
    <t>Tone</t>
  </si>
  <si>
    <t>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</si>
</sst>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10">
    <dxf>
      <font>
        <color rgb="FFFF0000"/>
      </font>
    </dxf>
    <dxf>
      <font>
        <color rgb="FFFF0000"/>
      </font>
    </dxf>
    <dxf>
      <font>
        <b/>
        <i val="0"/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6BB3C8-C1B8-4627-AC0D-219C730EEBD7}" autoFormatId="16" applyNumberFormats="0" applyBorderFormats="0" applyFontFormats="0" applyPatternFormats="0" applyAlignmentFormats="0" applyWidthHeightFormats="0">
  <queryTableRefresh nextId="11">
    <queryTableFields count="9">
      <queryTableField id="2" name="Ime" tableColumnId="2"/>
      <queryTableField id="1" name="Priimek" tableColumnId="1"/>
      <queryTableField id="3" name="K1" tableColumnId="3"/>
      <queryTableField id="4" name="K2" tableColumnId="4"/>
      <queryTableField id="5" name="K3" tableColumnId="5"/>
      <queryTableField id="6" name="DN" tableColumnId="6"/>
      <queryTableField id="7" name="udeležba" tableColumnId="7"/>
      <queryTableField id="8" name="skupaj" tableColumnId="8"/>
      <queryTableField id="9" name="ocen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533FC-78FA-4B52-AE2A-D47967DBB6BA}" name="kolokviji" displayName="kolokviji" ref="A1:I32" tableType="queryTable" totalsRowCount="1">
  <autoFilter ref="A1:I31" xr:uid="{E9D533FC-78FA-4B52-AE2A-D47967DBB6BA}"/>
  <tableColumns count="9">
    <tableColumn id="2" xr3:uid="{7066B6C2-628E-45F2-A4FC-6471E4DB4F75}" uniqueName="2" name="Ime" queryTableFieldId="2" dataDxfId="9"/>
    <tableColumn id="1" xr3:uid="{D601D17C-EDBC-430F-B999-5DE53C4FC2CF}" uniqueName="1" name="Priimek" totalsRowLabel="Povprečje" queryTableFieldId="1" dataDxfId="6"/>
    <tableColumn id="3" xr3:uid="{74850AA4-48EC-4F67-AD6D-822C05969B35}" uniqueName="3" name="K1" totalsRowFunction="custom" queryTableFieldId="3">
      <totalsRowFormula>ROUND(AVERAGE(kolokviji[K1]),2)</totalsRowFormula>
    </tableColumn>
    <tableColumn id="4" xr3:uid="{A3598D08-4ECD-40FE-8B59-C000F54CE69C}" uniqueName="4" name="K2" totalsRowFunction="custom" queryTableFieldId="4">
      <totalsRowFormula>ROUND(AVERAGE(kolokviji[K2]),2)</totalsRowFormula>
    </tableColumn>
    <tableColumn id="5" xr3:uid="{394C7975-9F70-473C-B9CD-982782BDE6BF}" uniqueName="5" name="K3" totalsRowFunction="custom" queryTableFieldId="5">
      <totalsRowFormula>ROUND(AVERAGE(kolokviji[K3]),2)</totalsRowFormula>
    </tableColumn>
    <tableColumn id="6" xr3:uid="{BF8DD9A0-C646-44CE-B312-EE8A65E9A2BA}" uniqueName="6" name="DN" totalsRowFunction="custom" queryTableFieldId="6">
      <totalsRowFormula>ROUND(AVERAGE(kolokviji[DN]),2)</totalsRowFormula>
    </tableColumn>
    <tableColumn id="7" xr3:uid="{B9A8EE8B-97A5-415F-AEB9-E09EA8F6404C}" uniqueName="7" name="udeležba" totalsRowFunction="custom" queryTableFieldId="7">
      <totalsRowFormula>ROUND(AVERAGE(kolokviji[udeležba]),2)</totalsRowFormula>
    </tableColumn>
    <tableColumn id="8" xr3:uid="{C55C804F-01ED-43C8-A5F5-6F2517E7ECF1}" uniqueName="8" name="skupaj" totalsRowFunction="custom" queryTableFieldId="8" dataDxfId="8">
      <totalsRowFormula>ROUND(AVERAGE(kolokviji[skupaj]),2)</totalsRowFormula>
    </tableColumn>
    <tableColumn id="9" xr3:uid="{098A8475-FCCE-4841-B954-514617DAC6FF}" uniqueName="9" name="ocena" totalsRowFunction="count" queryTableFieldId="9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A18A-98A0-4100-9292-7961252CA324}">
  <dimension ref="A1:I32"/>
  <sheetViews>
    <sheetView tabSelected="1" topLeftCell="A7" workbookViewId="0">
      <selection activeCell="I20" sqref="I20"/>
    </sheetView>
  </sheetViews>
  <sheetFormatPr defaultRowHeight="14.4" x14ac:dyDescent="0.3"/>
  <cols>
    <col min="2" max="2" width="10.21875" customWidth="1"/>
    <col min="3" max="3" width="10.6640625" customWidth="1"/>
    <col min="4" max="5" width="5.33203125" bestFit="1" customWidth="1"/>
    <col min="6" max="6" width="7.33203125" customWidth="1"/>
    <col min="7" max="7" width="11.6640625" customWidth="1"/>
    <col min="8" max="8" width="10.88671875" bestFit="1" customWidth="1"/>
    <col min="9" max="9" width="8.77734375" bestFit="1" customWidth="1"/>
    <col min="10" max="10" width="8.21875" bestFit="1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66</v>
      </c>
      <c r="B2" s="1" t="s">
        <v>64</v>
      </c>
      <c r="C2">
        <v>35</v>
      </c>
      <c r="D2">
        <v>23</v>
      </c>
      <c r="E2">
        <v>57</v>
      </c>
      <c r="F2">
        <v>50</v>
      </c>
      <c r="G2">
        <v>50</v>
      </c>
      <c r="H2" s="1">
        <f>ROUND(0.25*(kolokviji[[#This Row],[K1]]+kolokviji[[#This Row],[K2]]+kolokviji[[#This Row],[K3]])+0.15*kolokviji[[#This Row],[DN]]+0.1*kolokviji[[#This Row],[udeležba]],0)</f>
        <v>41</v>
      </c>
      <c r="I2" s="1">
        <f>ROUND(kolokviji[[#This Row],[skupaj]]/10+1,0)</f>
        <v>5</v>
      </c>
    </row>
    <row r="3" spans="1:9" x14ac:dyDescent="0.3">
      <c r="A3" s="1" t="s">
        <v>62</v>
      </c>
      <c r="B3" s="1" t="s">
        <v>61</v>
      </c>
      <c r="C3">
        <v>38</v>
      </c>
      <c r="D3">
        <v>71</v>
      </c>
      <c r="E3">
        <v>54</v>
      </c>
      <c r="F3">
        <v>74</v>
      </c>
      <c r="G3">
        <v>100</v>
      </c>
      <c r="H3" s="1">
        <f>ROUND(0.25*(kolokviji[[#This Row],[K1]]+kolokviji[[#This Row],[K2]]+kolokviji[[#This Row],[K3]])+0.15*kolokviji[[#This Row],[DN]]+0.1*kolokviji[[#This Row],[udeležba]],0)</f>
        <v>62</v>
      </c>
      <c r="I3" s="1">
        <f>ROUND(kolokviji[[#This Row],[skupaj]]/10+1,0)</f>
        <v>7</v>
      </c>
    </row>
    <row r="4" spans="1:9" x14ac:dyDescent="0.3">
      <c r="A4" s="1" t="s">
        <v>34</v>
      </c>
      <c r="B4" s="1" t="s">
        <v>33</v>
      </c>
      <c r="C4">
        <v>39</v>
      </c>
      <c r="D4">
        <v>68</v>
      </c>
      <c r="E4">
        <v>90</v>
      </c>
      <c r="F4">
        <v>56</v>
      </c>
      <c r="G4">
        <v>99</v>
      </c>
      <c r="H4" s="1">
        <f>ROUND(0.25*(kolokviji[[#This Row],[K1]]+kolokviji[[#This Row],[K2]]+kolokviji[[#This Row],[K3]])+0.15*kolokviji[[#This Row],[DN]]+0.1*kolokviji[[#This Row],[udeležba]],0)</f>
        <v>68</v>
      </c>
      <c r="I4" s="1">
        <f>ROUND(kolokviji[[#This Row],[skupaj]]/10+1,0)</f>
        <v>8</v>
      </c>
    </row>
    <row r="5" spans="1:9" x14ac:dyDescent="0.3">
      <c r="A5" s="1" t="s">
        <v>67</v>
      </c>
      <c r="B5" s="1" t="s">
        <v>65</v>
      </c>
      <c r="C5">
        <v>58</v>
      </c>
      <c r="D5">
        <v>77</v>
      </c>
      <c r="E5">
        <v>93</v>
      </c>
      <c r="F5">
        <v>90</v>
      </c>
      <c r="G5">
        <v>95</v>
      </c>
      <c r="H5" s="1">
        <f>ROUND(0.25*(kolokviji[[#This Row],[K1]]+kolokviji[[#This Row],[K2]]+kolokviji[[#This Row],[K3]])+0.15*kolokviji[[#This Row],[DN]]+0.1*kolokviji[[#This Row],[udeležba]],0)</f>
        <v>80</v>
      </c>
      <c r="I5" s="1">
        <f>ROUND(kolokviji[[#This Row],[skupaj]]/10+1,0)</f>
        <v>9</v>
      </c>
    </row>
    <row r="6" spans="1:9" x14ac:dyDescent="0.3">
      <c r="A6" s="1" t="s">
        <v>35</v>
      </c>
      <c r="B6" s="1" t="s">
        <v>9</v>
      </c>
      <c r="C6">
        <v>36</v>
      </c>
      <c r="D6">
        <v>78</v>
      </c>
      <c r="E6">
        <v>31</v>
      </c>
      <c r="F6">
        <v>72</v>
      </c>
      <c r="G6">
        <v>56</v>
      </c>
      <c r="H6" s="1">
        <f>ROUND(0.25*(kolokviji[[#This Row],[K1]]+kolokviji[[#This Row],[K2]]+kolokviji[[#This Row],[K3]])+0.15*kolokviji[[#This Row],[DN]]+0.1*kolokviji[[#This Row],[udeležba]],0)</f>
        <v>53</v>
      </c>
      <c r="I6" s="1">
        <f>ROUND(kolokviji[[#This Row],[skupaj]]/10+1,0)</f>
        <v>6</v>
      </c>
    </row>
    <row r="7" spans="1:9" x14ac:dyDescent="0.3">
      <c r="A7" s="1" t="s">
        <v>10</v>
      </c>
      <c r="B7" s="1" t="s">
        <v>9</v>
      </c>
      <c r="C7">
        <v>93</v>
      </c>
      <c r="D7">
        <v>39</v>
      </c>
      <c r="E7">
        <v>38</v>
      </c>
      <c r="F7">
        <v>93</v>
      </c>
      <c r="G7">
        <v>79</v>
      </c>
      <c r="H7" s="1">
        <f>ROUND(0.25*(kolokviji[[#This Row],[K1]]+kolokviji[[#This Row],[K2]]+kolokviji[[#This Row],[K3]])+0.15*kolokviji[[#This Row],[DN]]+0.1*kolokviji[[#This Row],[udeležba]],0)</f>
        <v>64</v>
      </c>
      <c r="I7" s="1">
        <f>ROUND(kolokviji[[#This Row],[skupaj]]/10+1,0)</f>
        <v>7</v>
      </c>
    </row>
    <row r="8" spans="1:9" x14ac:dyDescent="0.3">
      <c r="A8" s="1" t="s">
        <v>37</v>
      </c>
      <c r="B8" s="1" t="s">
        <v>36</v>
      </c>
      <c r="C8">
        <v>77</v>
      </c>
      <c r="D8">
        <v>47</v>
      </c>
      <c r="E8">
        <v>85</v>
      </c>
      <c r="F8">
        <v>89</v>
      </c>
      <c r="G8">
        <v>100</v>
      </c>
      <c r="H8" s="1">
        <f>ROUND(0.25*(kolokviji[[#This Row],[K1]]+kolokviji[[#This Row],[K2]]+kolokviji[[#This Row],[K3]])+0.15*kolokviji[[#This Row],[DN]]+0.1*kolokviji[[#This Row],[udeležba]],0)</f>
        <v>76</v>
      </c>
      <c r="I8" s="1">
        <f>ROUND(kolokviji[[#This Row],[skupaj]]/10+1,0)</f>
        <v>9</v>
      </c>
    </row>
    <row r="9" spans="1:9" x14ac:dyDescent="0.3">
      <c r="A9" s="1" t="s">
        <v>39</v>
      </c>
      <c r="B9" s="1" t="s">
        <v>38</v>
      </c>
      <c r="C9">
        <v>100</v>
      </c>
      <c r="D9">
        <v>100</v>
      </c>
      <c r="E9">
        <v>100</v>
      </c>
      <c r="F9">
        <v>100</v>
      </c>
      <c r="G9">
        <v>100</v>
      </c>
      <c r="H9" s="1">
        <f>ROUND(0.25*(kolokviji[[#This Row],[K1]]+kolokviji[[#This Row],[K2]]+kolokviji[[#This Row],[K3]])+0.15*kolokviji[[#This Row],[DN]]+0.1*kolokviji[[#This Row],[udeležba]],0)</f>
        <v>100</v>
      </c>
      <c r="I9" s="1">
        <f>ROUND(kolokviji[[#This Row],[skupaj]]/10,0)</f>
        <v>10</v>
      </c>
    </row>
    <row r="10" spans="1:9" x14ac:dyDescent="0.3">
      <c r="A10" s="1" t="s">
        <v>12</v>
      </c>
      <c r="B10" s="1" t="s">
        <v>11</v>
      </c>
      <c r="C10">
        <v>94</v>
      </c>
      <c r="D10">
        <v>53</v>
      </c>
      <c r="E10">
        <v>51</v>
      </c>
      <c r="F10">
        <v>59</v>
      </c>
      <c r="G10">
        <v>90</v>
      </c>
      <c r="H10" s="1">
        <f>ROUND(0.25*(kolokviji[[#This Row],[K1]]+kolokviji[[#This Row],[K2]]+kolokviji[[#This Row],[K3]])+0.15*kolokviji[[#This Row],[DN]]+0.1*kolokviji[[#This Row],[udeležba]],0)</f>
        <v>67</v>
      </c>
      <c r="I10" s="1">
        <f>ROUND(kolokviji[[#This Row],[skupaj]]/10+1,0)</f>
        <v>8</v>
      </c>
    </row>
    <row r="11" spans="1:9" x14ac:dyDescent="0.3">
      <c r="A11" s="1" t="s">
        <v>41</v>
      </c>
      <c r="B11" s="1" t="s">
        <v>40</v>
      </c>
      <c r="C11">
        <v>58</v>
      </c>
      <c r="D11">
        <v>33</v>
      </c>
      <c r="E11">
        <v>54</v>
      </c>
      <c r="F11">
        <v>54</v>
      </c>
      <c r="G11">
        <v>99</v>
      </c>
      <c r="H11" s="1">
        <f>ROUND(0.25*(kolokviji[[#This Row],[K1]]+kolokviji[[#This Row],[K2]]+kolokviji[[#This Row],[K3]])+0.15*kolokviji[[#This Row],[DN]]+0.1*kolokviji[[#This Row],[udeležba]],0)</f>
        <v>54</v>
      </c>
      <c r="I11" s="1">
        <f>ROUND(kolokviji[[#This Row],[skupaj]]/10+1,0)</f>
        <v>6</v>
      </c>
    </row>
    <row r="12" spans="1:9" x14ac:dyDescent="0.3">
      <c r="A12" s="1" t="s">
        <v>14</v>
      </c>
      <c r="B12" s="1" t="s">
        <v>13</v>
      </c>
      <c r="C12">
        <v>44</v>
      </c>
      <c r="D12">
        <v>44</v>
      </c>
      <c r="E12">
        <v>61</v>
      </c>
      <c r="F12">
        <v>96</v>
      </c>
      <c r="G12">
        <v>62</v>
      </c>
      <c r="H12" s="1">
        <f>ROUND(0.25*(kolokviji[[#This Row],[K1]]+kolokviji[[#This Row],[K2]]+kolokviji[[#This Row],[K3]])+0.15*kolokviji[[#This Row],[DN]]+0.1*kolokviji[[#This Row],[udeležba]],0)</f>
        <v>58</v>
      </c>
      <c r="I12" s="1">
        <f>ROUND(kolokviji[[#This Row],[skupaj]]/10+1,0)</f>
        <v>7</v>
      </c>
    </row>
    <row r="13" spans="1:9" x14ac:dyDescent="0.3">
      <c r="A13" s="1" t="s">
        <v>16</v>
      </c>
      <c r="B13" s="1" t="s">
        <v>15</v>
      </c>
      <c r="C13">
        <v>34</v>
      </c>
      <c r="D13">
        <v>77</v>
      </c>
      <c r="E13">
        <v>66</v>
      </c>
      <c r="F13">
        <v>68</v>
      </c>
      <c r="G13">
        <v>92</v>
      </c>
      <c r="H13" s="1">
        <f>ROUND(0.25*(kolokviji[[#This Row],[K1]]+kolokviji[[#This Row],[K2]]+kolokviji[[#This Row],[K3]])+0.15*kolokviji[[#This Row],[DN]]+0.1*kolokviji[[#This Row],[udeležba]],0)</f>
        <v>64</v>
      </c>
      <c r="I13" s="1">
        <f>ROUND(kolokviji[[#This Row],[skupaj]]/10+1,0)</f>
        <v>7</v>
      </c>
    </row>
    <row r="14" spans="1:9" x14ac:dyDescent="0.3">
      <c r="A14" s="1" t="s">
        <v>43</v>
      </c>
      <c r="B14" s="1" t="s">
        <v>42</v>
      </c>
      <c r="C14">
        <v>86</v>
      </c>
      <c r="D14">
        <v>39</v>
      </c>
      <c r="E14">
        <v>97</v>
      </c>
      <c r="F14">
        <v>100</v>
      </c>
      <c r="G14">
        <v>100</v>
      </c>
      <c r="H14" s="1">
        <f>ROUND(0.25*(kolokviji[[#This Row],[K1]]+kolokviji[[#This Row],[K2]]+kolokviji[[#This Row],[K3]])+0.15*kolokviji[[#This Row],[DN]]+0.1*kolokviji[[#This Row],[udeležba]],0)</f>
        <v>81</v>
      </c>
      <c r="I14" s="1">
        <f>ROUND(kolokviji[[#This Row],[skupaj]]/10+1,0)</f>
        <v>9</v>
      </c>
    </row>
    <row r="15" spans="1:9" x14ac:dyDescent="0.3">
      <c r="A15" s="1" t="s">
        <v>45</v>
      </c>
      <c r="B15" s="1" t="s">
        <v>44</v>
      </c>
      <c r="C15">
        <v>90</v>
      </c>
      <c r="D15">
        <v>86</v>
      </c>
      <c r="E15">
        <v>95</v>
      </c>
      <c r="F15">
        <v>88</v>
      </c>
      <c r="G15">
        <v>95</v>
      </c>
      <c r="H15" s="1">
        <f>ROUND(0.25*(kolokviji[[#This Row],[K1]]+kolokviji[[#This Row],[K2]]+kolokviji[[#This Row],[K3]])+0.15*kolokviji[[#This Row],[DN]]+0.1*kolokviji[[#This Row],[udeležba]],0)</f>
        <v>90</v>
      </c>
      <c r="I15" s="1">
        <f>ROUND(kolokviji[[#This Row],[skupaj]]/10+1,J150)</f>
        <v>10</v>
      </c>
    </row>
    <row r="16" spans="1:9" x14ac:dyDescent="0.3">
      <c r="A16" s="1" t="s">
        <v>18</v>
      </c>
      <c r="B16" s="1" t="s">
        <v>17</v>
      </c>
      <c r="C16">
        <v>57</v>
      </c>
      <c r="D16">
        <v>84</v>
      </c>
      <c r="E16">
        <v>92</v>
      </c>
      <c r="F16">
        <v>77</v>
      </c>
      <c r="G16">
        <v>85</v>
      </c>
      <c r="H16" s="1">
        <f>ROUND(0.25*(kolokviji[[#This Row],[K1]]+kolokviji[[#This Row],[K2]]+kolokviji[[#This Row],[K3]])+0.15*kolokviji[[#This Row],[DN]]+0.1*kolokviji[[#This Row],[udeležba]],0)</f>
        <v>78</v>
      </c>
      <c r="I16" s="1">
        <f>ROUND(kolokviji[[#This Row],[skupaj]]/10+1,0)</f>
        <v>9</v>
      </c>
    </row>
    <row r="17" spans="1:9" x14ac:dyDescent="0.3">
      <c r="A17" s="1" t="s">
        <v>20</v>
      </c>
      <c r="B17" s="1" t="s">
        <v>19</v>
      </c>
      <c r="C17">
        <v>42</v>
      </c>
      <c r="D17">
        <v>80</v>
      </c>
      <c r="E17">
        <v>78</v>
      </c>
      <c r="F17">
        <v>88</v>
      </c>
      <c r="G17">
        <v>98</v>
      </c>
      <c r="H17" s="1">
        <f>ROUND(0.25*(kolokviji[[#This Row],[K1]]+kolokviji[[#This Row],[K2]]+kolokviji[[#This Row],[K3]])+0.15*kolokviji[[#This Row],[DN]]+0.1*kolokviji[[#This Row],[udeležba]],0)</f>
        <v>73</v>
      </c>
      <c r="I17" s="1">
        <f>ROUND(kolokviji[[#This Row],[skupaj]]/10+1,0)</f>
        <v>8</v>
      </c>
    </row>
    <row r="18" spans="1:9" x14ac:dyDescent="0.3">
      <c r="A18" s="1" t="s">
        <v>47</v>
      </c>
      <c r="B18" s="1" t="s">
        <v>46</v>
      </c>
      <c r="C18">
        <v>44</v>
      </c>
      <c r="D18">
        <v>49</v>
      </c>
      <c r="E18">
        <v>81</v>
      </c>
      <c r="F18">
        <v>91</v>
      </c>
      <c r="G18">
        <v>68</v>
      </c>
      <c r="H18" s="1">
        <f>ROUND(0.25*(kolokviji[[#This Row],[K1]]+kolokviji[[#This Row],[K2]]+kolokviji[[#This Row],[K3]])+0.15*kolokviji[[#This Row],[DN]]+0.1*kolokviji[[#This Row],[udeležba]],0)</f>
        <v>64</v>
      </c>
      <c r="I18" s="1">
        <f>ROUND(kolokviji[[#This Row],[skupaj]]/10+1,0)</f>
        <v>7</v>
      </c>
    </row>
    <row r="19" spans="1:9" x14ac:dyDescent="0.3">
      <c r="A19" s="1" t="s">
        <v>22</v>
      </c>
      <c r="B19" s="1" t="s">
        <v>21</v>
      </c>
      <c r="C19">
        <v>64</v>
      </c>
      <c r="D19">
        <v>94</v>
      </c>
      <c r="E19">
        <v>64</v>
      </c>
      <c r="F19">
        <v>52</v>
      </c>
      <c r="G19">
        <v>80</v>
      </c>
      <c r="H19" s="1">
        <f>ROUND(0.25*(kolokviji[[#This Row],[K1]]+kolokviji[[#This Row],[K2]]+kolokviji[[#This Row],[K3]])+0.15*kolokviji[[#This Row],[DN]]+0.1*kolokviji[[#This Row],[udeležba]],0)</f>
        <v>71</v>
      </c>
      <c r="I19" s="1">
        <f>ROUND(kolokviji[[#This Row],[skupaj]]/10+1,0)</f>
        <v>8</v>
      </c>
    </row>
    <row r="20" spans="1:9" x14ac:dyDescent="0.3">
      <c r="A20" s="1" t="s">
        <v>24</v>
      </c>
      <c r="B20" s="1" t="s">
        <v>23</v>
      </c>
      <c r="C20">
        <v>30</v>
      </c>
      <c r="D20">
        <v>31</v>
      </c>
      <c r="E20">
        <v>45</v>
      </c>
      <c r="F20">
        <v>50</v>
      </c>
      <c r="G20">
        <v>70</v>
      </c>
      <c r="H20" s="1">
        <f>ROUND(0.25*(kolokviji[[#This Row],[K1]]+kolokviji[[#This Row],[K2]]+kolokviji[[#This Row],[K3]])+0.15*kolokviji[[#This Row],[DN]]+0.1*kolokviji[[#This Row],[udeležba]],0)</f>
        <v>41</v>
      </c>
      <c r="I20" s="1">
        <f>ROUND(kolokviji[[#This Row],[skupaj]]/10+1,0)</f>
        <v>5</v>
      </c>
    </row>
    <row r="21" spans="1:9" x14ac:dyDescent="0.3">
      <c r="A21" s="1" t="s">
        <v>28</v>
      </c>
      <c r="B21" s="1" t="s">
        <v>48</v>
      </c>
      <c r="C21">
        <v>57</v>
      </c>
      <c r="D21">
        <v>49</v>
      </c>
      <c r="E21">
        <v>58</v>
      </c>
      <c r="F21">
        <v>79</v>
      </c>
      <c r="G21">
        <v>53</v>
      </c>
      <c r="H21" s="1">
        <f>ROUND(0.25*(kolokviji[[#This Row],[K1]]+kolokviji[[#This Row],[K2]]+kolokviji[[#This Row],[K3]])+0.15*kolokviji[[#This Row],[DN]]+0.1*kolokviji[[#This Row],[udeležba]],0)</f>
        <v>58</v>
      </c>
      <c r="I21" s="1">
        <f>ROUND(kolokviji[[#This Row],[skupaj]]/10+1,0)</f>
        <v>7</v>
      </c>
    </row>
    <row r="22" spans="1:9" x14ac:dyDescent="0.3">
      <c r="A22" s="1" t="s">
        <v>50</v>
      </c>
      <c r="B22" s="1" t="s">
        <v>49</v>
      </c>
      <c r="C22">
        <v>43</v>
      </c>
      <c r="D22">
        <v>51</v>
      </c>
      <c r="E22">
        <v>72</v>
      </c>
      <c r="F22">
        <v>72</v>
      </c>
      <c r="G22">
        <v>65</v>
      </c>
      <c r="H22" s="1">
        <f>ROUND(0.25*(kolokviji[[#This Row],[K1]]+kolokviji[[#This Row],[K2]]+kolokviji[[#This Row],[K3]])+0.15*kolokviji[[#This Row],[DN]]+0.1*kolokviji[[#This Row],[udeležba]],0)</f>
        <v>59</v>
      </c>
      <c r="I22" s="1">
        <f>ROUND(kolokviji[[#This Row],[skupaj]]/10+1,0)</f>
        <v>7</v>
      </c>
    </row>
    <row r="23" spans="1:9" x14ac:dyDescent="0.3">
      <c r="A23" s="1" t="s">
        <v>60</v>
      </c>
      <c r="B23" s="1" t="s">
        <v>59</v>
      </c>
      <c r="C23">
        <v>38</v>
      </c>
      <c r="D23">
        <v>32</v>
      </c>
      <c r="E23">
        <v>60</v>
      </c>
      <c r="F23">
        <v>61</v>
      </c>
      <c r="G23">
        <v>96</v>
      </c>
      <c r="H23" s="1">
        <f>ROUND(0.25*(kolokviji[[#This Row],[K1]]+kolokviji[[#This Row],[K2]]+kolokviji[[#This Row],[K3]])+0.15*kolokviji[[#This Row],[DN]]+0.1*kolokviji[[#This Row],[udeležba]],0)</f>
        <v>51</v>
      </c>
      <c r="I23" s="1">
        <f>ROUND(kolokviji[[#This Row],[skupaj]]/10+1,0)</f>
        <v>6</v>
      </c>
    </row>
    <row r="24" spans="1:9" x14ac:dyDescent="0.3">
      <c r="A24" s="1" t="s">
        <v>52</v>
      </c>
      <c r="B24" s="1" t="s">
        <v>51</v>
      </c>
      <c r="C24">
        <v>85</v>
      </c>
      <c r="D24">
        <v>80</v>
      </c>
      <c r="E24">
        <v>71</v>
      </c>
      <c r="F24">
        <v>95</v>
      </c>
      <c r="G24">
        <v>91</v>
      </c>
      <c r="H24" s="1">
        <f>ROUND(0.25*(kolokviji[[#This Row],[K1]]+kolokviji[[#This Row],[K2]]+kolokviji[[#This Row],[K3]])+0.15*kolokviji[[#This Row],[DN]]+0.1*kolokviji[[#This Row],[udeležba]],0)</f>
        <v>82</v>
      </c>
      <c r="I24" s="1">
        <f>ROUND(kolokviji[[#This Row],[skupaj]]/10+1,0)</f>
        <v>9</v>
      </c>
    </row>
    <row r="25" spans="1:9" x14ac:dyDescent="0.3">
      <c r="A25" s="1" t="s">
        <v>54</v>
      </c>
      <c r="B25" s="1" t="s">
        <v>53</v>
      </c>
      <c r="C25">
        <v>76</v>
      </c>
      <c r="D25">
        <v>84</v>
      </c>
      <c r="E25">
        <v>78</v>
      </c>
      <c r="F25">
        <v>97</v>
      </c>
      <c r="G25">
        <v>100</v>
      </c>
      <c r="H25" s="1">
        <f>ROUND(0.25*(kolokviji[[#This Row],[K1]]+kolokviji[[#This Row],[K2]]+kolokviji[[#This Row],[K3]])+0.15*kolokviji[[#This Row],[DN]]+0.1*kolokviji[[#This Row],[udeležba]],0)</f>
        <v>84</v>
      </c>
      <c r="I25" s="1">
        <f>ROUND(kolokviji[[#This Row],[skupaj]]/10+1,0)</f>
        <v>9</v>
      </c>
    </row>
    <row r="26" spans="1:9" x14ac:dyDescent="0.3">
      <c r="A26" s="1" t="s">
        <v>56</v>
      </c>
      <c r="B26" s="1" t="s">
        <v>55</v>
      </c>
      <c r="C26">
        <v>34</v>
      </c>
      <c r="D26">
        <v>64</v>
      </c>
      <c r="E26">
        <v>68</v>
      </c>
      <c r="F26">
        <v>84</v>
      </c>
      <c r="G26">
        <v>67</v>
      </c>
      <c r="H26" s="1">
        <f>ROUND(0.25*(kolokviji[[#This Row],[K1]]+kolokviji[[#This Row],[K2]]+kolokviji[[#This Row],[K3]])+0.15*kolokviji[[#This Row],[DN]]+0.1*kolokviji[[#This Row],[udeležba]],0)</f>
        <v>61</v>
      </c>
      <c r="I26" s="1">
        <f>ROUND(kolokviji[[#This Row],[skupaj]]/10+1,0)</f>
        <v>7</v>
      </c>
    </row>
    <row r="27" spans="1:9" x14ac:dyDescent="0.3">
      <c r="A27" s="1" t="s">
        <v>58</v>
      </c>
      <c r="B27" s="1" t="s">
        <v>57</v>
      </c>
      <c r="C27">
        <v>79</v>
      </c>
      <c r="D27">
        <v>33</v>
      </c>
      <c r="E27">
        <v>39</v>
      </c>
      <c r="F27">
        <v>95</v>
      </c>
      <c r="G27">
        <v>87</v>
      </c>
      <c r="H27" s="1">
        <f>ROUND(0.25*(kolokviji[[#This Row],[K1]]+kolokviji[[#This Row],[K2]]+kolokviji[[#This Row],[K3]])+0.15*kolokviji[[#This Row],[DN]]+0.1*kolokviji[[#This Row],[udeležba]],0)</f>
        <v>61</v>
      </c>
      <c r="I27" s="1">
        <f>ROUND(kolokviji[[#This Row],[skupaj]]/10+1,0)</f>
        <v>7</v>
      </c>
    </row>
    <row r="28" spans="1:9" x14ac:dyDescent="0.3">
      <c r="A28" s="1" t="s">
        <v>26</v>
      </c>
      <c r="B28" s="1" t="s">
        <v>25</v>
      </c>
      <c r="C28">
        <v>70</v>
      </c>
      <c r="D28">
        <v>52</v>
      </c>
      <c r="E28">
        <v>62</v>
      </c>
      <c r="F28">
        <v>69</v>
      </c>
      <c r="G28">
        <v>100</v>
      </c>
      <c r="H28" s="1">
        <f>ROUND(0.25*(kolokviji[[#This Row],[K1]]+kolokviji[[#This Row],[K2]]+kolokviji[[#This Row],[K3]])+0.15*kolokviji[[#This Row],[DN]]+0.1*kolokviji[[#This Row],[udeležba]],0)</f>
        <v>66</v>
      </c>
      <c r="I28" s="1">
        <f>ROUND(kolokviji[[#This Row],[skupaj]]/10+1,0)</f>
        <v>8</v>
      </c>
    </row>
    <row r="29" spans="1:9" x14ac:dyDescent="0.3">
      <c r="A29" s="1" t="s">
        <v>30</v>
      </c>
      <c r="B29" s="1" t="s">
        <v>29</v>
      </c>
      <c r="C29">
        <v>66</v>
      </c>
      <c r="D29">
        <v>86</v>
      </c>
      <c r="E29">
        <v>67</v>
      </c>
      <c r="F29">
        <v>99</v>
      </c>
      <c r="G29">
        <v>100</v>
      </c>
      <c r="H29" s="1">
        <f>ROUND(0.25*(kolokviji[[#This Row],[K1]]+kolokviji[[#This Row],[K2]]+kolokviji[[#This Row],[K3]])+0.15*kolokviji[[#This Row],[DN]]+0.1*kolokviji[[#This Row],[udeležba]],0)</f>
        <v>80</v>
      </c>
      <c r="I29" s="1">
        <f>ROUND(kolokviji[[#This Row],[skupaj]]/10+1,0)</f>
        <v>9</v>
      </c>
    </row>
    <row r="30" spans="1:9" x14ac:dyDescent="0.3">
      <c r="A30" s="1" t="s">
        <v>28</v>
      </c>
      <c r="B30" s="1" t="s">
        <v>27</v>
      </c>
      <c r="C30">
        <v>98</v>
      </c>
      <c r="D30">
        <v>75</v>
      </c>
      <c r="E30">
        <v>42</v>
      </c>
      <c r="F30">
        <v>83</v>
      </c>
      <c r="G30">
        <v>57</v>
      </c>
      <c r="H30" s="1">
        <f>ROUND(0.25*(kolokviji[[#This Row],[K1]]+kolokviji[[#This Row],[K2]]+kolokviji[[#This Row],[K3]])+0.15*kolokviji[[#This Row],[DN]]+0.1*kolokviji[[#This Row],[udeležba]],0)</f>
        <v>72</v>
      </c>
      <c r="I30" s="1">
        <f>ROUND(kolokviji[[#This Row],[skupaj]]/10+1,0)</f>
        <v>8</v>
      </c>
    </row>
    <row r="31" spans="1:9" x14ac:dyDescent="0.3">
      <c r="A31" s="1" t="s">
        <v>32</v>
      </c>
      <c r="B31" s="1" t="s">
        <v>31</v>
      </c>
      <c r="C31">
        <v>46</v>
      </c>
      <c r="D31">
        <v>56</v>
      </c>
      <c r="E31">
        <v>78</v>
      </c>
      <c r="F31">
        <v>94</v>
      </c>
      <c r="G31">
        <v>99</v>
      </c>
      <c r="H31" s="1">
        <f>ROUND(0.25*(kolokviji[[#This Row],[K1]]+kolokviji[[#This Row],[K2]]+kolokviji[[#This Row],[K3]])+0.15*kolokviji[[#This Row],[DN]]+0.1*kolokviji[[#This Row],[udeležba]],0)</f>
        <v>69</v>
      </c>
      <c r="I31" s="1">
        <f>ROUND(kolokviji[[#This Row],[skupaj]]/10+1,0)</f>
        <v>8</v>
      </c>
    </row>
    <row r="32" spans="1:9" x14ac:dyDescent="0.3">
      <c r="B32" t="s">
        <v>63</v>
      </c>
      <c r="C32">
        <f>ROUND(AVERAGE(kolokviji[K1]),2)</f>
        <v>60.37</v>
      </c>
      <c r="D32">
        <f>ROUND(AVERAGE(kolokviji[K2]),2)</f>
        <v>61.17</v>
      </c>
      <c r="E32">
        <f>ROUND(AVERAGE(kolokviji[K3]),2)</f>
        <v>67.569999999999993</v>
      </c>
      <c r="F32">
        <f>ROUND(AVERAGE(kolokviji[DN]),2)</f>
        <v>79.17</v>
      </c>
      <c r="G32">
        <f>ROUND(AVERAGE(kolokviji[udeležba]),2)</f>
        <v>84.43</v>
      </c>
      <c r="H32">
        <f>ROUND(AVERAGE(kolokviji[skupaj]),2)</f>
        <v>67.599999999999994</v>
      </c>
      <c r="I32">
        <f>SUBTOTAL(103,kolokviji[ocena])</f>
        <v>30</v>
      </c>
    </row>
  </sheetData>
  <conditionalFormatting sqref="I2:I31">
    <cfRule type="cellIs" dxfId="3" priority="3" operator="lessThan">
      <formula>5</formula>
    </cfRule>
    <cfRule type="cellIs" dxfId="4" priority="2" operator="equal">
      <formula>5</formula>
    </cfRule>
    <cfRule type="cellIs" dxfId="2" priority="1" operator="greaterThan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CA3B-7043-4ADB-9BAF-E5374530C444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V 7 q F W S a T f G G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L d 1 W K y B T B H I + w N / A F B L A w Q U A A I A C A B X u o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7 q F W d N m C y l x A Q A A f A I A A B M A H A B G b 3 J t d W x h c y 9 T Z W N 0 a W 9 u M S 5 t I K I Y A C i g F A A A A A A A A A A A A A A A A A A A A A A A A A A A A H W R y U 4 D M Q y G 7 5 X 6 D t F w a a V 0 1 L J J g O a A W p Y K C R V a u B A O J j W Q T p Z R l h F Q 8 T C 8 C D f e C 6 M i F g 3 k k v i z 4 / y / E 1 B G 5 S y b r v b B X r v V b o V 7 8 D h n p d O u r N V C s Y J p j O 0 W o 3 W p P I X D U O c j J 5 N B G z u H S m M + d D Z S E D r Z c F d c B P R B o I E q i h G G M r p K n E / E 0 X g m P M h k Q V s V S t W r P J R R l c m I Q b / n 4 a m i Z 5 F y E g U + S N S 9 V L u 5 R f G l J J e h z r r 8 a o R a G R X R F x n P O B s 6 n Y w N x Q 5 n B 1 a 6 u b J 3 x f Z W v z / g 7 C y 5 i N P 4 q L H 4 P u a n z u J 1 l 6 8 s r W U T V 6 u 3 F 7 D I 7 j T U m J H D G d x Q 3 c Q 7 Q 5 e O E e b k q E P m O b v 6 h P t a T y V o 8 K G I P v 1 s N y U f N J k F W m C 1 D x G + G 8 4 8 2 H D r v F l J n j 1 W G D p N A X y 5 z C Z e K Y M l 2 Y t U x S I + x G f O l t n Y Y I O d D A i N b d z e z D 9 a r t j 6 H 2 y j y U a n T Z b o G / D t 9 Q a a q V C m C h Y N B U 6 S 2 1 / 0 u d t u K f v / T P b e A V B L A Q I t A B Q A A g A I A F e 6 h V k m k 3 x h p g A A A P Y A A A A S A A A A A A A A A A A A A A A A A A A A A A B D b 2 5 m a W c v U G F j a 2 F n Z S 5 4 b W x Q S w E C L Q A U A A I A C A B X u o V Z D 8 r p q 6 Q A A A D p A A A A E w A A A A A A A A A A A A A A A A D y A A A A W 0 N v b n R l b n R f V H l w Z X N d L n h t b F B L A Q I t A B Q A A g A I A F e 6 h V n T Z g s p c Q E A A H w C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N A A A A A A A A B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v b G 9 r d m l q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5 M m Y 2 Y T B i L T E w O G I t N G Q 5 Y y 0 4 O D g 3 L W E y Y j h j N D E x Z T d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x v a 3 Z p a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T I 6 M z A u N j g x M j c y M l o i I C 8 + P E V u d H J 5 I F R 5 c G U 9 I k Z p b G x D b 2 x 1 b W 5 U e X B l c y I g V m F s d W U 9 I n N C Z 1 l E Q X d N R E F 3 W U c i I C 8 + P E V u d H J 5 I F R 5 c G U 9 I k Z p b G x D b 2 x 1 b W 5 O Y W 1 l c y I g V m F s d W U 9 I n N b J n F 1 b 3 Q 7 U H J p a W 1 l a y Z x d W 9 0 O y w m c X V v d D t J b W U m c X V v d D s s J n F 1 b 3 Q 7 S z E m c X V v d D s s J n F 1 b 3 Q 7 S z I m c X V v d D s s J n F 1 b 3 Q 7 S z M m c X V v d D s s J n F 1 b 3 Q 7 R E 4 m c X V v d D s s J n F 1 b 3 Q 7 d W R l b G X F v m J h J n F 1 b 3 Q 7 L C Z x d W 9 0 O 3 N r d X B h a i Z x d W 9 0 O y w m c X V v d D t v Y 2 V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b G 9 r d m l q a S 9 B d X R v U m V t b 3 Z l Z E N v b H V t b n M x L n t Q c m l p b W V r L D B 9 J n F 1 b 3 Q 7 L C Z x d W 9 0 O 1 N l Y 3 R p b 2 4 x L 2 t v b G 9 r d m l q a S 9 B d X R v U m V t b 3 Z l Z E N v b H V t b n M x L n t J b W U s M X 0 m c X V v d D s s J n F 1 b 3 Q 7 U 2 V j d G l v b j E v a 2 9 s b 2 t 2 a W p p L 0 F 1 d G 9 S Z W 1 v d m V k Q 2 9 s d W 1 u c z E u e 0 s x L D J 9 J n F 1 b 3 Q 7 L C Z x d W 9 0 O 1 N l Y 3 R p b 2 4 x L 2 t v b G 9 r d m l q a S 9 B d X R v U m V t b 3 Z l Z E N v b H V t b n M x L n t L M i w z f S Z x d W 9 0 O y w m c X V v d D t T Z W N 0 a W 9 u M S 9 r b 2 x v a 3 Z p a m k v Q X V 0 b 1 J l b W 9 2 Z W R D b 2 x 1 b W 5 z M S 5 7 S z M s N H 0 m c X V v d D s s J n F 1 b 3 Q 7 U 2 V j d G l v b j E v a 2 9 s b 2 t 2 a W p p L 0 F 1 d G 9 S Z W 1 v d m V k Q 2 9 s d W 1 u c z E u e 0 R O L D V 9 J n F 1 b 3 Q 7 L C Z x d W 9 0 O 1 N l Y 3 R p b 2 4 x L 2 t v b G 9 r d m l q a S 9 B d X R v U m V t b 3 Z l Z E N v b H V t b n M x L n t 1 Z G V s Z c W + Y m E s N n 0 m c X V v d D s s J n F 1 b 3 Q 7 U 2 V j d G l v b j E v a 2 9 s b 2 t 2 a W p p L 0 F 1 d G 9 S Z W 1 v d m V k Q 2 9 s d W 1 u c z E u e 3 N r d X B h a i w 3 f S Z x d W 9 0 O y w m c X V v d D t T Z W N 0 a W 9 u M S 9 r b 2 x v a 3 Z p a m k v Q X V 0 b 1 J l b W 9 2 Z W R D b 2 x 1 b W 5 z M S 5 7 b 2 N l b m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2 9 s b 2 t 2 a W p p L 0 F 1 d G 9 S Z W 1 v d m V k Q 2 9 s d W 1 u c z E u e 1 B y a W l t Z W s s M H 0 m c X V v d D s s J n F 1 b 3 Q 7 U 2 V j d G l v b j E v a 2 9 s b 2 t 2 a W p p L 0 F 1 d G 9 S Z W 1 v d m V k Q 2 9 s d W 1 u c z E u e 0 l t Z S w x f S Z x d W 9 0 O y w m c X V v d D t T Z W N 0 a W 9 u M S 9 r b 2 x v a 3 Z p a m k v Q X V 0 b 1 J l b W 9 2 Z W R D b 2 x 1 b W 5 z M S 5 7 S z E s M n 0 m c X V v d D s s J n F 1 b 3 Q 7 U 2 V j d G l v b j E v a 2 9 s b 2 t 2 a W p p L 0 F 1 d G 9 S Z W 1 v d m V k Q 2 9 s d W 1 u c z E u e 0 s y L D N 9 J n F 1 b 3 Q 7 L C Z x d W 9 0 O 1 N l Y 3 R p b 2 4 x L 2 t v b G 9 r d m l q a S 9 B d X R v U m V t b 3 Z l Z E N v b H V t b n M x L n t L M y w 0 f S Z x d W 9 0 O y w m c X V v d D t T Z W N 0 a W 9 u M S 9 r b 2 x v a 3 Z p a m k v Q X V 0 b 1 J l b W 9 2 Z W R D b 2 x 1 b W 5 z M S 5 7 R E 4 s N X 0 m c X V v d D s s J n F 1 b 3 Q 7 U 2 V j d G l v b j E v a 2 9 s b 2 t 2 a W p p L 0 F 1 d G 9 S Z W 1 v d m V k Q 2 9 s d W 1 u c z E u e 3 V k Z W x l x b 5 i Y S w 2 f S Z x d W 9 0 O y w m c X V v d D t T Z W N 0 a W 9 u M S 9 r b 2 x v a 3 Z p a m k v Q X V 0 b 1 J l b W 9 2 Z W R D b 2 x 1 b W 5 z M S 5 7 c 2 t 1 c G F q L D d 9 J n F 1 b 3 Q 7 L C Z x d W 9 0 O 1 N l Y 3 R p b 2 4 x L 2 t v b G 9 r d m l q a S 9 B d X R v U m V t b 3 Z l Z E N v b H V t b n M x L n t v Y 2 V u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b 2 t 2 a W p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G 9 r d m l q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x v a 3 Z p a m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N S p K s c s x T r e b s Q w P r M u K A A A A A A I A A A A A A B B m A A A A A Q A A I A A A A K Y H G f D U 2 X R x z 2 c / g 6 j B v F w L m h q y 6 B s Q x T 1 1 U K o 3 L Q f z A A A A A A 6 A A A A A A g A A I A A A A N C Z M m E Y 9 5 g 5 X D t X k u / S 3 k 8 Q o u r d t R R 8 A u 0 t b J O A I C g L U A A A A C D 3 k A P 0 0 i 7 R q 7 O + X 5 P M E e Q + a H B b j 7 r F h h L 0 P S / F X f Z / X c 8 L W H G T Z 2 Y M 4 I 8 D m r E m P c w J + n C P s W h G k L / s 5 s D 1 P 3 p L H E Q / O G m K s O 0 c 4 L 6 5 8 s V Z Q A A A A D L o H 1 k s f y 8 2 W 4 V y G Q l 8 F L 0 a 8 L C D N + a h O A j s n D y q R u 0 w s N z k v x 2 r E 2 a / F S 5 L 2 1 V / l 9 l I J W C 6 A 2 F k d n c g 0 L o h f 8 w = < / D a t a M a s h u p > 
</file>

<file path=customXml/itemProps1.xml><?xml version="1.0" encoding="utf-8"?>
<ds:datastoreItem xmlns:ds="http://schemas.openxmlformats.org/officeDocument/2006/customXml" ds:itemID="{9E69502D-3362-4424-B402-BE4424037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kolokviji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Ptičak</dc:creator>
  <cp:lastModifiedBy>Ema Ptičak</cp:lastModifiedBy>
  <dcterms:created xsi:type="dcterms:W3CDTF">2024-12-05T22:11:41Z</dcterms:created>
  <dcterms:modified xsi:type="dcterms:W3CDTF">2024-12-05T22:48:15Z</dcterms:modified>
</cp:coreProperties>
</file>